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Kontingent Mart\"/>
    </mc:Choice>
  </mc:AlternateContent>
  <bookViews>
    <workbookView xWindow="0" yWindow="0" windowWidth="23700" windowHeight="11145" tabRatio="851" firstSheet="34" activeTab="37"/>
  </bookViews>
  <sheets>
    <sheet name="Специал ОФО МедА " sheetId="165" r:id="rId1"/>
    <sheet name="МАГ ЗФО МедА ГОСУПР" sheetId="108" r:id="rId2"/>
    <sheet name="Бакалавр ОФО АСИА" sheetId="107" r:id="rId3"/>
    <sheet name="Бакалавр ЗФО АСИА" sheetId="106" r:id="rId4"/>
    <sheet name="МАГ ОФО АСИА" sheetId="111" r:id="rId5"/>
    <sheet name="МАГ ЗФО АСИА" sheetId="110" r:id="rId6"/>
    <sheet name="Бакалавр ОФО АТА" sheetId="113" r:id="rId7"/>
    <sheet name="Бакалавр ЗФО АTA" sheetId="115" r:id="rId8"/>
    <sheet name="Специалист ОФО АTA" sheetId="117" r:id="rId9"/>
    <sheet name="МАГ ОФО АTA" sheetId="121" r:id="rId10"/>
    <sheet name="МАГ ЗФО АTA" sheetId="120" r:id="rId11"/>
    <sheet name="Бакалавр ОФО ИЭиУ" sheetId="122" r:id="rId12"/>
    <sheet name="Бакалав ЗФО ИЭиУ" sheetId="175" r:id="rId13"/>
    <sheet name="МАГ ОФО ИЭиУ" sheetId="124" r:id="rId14"/>
    <sheet name="МАГ ЗФО ИЭиУ" sheetId="125" r:id="rId15"/>
    <sheet name="Бак ОФО ГПА" sheetId="130" state="hidden" r:id="rId16"/>
    <sheet name="БАК ОФО   ГПА" sheetId="167" r:id="rId17"/>
    <sheet name="БАК ОЗО ГПА" sheetId="131" r:id="rId18"/>
    <sheet name="Бак ЗФО ГПА" sheetId="132" r:id="rId19"/>
    <sheet name="Спец ОФО ГПА" sheetId="133" r:id="rId20"/>
    <sheet name="Спец ЗФО ГПА" sheetId="134" r:id="rId21"/>
    <sheet name="МАГ ОФО ГПА" sheetId="135" r:id="rId22"/>
    <sheet name="МАГ ЗФО ГПА" sheetId="137" r:id="rId23"/>
    <sheet name="Бак ОФО ЕИСН" sheetId="140" r:id="rId24"/>
    <sheet name="Бак ЗФО ЕИСН" sheetId="138" r:id="rId25"/>
    <sheet name="Маг ОФО ЕИСН" sheetId="139" r:id="rId26"/>
    <sheet name="МАГ ЗФО ЕИСН" sheetId="141" r:id="rId27"/>
    <sheet name="Бак ОФО СЕГИ" sheetId="143" r:id="rId28"/>
    <sheet name="Бак ОЗФО СЕГИ" sheetId="168" r:id="rId29"/>
    <sheet name="Бак ЗФО СЕГИ" sheetId="144" r:id="rId30"/>
    <sheet name="Маг ЗФО СЕГИ" sheetId="142" r:id="rId31"/>
    <sheet name="Маг ОФО СЕГИ" sheetId="145" state="hidden" r:id="rId32"/>
    <sheet name="Бак ОФО ФТИ" sheetId="151" r:id="rId33"/>
    <sheet name="Бак ЗФО ФТИ" sheetId="152" r:id="rId34"/>
    <sheet name="Маг ОФО ФТИ" sheetId="153" r:id="rId35"/>
    <sheet name="Маг ЗФО ФТИ" sheetId="154" r:id="rId36"/>
    <sheet name="Бак ОФО ИПОМ" sheetId="156" r:id="rId37"/>
    <sheet name="Бак ЗФО ИПОМ" sheetId="155" r:id="rId38"/>
    <sheet name="Бак ОФО ТА" sheetId="159" r:id="rId39"/>
    <sheet name="Бак ЗФО ТА" sheetId="160" r:id="rId40"/>
    <sheet name="Бак ОЗФО ТА" sheetId="161" r:id="rId41"/>
    <sheet name="Маг ОФО ТА" sheetId="162" r:id="rId42"/>
    <sheet name="Маг ЗФО ТА" sheetId="163" r:id="rId43"/>
    <sheet name="Маг ОЗФО ТА" sheetId="164" r:id="rId44"/>
    <sheet name="Бак ОФО ИММиД" sheetId="177" r:id="rId45"/>
    <sheet name="Бак ЗФО ИММиД" sheetId="178" r:id="rId46"/>
    <sheet name="Бак ОЗФО ИММиД" sheetId="180" r:id="rId47"/>
    <sheet name="Спец. ИММиД" sheetId="176" r:id="rId48"/>
    <sheet name="Маг ОФО ИММиД" sheetId="179" r:id="rId49"/>
    <sheet name="Маг ЗФО ИММиД" sheetId="181" r:id="rId50"/>
    <sheet name="Бак ОФО ИФ" sheetId="171" r:id="rId51"/>
    <sheet name="Бак ЗФО ИФ" sheetId="173" r:id="rId52"/>
    <sheet name="Маг ОФО ИФ" sheetId="172" r:id="rId53"/>
    <sheet name="Маг ЗФО ИФ" sheetId="170" r:id="rId54"/>
    <sheet name="Свод по ВО " sheetId="158" r:id="rId55"/>
  </sheets>
  <externalReferences>
    <externalReference r:id="rId56"/>
    <externalReference r:id="rId57"/>
    <externalReference r:id="rId58"/>
    <externalReference r:id="rId59"/>
    <externalReference r:id="rId60"/>
  </externalReferences>
  <definedNames>
    <definedName name="_xlnm.Print_Area" localSheetId="16">'БАК ОФО   ГПА'!$A$1:$U$73</definedName>
    <definedName name="_xlnm.Print_Area" localSheetId="38">'Бак ОФО ТА'!$A$1:$P$136</definedName>
    <definedName name="_xlnm.Print_Area" localSheetId="2">'Бакалавр ОФО АСИА'!$A$1:$T$30</definedName>
    <definedName name="_xlnm.Print_Area" localSheetId="41">'Маг ОФО ТА'!$A$1:$J$114</definedName>
    <definedName name="_xlnm.Print_Area" localSheetId="54">'Свод по ВО '!$A$1:$AM$78</definedName>
    <definedName name="_xlnm.Print_Area" localSheetId="20">'Спец ЗФО ГПА'!$A$1:$Z$29</definedName>
  </definedNames>
  <calcPr calcId="152511"/>
</workbook>
</file>

<file path=xl/calcChain.xml><?xml version="1.0" encoding="utf-8"?>
<calcChain xmlns="http://schemas.openxmlformats.org/spreadsheetml/2006/main">
  <c r="G22" i="181" l="1"/>
  <c r="F22" i="181"/>
  <c r="G21" i="181"/>
  <c r="G23" i="181" s="1"/>
  <c r="F21" i="181"/>
  <c r="F23" i="181" s="1"/>
  <c r="C21" i="181"/>
  <c r="B21" i="181"/>
  <c r="H20" i="181"/>
  <c r="H22" i="181" s="1"/>
  <c r="E20" i="181"/>
  <c r="E22" i="181" s="1"/>
  <c r="D20" i="181"/>
  <c r="D22" i="181" s="1"/>
  <c r="C20" i="181"/>
  <c r="C22" i="181" s="1"/>
  <c r="B20" i="181"/>
  <c r="B22" i="181" s="1"/>
  <c r="J19" i="181"/>
  <c r="J20" i="181" s="1"/>
  <c r="J22" i="181" s="1"/>
  <c r="I19" i="181"/>
  <c r="I20" i="181" s="1"/>
  <c r="I22" i="181" s="1"/>
  <c r="H19" i="181"/>
  <c r="G17" i="181"/>
  <c r="F17" i="181"/>
  <c r="E17" i="181"/>
  <c r="E21" i="181" s="1"/>
  <c r="E23" i="181" s="1"/>
  <c r="D17" i="181"/>
  <c r="D21" i="181" s="1"/>
  <c r="D23" i="181" s="1"/>
  <c r="C17" i="181"/>
  <c r="B17" i="181"/>
  <c r="J16" i="181"/>
  <c r="I16" i="181"/>
  <c r="H16" i="181"/>
  <c r="H17" i="181" s="1"/>
  <c r="H21" i="181" s="1"/>
  <c r="H23" i="181" s="1"/>
  <c r="I15" i="181"/>
  <c r="I17" i="181" s="1"/>
  <c r="I21" i="181" s="1"/>
  <c r="H15" i="181"/>
  <c r="G12" i="181"/>
  <c r="F12" i="181"/>
  <c r="E12" i="181"/>
  <c r="D12" i="181"/>
  <c r="C12" i="181"/>
  <c r="B12" i="181"/>
  <c r="I11" i="181"/>
  <c r="J11" i="181" s="1"/>
  <c r="H11" i="181"/>
  <c r="I10" i="181"/>
  <c r="I12" i="181" s="1"/>
  <c r="H10" i="181"/>
  <c r="J10" i="181" s="1"/>
  <c r="J12" i="181" s="1"/>
  <c r="B23" i="181" l="1"/>
  <c r="I23" i="181"/>
  <c r="C23" i="181"/>
  <c r="H12" i="181"/>
  <c r="J15" i="181"/>
  <c r="J17" i="181" s="1"/>
  <c r="J21" i="181" s="1"/>
  <c r="J23" i="181" s="1"/>
  <c r="O22" i="180" l="1"/>
  <c r="K22" i="180"/>
  <c r="G22" i="180"/>
  <c r="C22" i="180"/>
  <c r="Q21" i="180"/>
  <c r="P21" i="180"/>
  <c r="O21" i="180"/>
  <c r="N21" i="180"/>
  <c r="N22" i="180" s="1"/>
  <c r="M21" i="180"/>
  <c r="L21" i="180"/>
  <c r="K21" i="180"/>
  <c r="J21" i="180"/>
  <c r="J22" i="180" s="1"/>
  <c r="I21" i="180"/>
  <c r="H21" i="180"/>
  <c r="G21" i="180"/>
  <c r="F21" i="180"/>
  <c r="F22" i="180" s="1"/>
  <c r="E21" i="180"/>
  <c r="D21" i="180"/>
  <c r="C21" i="180"/>
  <c r="B21" i="180"/>
  <c r="B22" i="180" s="1"/>
  <c r="Q20" i="180"/>
  <c r="Q22" i="180" s="1"/>
  <c r="P20" i="180"/>
  <c r="P22" i="180" s="1"/>
  <c r="O20" i="180"/>
  <c r="N20" i="180"/>
  <c r="M20" i="180"/>
  <c r="M22" i="180" s="1"/>
  <c r="L20" i="180"/>
  <c r="L22" i="180" s="1"/>
  <c r="K20" i="180"/>
  <c r="J20" i="180"/>
  <c r="I20" i="180"/>
  <c r="I22" i="180" s="1"/>
  <c r="H20" i="180"/>
  <c r="H22" i="180" s="1"/>
  <c r="G20" i="180"/>
  <c r="F20" i="180"/>
  <c r="E20" i="180"/>
  <c r="E22" i="180" s="1"/>
  <c r="D20" i="180"/>
  <c r="D22" i="180" s="1"/>
  <c r="C20" i="180"/>
  <c r="B20" i="180"/>
  <c r="S19" i="180"/>
  <c r="S21" i="180" s="1"/>
  <c r="R19" i="180"/>
  <c r="R21" i="180" s="1"/>
  <c r="Q19" i="180"/>
  <c r="P19" i="180"/>
  <c r="O19" i="180"/>
  <c r="N19" i="180"/>
  <c r="M19" i="180"/>
  <c r="L19" i="180"/>
  <c r="K19" i="180"/>
  <c r="J19" i="180"/>
  <c r="I19" i="180"/>
  <c r="H19" i="180"/>
  <c r="G19" i="180"/>
  <c r="F19" i="180"/>
  <c r="E19" i="180"/>
  <c r="D19" i="180"/>
  <c r="C19" i="180"/>
  <c r="B19" i="180"/>
  <c r="S18" i="180"/>
  <c r="R18" i="180"/>
  <c r="Q18" i="180"/>
  <c r="S17" i="180"/>
  <c r="R17" i="180"/>
  <c r="Q17" i="180"/>
  <c r="R16" i="180"/>
  <c r="R20" i="180" s="1"/>
  <c r="R22" i="180" s="1"/>
  <c r="Q16" i="180"/>
  <c r="P16" i="180"/>
  <c r="O16" i="180"/>
  <c r="N16" i="180"/>
  <c r="M16" i="180"/>
  <c r="L16" i="180"/>
  <c r="K16" i="180"/>
  <c r="J16" i="180"/>
  <c r="I16" i="180"/>
  <c r="H16" i="180"/>
  <c r="G16" i="180"/>
  <c r="F16" i="180"/>
  <c r="E16" i="180"/>
  <c r="D16" i="180"/>
  <c r="C16" i="180"/>
  <c r="B16" i="180"/>
  <c r="S15" i="180"/>
  <c r="R15" i="180"/>
  <c r="Q15" i="180"/>
  <c r="S14" i="180"/>
  <c r="S16" i="180" s="1"/>
  <c r="S20" i="180" s="1"/>
  <c r="S22" i="180" s="1"/>
  <c r="R14" i="180"/>
  <c r="Q14" i="180"/>
  <c r="R11" i="180"/>
  <c r="Q11" i="180"/>
  <c r="P11" i="180"/>
  <c r="O11" i="180"/>
  <c r="N11" i="180"/>
  <c r="M11" i="180"/>
  <c r="L11" i="180"/>
  <c r="K11" i="180"/>
  <c r="J11" i="180"/>
  <c r="I11" i="180"/>
  <c r="H11" i="180"/>
  <c r="G11" i="180"/>
  <c r="F11" i="180"/>
  <c r="E11" i="180"/>
  <c r="D11" i="180"/>
  <c r="C11" i="180"/>
  <c r="B11" i="180"/>
  <c r="S10" i="180"/>
  <c r="R10" i="180"/>
  <c r="Q10" i="180"/>
  <c r="S9" i="180"/>
  <c r="S11" i="180" s="1"/>
  <c r="R9" i="180"/>
  <c r="Q9" i="180"/>
  <c r="Q25" i="178"/>
  <c r="N25" i="178"/>
  <c r="M25" i="178"/>
  <c r="J25" i="178"/>
  <c r="I25" i="178"/>
  <c r="F25" i="178"/>
  <c r="E25" i="178"/>
  <c r="B25" i="178"/>
  <c r="O24" i="178"/>
  <c r="O26" i="178" s="1"/>
  <c r="N24" i="178"/>
  <c r="N26" i="178" s="1"/>
  <c r="K24" i="178"/>
  <c r="J24" i="178"/>
  <c r="J26" i="178" s="1"/>
  <c r="G24" i="178"/>
  <c r="G26" i="178" s="1"/>
  <c r="F24" i="178"/>
  <c r="F26" i="178" s="1"/>
  <c r="C24" i="178"/>
  <c r="B24" i="178"/>
  <c r="B26" i="178" s="1"/>
  <c r="P23" i="178"/>
  <c r="P25" i="178" s="1"/>
  <c r="O23" i="178"/>
  <c r="O25" i="178" s="1"/>
  <c r="N23" i="178"/>
  <c r="M23" i="178"/>
  <c r="L23" i="178"/>
  <c r="L25" i="178" s="1"/>
  <c r="K23" i="178"/>
  <c r="K25" i="178" s="1"/>
  <c r="J23" i="178"/>
  <c r="I23" i="178"/>
  <c r="H23" i="178"/>
  <c r="H25" i="178" s="1"/>
  <c r="G23" i="178"/>
  <c r="G25" i="178" s="1"/>
  <c r="F23" i="178"/>
  <c r="E23" i="178"/>
  <c r="D23" i="178"/>
  <c r="D25" i="178" s="1"/>
  <c r="C23" i="178"/>
  <c r="C25" i="178" s="1"/>
  <c r="B23" i="178"/>
  <c r="R22" i="178"/>
  <c r="R23" i="178" s="1"/>
  <c r="R25" i="178" s="1"/>
  <c r="Q22" i="178"/>
  <c r="P20" i="178"/>
  <c r="P24" i="178" s="1"/>
  <c r="O20" i="178"/>
  <c r="N20" i="178"/>
  <c r="M20" i="178"/>
  <c r="M24" i="178" s="1"/>
  <c r="M26" i="178" s="1"/>
  <c r="L20" i="178"/>
  <c r="L24" i="178" s="1"/>
  <c r="K20" i="178"/>
  <c r="J20" i="178"/>
  <c r="I20" i="178"/>
  <c r="I24" i="178" s="1"/>
  <c r="I26" i="178" s="1"/>
  <c r="H20" i="178"/>
  <c r="H24" i="178" s="1"/>
  <c r="G20" i="178"/>
  <c r="F20" i="178"/>
  <c r="E20" i="178"/>
  <c r="E24" i="178" s="1"/>
  <c r="E26" i="178" s="1"/>
  <c r="D20" i="178"/>
  <c r="D24" i="178" s="1"/>
  <c r="C20" i="178"/>
  <c r="B20" i="178"/>
  <c r="R19" i="178"/>
  <c r="R20" i="178" s="1"/>
  <c r="R24" i="178" s="1"/>
  <c r="Q19" i="178"/>
  <c r="R18" i="178"/>
  <c r="Q18" i="178"/>
  <c r="S18" i="178" s="1"/>
  <c r="R17" i="178"/>
  <c r="Q17" i="178"/>
  <c r="S17" i="178" s="1"/>
  <c r="S16" i="178"/>
  <c r="R16" i="178"/>
  <c r="Q16" i="178"/>
  <c r="P13" i="178"/>
  <c r="O13" i="178"/>
  <c r="N13" i="178"/>
  <c r="M13" i="178"/>
  <c r="L13" i="178"/>
  <c r="K13" i="178"/>
  <c r="J13" i="178"/>
  <c r="I13" i="178"/>
  <c r="H13" i="178"/>
  <c r="G13" i="178"/>
  <c r="F13" i="178"/>
  <c r="E13" i="178"/>
  <c r="D13" i="178"/>
  <c r="C13" i="178"/>
  <c r="B13" i="178"/>
  <c r="R12" i="178"/>
  <c r="Q12" i="178"/>
  <c r="S12" i="178" s="1"/>
  <c r="S11" i="178"/>
  <c r="R11" i="178"/>
  <c r="Q11" i="178"/>
  <c r="R10" i="178"/>
  <c r="S10" i="178" s="1"/>
  <c r="Q10" i="178"/>
  <c r="R9" i="178"/>
  <c r="Q9" i="178"/>
  <c r="Q13" i="178" s="1"/>
  <c r="J31" i="177"/>
  <c r="F31" i="177"/>
  <c r="B31" i="177"/>
  <c r="M30" i="177"/>
  <c r="I30" i="177"/>
  <c r="E30" i="177"/>
  <c r="L29" i="177"/>
  <c r="L31" i="177" s="1"/>
  <c r="K29" i="177"/>
  <c r="K31" i="177" s="1"/>
  <c r="J29" i="177"/>
  <c r="I29" i="177"/>
  <c r="I31" i="177" s="1"/>
  <c r="H29" i="177"/>
  <c r="H31" i="177" s="1"/>
  <c r="G29" i="177"/>
  <c r="G31" i="177" s="1"/>
  <c r="F29" i="177"/>
  <c r="E29" i="177"/>
  <c r="E31" i="177" s="1"/>
  <c r="D29" i="177"/>
  <c r="D31" i="177" s="1"/>
  <c r="C29" i="177"/>
  <c r="C31" i="177" s="1"/>
  <c r="B29" i="177"/>
  <c r="O28" i="177"/>
  <c r="N28" i="177"/>
  <c r="P28" i="177" s="1"/>
  <c r="M28" i="177"/>
  <c r="O27" i="177"/>
  <c r="N27" i="177"/>
  <c r="P27" i="177" s="1"/>
  <c r="O26" i="177"/>
  <c r="N26" i="177"/>
  <c r="P26" i="177" s="1"/>
  <c r="O25" i="177"/>
  <c r="N25" i="177"/>
  <c r="P25" i="177" s="1"/>
  <c r="M25" i="177"/>
  <c r="M29" i="177" s="1"/>
  <c r="M31" i="177" s="1"/>
  <c r="O24" i="177"/>
  <c r="O29" i="177" s="1"/>
  <c r="O31" i="177" s="1"/>
  <c r="N24" i="177"/>
  <c r="P24" i="177" s="1"/>
  <c r="P23" i="177"/>
  <c r="O23" i="177"/>
  <c r="N23" i="177"/>
  <c r="N29" i="177" s="1"/>
  <c r="O22" i="177"/>
  <c r="O30" i="177" s="1"/>
  <c r="O32" i="177" s="1"/>
  <c r="M22" i="177"/>
  <c r="L22" i="177"/>
  <c r="L30" i="177" s="1"/>
  <c r="L32" i="177" s="1"/>
  <c r="K22" i="177"/>
  <c r="K30" i="177" s="1"/>
  <c r="K32" i="177" s="1"/>
  <c r="I22" i="177"/>
  <c r="H22" i="177"/>
  <c r="H30" i="177" s="1"/>
  <c r="G22" i="177"/>
  <c r="G30" i="177" s="1"/>
  <c r="G32" i="177" s="1"/>
  <c r="F22" i="177"/>
  <c r="F30" i="177" s="1"/>
  <c r="F32" i="177" s="1"/>
  <c r="E22" i="177"/>
  <c r="C22" i="177"/>
  <c r="C30" i="177" s="1"/>
  <c r="C32" i="177" s="1"/>
  <c r="B22" i="177"/>
  <c r="B30" i="177" s="1"/>
  <c r="B32" i="177" s="1"/>
  <c r="O21" i="177"/>
  <c r="N21" i="177"/>
  <c r="P21" i="177" s="1"/>
  <c r="J21" i="177"/>
  <c r="J22" i="177" s="1"/>
  <c r="J30" i="177" s="1"/>
  <c r="J32" i="177" s="1"/>
  <c r="O20" i="177"/>
  <c r="N20" i="177"/>
  <c r="P20" i="177" s="1"/>
  <c r="O19" i="177"/>
  <c r="P19" i="177" s="1"/>
  <c r="N19" i="177"/>
  <c r="D19" i="177"/>
  <c r="D22" i="177" s="1"/>
  <c r="D30" i="177" s="1"/>
  <c r="D32" i="177" s="1"/>
  <c r="O18" i="177"/>
  <c r="P18" i="177" s="1"/>
  <c r="N18" i="177"/>
  <c r="P17" i="177"/>
  <c r="O17" i="177"/>
  <c r="N17" i="177"/>
  <c r="N22" i="177" s="1"/>
  <c r="M14" i="177"/>
  <c r="L14" i="177"/>
  <c r="K14" i="177"/>
  <c r="J14" i="177"/>
  <c r="I14" i="177"/>
  <c r="H14" i="177"/>
  <c r="G14" i="177"/>
  <c r="F14" i="177"/>
  <c r="E14" i="177"/>
  <c r="D14" i="177"/>
  <c r="C14" i="177"/>
  <c r="B14" i="177"/>
  <c r="O13" i="177"/>
  <c r="N13" i="177"/>
  <c r="P13" i="177" s="1"/>
  <c r="O12" i="177"/>
  <c r="P12" i="177" s="1"/>
  <c r="O11" i="177"/>
  <c r="O14" i="177" s="1"/>
  <c r="N11" i="177"/>
  <c r="P11" i="177" s="1"/>
  <c r="O10" i="177"/>
  <c r="N10" i="177"/>
  <c r="P10" i="177" s="1"/>
  <c r="O9" i="177"/>
  <c r="P9" i="177" s="1"/>
  <c r="N9" i="177"/>
  <c r="N14" i="177" s="1"/>
  <c r="D26" i="178" l="1"/>
  <c r="H26" i="178"/>
  <c r="L26" i="178"/>
  <c r="P26" i="178"/>
  <c r="R26" i="178"/>
  <c r="C26" i="178"/>
  <c r="K26" i="178"/>
  <c r="R13" i="178"/>
  <c r="S19" i="178"/>
  <c r="Q20" i="178"/>
  <c r="S22" i="178"/>
  <c r="S23" i="178" s="1"/>
  <c r="S25" i="178" s="1"/>
  <c r="S9" i="178"/>
  <c r="S13" i="178" s="1"/>
  <c r="H32" i="177"/>
  <c r="I32" i="177"/>
  <c r="P14" i="177"/>
  <c r="N30" i="177"/>
  <c r="N32" i="177" s="1"/>
  <c r="P22" i="177"/>
  <c r="P30" i="177" s="1"/>
  <c r="M32" i="177"/>
  <c r="P29" i="177"/>
  <c r="P31" i="177" s="1"/>
  <c r="E32" i="177"/>
  <c r="H38" i="125"/>
  <c r="H40" i="125" s="1"/>
  <c r="C38" i="125"/>
  <c r="I37" i="125"/>
  <c r="I39" i="125" s="1"/>
  <c r="H37" i="125"/>
  <c r="H39" i="125" s="1"/>
  <c r="F37" i="125"/>
  <c r="F39" i="125" s="1"/>
  <c r="E37" i="125"/>
  <c r="E39" i="125" s="1"/>
  <c r="C37" i="125"/>
  <c r="C39" i="125" s="1"/>
  <c r="B37" i="125"/>
  <c r="B39" i="125" s="1"/>
  <c r="L36" i="125"/>
  <c r="K36" i="125"/>
  <c r="J36" i="125"/>
  <c r="G36" i="125"/>
  <c r="D36" i="125"/>
  <c r="M36" i="125" s="1"/>
  <c r="L35" i="125"/>
  <c r="K35" i="125"/>
  <c r="J35" i="125"/>
  <c r="G35" i="125"/>
  <c r="M35" i="125" s="1"/>
  <c r="D35" i="125"/>
  <c r="L34" i="125"/>
  <c r="K34" i="125"/>
  <c r="J34" i="125"/>
  <c r="G34" i="125"/>
  <c r="D34" i="125"/>
  <c r="M34" i="125" s="1"/>
  <c r="L33" i="125"/>
  <c r="K33" i="125"/>
  <c r="J33" i="125"/>
  <c r="G33" i="125"/>
  <c r="M33" i="125" s="1"/>
  <c r="D33" i="125"/>
  <c r="L32" i="125"/>
  <c r="K32" i="125"/>
  <c r="J32" i="125"/>
  <c r="G32" i="125"/>
  <c r="D32" i="125"/>
  <c r="M32" i="125" s="1"/>
  <c r="L31" i="125"/>
  <c r="K31" i="125"/>
  <c r="J31" i="125"/>
  <c r="G31" i="125"/>
  <c r="M31" i="125" s="1"/>
  <c r="D31" i="125"/>
  <c r="L30" i="125"/>
  <c r="L37" i="125" s="1"/>
  <c r="L39" i="125" s="1"/>
  <c r="K30" i="125"/>
  <c r="K37" i="125" s="1"/>
  <c r="K39" i="125" s="1"/>
  <c r="J30" i="125"/>
  <c r="J37" i="125" s="1"/>
  <c r="J39" i="125" s="1"/>
  <c r="G30" i="125"/>
  <c r="D30" i="125"/>
  <c r="M30" i="125" s="1"/>
  <c r="I28" i="125"/>
  <c r="I38" i="125" s="1"/>
  <c r="H28" i="125"/>
  <c r="F28" i="125"/>
  <c r="F38" i="125" s="1"/>
  <c r="E28" i="125"/>
  <c r="E38" i="125" s="1"/>
  <c r="E40" i="125" s="1"/>
  <c r="C28" i="125"/>
  <c r="B28" i="125"/>
  <c r="B38" i="125" s="1"/>
  <c r="B40" i="125" s="1"/>
  <c r="L27" i="125"/>
  <c r="K27" i="125"/>
  <c r="J27" i="125"/>
  <c r="G27" i="125"/>
  <c r="M27" i="125" s="1"/>
  <c r="D27" i="125"/>
  <c r="M26" i="125"/>
  <c r="L26" i="125"/>
  <c r="K26" i="125"/>
  <c r="J26" i="125"/>
  <c r="G26" i="125"/>
  <c r="D26" i="125"/>
  <c r="L25" i="125"/>
  <c r="K25" i="125"/>
  <c r="J25" i="125"/>
  <c r="G25" i="125"/>
  <c r="M25" i="125" s="1"/>
  <c r="D25" i="125"/>
  <c r="L24" i="125"/>
  <c r="K24" i="125"/>
  <c r="J24" i="125"/>
  <c r="G24" i="125"/>
  <c r="D24" i="125"/>
  <c r="M24" i="125" s="1"/>
  <c r="L23" i="125"/>
  <c r="K23" i="125"/>
  <c r="J23" i="125"/>
  <c r="G23" i="125"/>
  <c r="M23" i="125" s="1"/>
  <c r="D23" i="125"/>
  <c r="L22" i="125"/>
  <c r="K22" i="125"/>
  <c r="J22" i="125"/>
  <c r="G22" i="125"/>
  <c r="D22" i="125"/>
  <c r="M22" i="125" s="1"/>
  <c r="L21" i="125"/>
  <c r="L28" i="125" s="1"/>
  <c r="L38" i="125" s="1"/>
  <c r="L40" i="125" s="1"/>
  <c r="K21" i="125"/>
  <c r="K28" i="125" s="1"/>
  <c r="K38" i="125" s="1"/>
  <c r="K40" i="125" s="1"/>
  <c r="J21" i="125"/>
  <c r="J28" i="125" s="1"/>
  <c r="J38" i="125" s="1"/>
  <c r="G21" i="125"/>
  <c r="G28" i="125" s="1"/>
  <c r="G38" i="125" s="1"/>
  <c r="D21" i="125"/>
  <c r="D28" i="125" s="1"/>
  <c r="D38" i="125" s="1"/>
  <c r="K17" i="125"/>
  <c r="I17" i="125"/>
  <c r="H17" i="125"/>
  <c r="J17" i="125" s="1"/>
  <c r="G17" i="125"/>
  <c r="F17" i="125"/>
  <c r="E17" i="125"/>
  <c r="C17" i="125"/>
  <c r="L17" i="125" s="1"/>
  <c r="B17" i="125"/>
  <c r="K16" i="125"/>
  <c r="I16" i="125"/>
  <c r="H16" i="125"/>
  <c r="J16" i="125" s="1"/>
  <c r="G16" i="125"/>
  <c r="F16" i="125"/>
  <c r="E16" i="125"/>
  <c r="C16" i="125"/>
  <c r="L16" i="125" s="1"/>
  <c r="B16" i="125"/>
  <c r="K15" i="125"/>
  <c r="I15" i="125"/>
  <c r="H15" i="125"/>
  <c r="J15" i="125" s="1"/>
  <c r="G15" i="125"/>
  <c r="F15" i="125"/>
  <c r="E15" i="125"/>
  <c r="C15" i="125"/>
  <c r="L15" i="125" s="1"/>
  <c r="B15" i="125"/>
  <c r="K14" i="125"/>
  <c r="I14" i="125"/>
  <c r="H14" i="125"/>
  <c r="J14" i="125" s="1"/>
  <c r="G14" i="125"/>
  <c r="F14" i="125"/>
  <c r="E14" i="125"/>
  <c r="C14" i="125"/>
  <c r="L14" i="125" s="1"/>
  <c r="B14" i="125"/>
  <c r="K13" i="125"/>
  <c r="I13" i="125"/>
  <c r="H13" i="125"/>
  <c r="J13" i="125" s="1"/>
  <c r="G13" i="125"/>
  <c r="F13" i="125"/>
  <c r="E13" i="125"/>
  <c r="C13" i="125"/>
  <c r="L13" i="125" s="1"/>
  <c r="B13" i="125"/>
  <c r="K12" i="125"/>
  <c r="I12" i="125"/>
  <c r="H12" i="125"/>
  <c r="J12" i="125" s="1"/>
  <c r="G12" i="125"/>
  <c r="F12" i="125"/>
  <c r="E12" i="125"/>
  <c r="C12" i="125"/>
  <c r="L12" i="125" s="1"/>
  <c r="B12" i="125"/>
  <c r="K11" i="125"/>
  <c r="I11" i="125"/>
  <c r="I18" i="125" s="1"/>
  <c r="H11" i="125"/>
  <c r="H18" i="125" s="1"/>
  <c r="G11" i="125"/>
  <c r="G18" i="125" s="1"/>
  <c r="F11" i="125"/>
  <c r="F18" i="125" s="1"/>
  <c r="E11" i="125"/>
  <c r="E18" i="125" s="1"/>
  <c r="C11" i="125"/>
  <c r="L11" i="125" s="1"/>
  <c r="L18" i="125" s="1"/>
  <c r="B11" i="125"/>
  <c r="B18" i="125" s="1"/>
  <c r="F39" i="124"/>
  <c r="E39" i="124"/>
  <c r="B39" i="124"/>
  <c r="F38" i="124"/>
  <c r="F40" i="124" s="1"/>
  <c r="B38" i="124"/>
  <c r="B40" i="124" s="1"/>
  <c r="F37" i="124"/>
  <c r="E37" i="124"/>
  <c r="C37" i="124"/>
  <c r="C39" i="124" s="1"/>
  <c r="B37" i="124"/>
  <c r="I36" i="124"/>
  <c r="H36" i="124"/>
  <c r="G36" i="124"/>
  <c r="D36" i="124"/>
  <c r="J36" i="124" s="1"/>
  <c r="I35" i="124"/>
  <c r="H35" i="124"/>
  <c r="G35" i="124"/>
  <c r="D35" i="124"/>
  <c r="J35" i="124" s="1"/>
  <c r="I34" i="124"/>
  <c r="H34" i="124"/>
  <c r="G34" i="124"/>
  <c r="D34" i="124"/>
  <c r="J34" i="124" s="1"/>
  <c r="I33" i="124"/>
  <c r="H33" i="124"/>
  <c r="G33" i="124"/>
  <c r="G37" i="124" s="1"/>
  <c r="G39" i="124" s="1"/>
  <c r="D33" i="124"/>
  <c r="J33" i="124" s="1"/>
  <c r="I32" i="124"/>
  <c r="H32" i="124"/>
  <c r="H37" i="124" s="1"/>
  <c r="H39" i="124" s="1"/>
  <c r="G32" i="124"/>
  <c r="D32" i="124"/>
  <c r="J32" i="124" s="1"/>
  <c r="I31" i="124"/>
  <c r="H31" i="124"/>
  <c r="G31" i="124"/>
  <c r="D31" i="124"/>
  <c r="J31" i="124" s="1"/>
  <c r="I30" i="124"/>
  <c r="I37" i="124" s="1"/>
  <c r="I39" i="124" s="1"/>
  <c r="H30" i="124"/>
  <c r="G30" i="124"/>
  <c r="D30" i="124"/>
  <c r="J30" i="124" s="1"/>
  <c r="J37" i="124" s="1"/>
  <c r="J39" i="124" s="1"/>
  <c r="F28" i="124"/>
  <c r="E28" i="124"/>
  <c r="E38" i="124" s="1"/>
  <c r="E40" i="124" s="1"/>
  <c r="C28" i="124"/>
  <c r="C38" i="124" s="1"/>
  <c r="C40" i="124" s="1"/>
  <c r="B28" i="124"/>
  <c r="I27" i="124"/>
  <c r="H27" i="124"/>
  <c r="J27" i="124" s="1"/>
  <c r="G27" i="124"/>
  <c r="D27" i="124"/>
  <c r="I26" i="124"/>
  <c r="J26" i="124" s="1"/>
  <c r="H26" i="124"/>
  <c r="G26" i="124"/>
  <c r="D26" i="124"/>
  <c r="D16" i="124" s="1"/>
  <c r="J25" i="124"/>
  <c r="I25" i="124"/>
  <c r="H25" i="124"/>
  <c r="G25" i="124"/>
  <c r="D25" i="124"/>
  <c r="D15" i="124" s="1"/>
  <c r="I24" i="124"/>
  <c r="H24" i="124"/>
  <c r="J24" i="124" s="1"/>
  <c r="G24" i="124"/>
  <c r="G28" i="124" s="1"/>
  <c r="G38" i="124" s="1"/>
  <c r="G40" i="124" s="1"/>
  <c r="D24" i="124"/>
  <c r="I23" i="124"/>
  <c r="H23" i="124"/>
  <c r="J23" i="124" s="1"/>
  <c r="G23" i="124"/>
  <c r="D23" i="124"/>
  <c r="I22" i="124"/>
  <c r="I28" i="124" s="1"/>
  <c r="I38" i="124" s="1"/>
  <c r="I40" i="124" s="1"/>
  <c r="H22" i="124"/>
  <c r="G22" i="124"/>
  <c r="D22" i="124"/>
  <c r="D12" i="124" s="1"/>
  <c r="J21" i="124"/>
  <c r="I21" i="124"/>
  <c r="H21" i="124"/>
  <c r="G21" i="124"/>
  <c r="D21" i="124"/>
  <c r="D11" i="124" s="1"/>
  <c r="D18" i="124" s="1"/>
  <c r="I17" i="124"/>
  <c r="H17" i="124"/>
  <c r="J17" i="124" s="1"/>
  <c r="G17" i="124"/>
  <c r="F17" i="124"/>
  <c r="E17" i="124"/>
  <c r="D17" i="124"/>
  <c r="C17" i="124"/>
  <c r="B17" i="124"/>
  <c r="I16" i="124"/>
  <c r="G16" i="124"/>
  <c r="F16" i="124"/>
  <c r="E16" i="124"/>
  <c r="C16" i="124"/>
  <c r="B16" i="124"/>
  <c r="H16" i="124" s="1"/>
  <c r="J16" i="124" s="1"/>
  <c r="G15" i="124"/>
  <c r="F15" i="124"/>
  <c r="E15" i="124"/>
  <c r="C15" i="124"/>
  <c r="I15" i="124" s="1"/>
  <c r="B15" i="124"/>
  <c r="H15" i="124" s="1"/>
  <c r="J15" i="124" s="1"/>
  <c r="H14" i="124"/>
  <c r="J14" i="124" s="1"/>
  <c r="G14" i="124"/>
  <c r="G18" i="124" s="1"/>
  <c r="F14" i="124"/>
  <c r="E14" i="124"/>
  <c r="D14" i="124"/>
  <c r="C14" i="124"/>
  <c r="I14" i="124" s="1"/>
  <c r="B14" i="124"/>
  <c r="I13" i="124"/>
  <c r="H13" i="124"/>
  <c r="J13" i="124" s="1"/>
  <c r="G13" i="124"/>
  <c r="F13" i="124"/>
  <c r="E13" i="124"/>
  <c r="D13" i="124"/>
  <c r="C13" i="124"/>
  <c r="B13" i="124"/>
  <c r="I12" i="124"/>
  <c r="G12" i="124"/>
  <c r="F12" i="124"/>
  <c r="E12" i="124"/>
  <c r="C12" i="124"/>
  <c r="B12" i="124"/>
  <c r="H12" i="124" s="1"/>
  <c r="J12" i="124" s="1"/>
  <c r="G11" i="124"/>
  <c r="F11" i="124"/>
  <c r="F18" i="124" s="1"/>
  <c r="E11" i="124"/>
  <c r="E18" i="124" s="1"/>
  <c r="C11" i="124"/>
  <c r="I11" i="124" s="1"/>
  <c r="I18" i="124" s="1"/>
  <c r="B11" i="124"/>
  <c r="H11" i="124" s="1"/>
  <c r="L36" i="175"/>
  <c r="I35" i="175"/>
  <c r="E35" i="175"/>
  <c r="P34" i="175"/>
  <c r="P36" i="175" s="1"/>
  <c r="O34" i="175"/>
  <c r="O36" i="175" s="1"/>
  <c r="N34" i="175"/>
  <c r="N36" i="175" s="1"/>
  <c r="L34" i="175"/>
  <c r="K34" i="175"/>
  <c r="K36" i="175" s="1"/>
  <c r="I34" i="175"/>
  <c r="I36" i="175" s="1"/>
  <c r="H34" i="175"/>
  <c r="H36" i="175" s="1"/>
  <c r="F34" i="175"/>
  <c r="F36" i="175" s="1"/>
  <c r="E34" i="175"/>
  <c r="E36" i="175" s="1"/>
  <c r="D34" i="175"/>
  <c r="D36" i="175" s="1"/>
  <c r="C34" i="175"/>
  <c r="C36" i="175" s="1"/>
  <c r="B34" i="175"/>
  <c r="B36" i="175" s="1"/>
  <c r="R33" i="175"/>
  <c r="Q33" i="175"/>
  <c r="S33" i="175" s="1"/>
  <c r="P33" i="175"/>
  <c r="M33" i="175"/>
  <c r="J33" i="175"/>
  <c r="G33" i="175"/>
  <c r="D33" i="175"/>
  <c r="R32" i="175"/>
  <c r="Q32" i="175"/>
  <c r="S32" i="175" s="1"/>
  <c r="P32" i="175"/>
  <c r="M32" i="175"/>
  <c r="J32" i="175"/>
  <c r="G32" i="175"/>
  <c r="D32" i="175"/>
  <c r="R31" i="175"/>
  <c r="Q31" i="175"/>
  <c r="S31" i="175" s="1"/>
  <c r="P31" i="175"/>
  <c r="M31" i="175"/>
  <c r="J31" i="175"/>
  <c r="G31" i="175"/>
  <c r="D31" i="175"/>
  <c r="R30" i="175"/>
  <c r="Q30" i="175"/>
  <c r="S30" i="175" s="1"/>
  <c r="P30" i="175"/>
  <c r="M30" i="175"/>
  <c r="J30" i="175"/>
  <c r="G30" i="175"/>
  <c r="D30" i="175"/>
  <c r="R29" i="175"/>
  <c r="Q29" i="175"/>
  <c r="S29" i="175" s="1"/>
  <c r="P29" i="175"/>
  <c r="M29" i="175"/>
  <c r="J29" i="175"/>
  <c r="G29" i="175"/>
  <c r="D29" i="175"/>
  <c r="R28" i="175"/>
  <c r="R34" i="175" s="1"/>
  <c r="R36" i="175" s="1"/>
  <c r="Q28" i="175"/>
  <c r="Q34" i="175" s="1"/>
  <c r="Q36" i="175" s="1"/>
  <c r="P28" i="175"/>
  <c r="M28" i="175"/>
  <c r="M34" i="175" s="1"/>
  <c r="M36" i="175" s="1"/>
  <c r="J28" i="175"/>
  <c r="J34" i="175" s="1"/>
  <c r="J36" i="175" s="1"/>
  <c r="G28" i="175"/>
  <c r="G34" i="175" s="1"/>
  <c r="G36" i="175" s="1"/>
  <c r="D28" i="175"/>
  <c r="T26" i="175"/>
  <c r="R26" i="175"/>
  <c r="R35" i="175" s="1"/>
  <c r="R37" i="175" s="1"/>
  <c r="O26" i="175"/>
  <c r="O35" i="175" s="1"/>
  <c r="O37" i="175" s="1"/>
  <c r="N26" i="175"/>
  <c r="N35" i="175" s="1"/>
  <c r="N37" i="175" s="1"/>
  <c r="L26" i="175"/>
  <c r="L35" i="175" s="1"/>
  <c r="L37" i="175" s="1"/>
  <c r="K26" i="175"/>
  <c r="K35" i="175" s="1"/>
  <c r="J26" i="175"/>
  <c r="J35" i="175" s="1"/>
  <c r="J37" i="175" s="1"/>
  <c r="I26" i="175"/>
  <c r="H26" i="175"/>
  <c r="H35" i="175" s="1"/>
  <c r="H37" i="175" s="1"/>
  <c r="F26" i="175"/>
  <c r="F35" i="175" s="1"/>
  <c r="F37" i="175" s="1"/>
  <c r="E26" i="175"/>
  <c r="C26" i="175"/>
  <c r="C35" i="175" s="1"/>
  <c r="C37" i="175" s="1"/>
  <c r="B26" i="175"/>
  <c r="B35" i="175" s="1"/>
  <c r="R25" i="175"/>
  <c r="Q25" i="175"/>
  <c r="S25" i="175" s="1"/>
  <c r="P25" i="175"/>
  <c r="P16" i="175" s="1"/>
  <c r="M25" i="175"/>
  <c r="J25" i="175"/>
  <c r="G25" i="175"/>
  <c r="D25" i="175"/>
  <c r="R24" i="175"/>
  <c r="Q24" i="175"/>
  <c r="S24" i="175" s="1"/>
  <c r="P24" i="175"/>
  <c r="M24" i="175"/>
  <c r="J24" i="175"/>
  <c r="G24" i="175"/>
  <c r="D24" i="175"/>
  <c r="R23" i="175"/>
  <c r="Q23" i="175"/>
  <c r="S23" i="175" s="1"/>
  <c r="P23" i="175"/>
  <c r="P14" i="175" s="1"/>
  <c r="M23" i="175"/>
  <c r="J23" i="175"/>
  <c r="G23" i="175"/>
  <c r="D23" i="175"/>
  <c r="R22" i="175"/>
  <c r="Q22" i="175"/>
  <c r="S22" i="175" s="1"/>
  <c r="P22" i="175"/>
  <c r="M22" i="175"/>
  <c r="J22" i="175"/>
  <c r="G22" i="175"/>
  <c r="D22" i="175"/>
  <c r="R21" i="175"/>
  <c r="Q21" i="175"/>
  <c r="S21" i="175" s="1"/>
  <c r="P21" i="175"/>
  <c r="P12" i="175" s="1"/>
  <c r="M21" i="175"/>
  <c r="J21" i="175"/>
  <c r="G21" i="175"/>
  <c r="D21" i="175"/>
  <c r="R20" i="175"/>
  <c r="Q20" i="175"/>
  <c r="Q26" i="175" s="1"/>
  <c r="Q35" i="175" s="1"/>
  <c r="P20" i="175"/>
  <c r="P26" i="175" s="1"/>
  <c r="P35" i="175" s="1"/>
  <c r="P37" i="175" s="1"/>
  <c r="M20" i="175"/>
  <c r="M26" i="175" s="1"/>
  <c r="M35" i="175" s="1"/>
  <c r="M37" i="175" s="1"/>
  <c r="J20" i="175"/>
  <c r="G20" i="175"/>
  <c r="G26" i="175" s="1"/>
  <c r="G35" i="175" s="1"/>
  <c r="D20" i="175"/>
  <c r="D26" i="175" s="1"/>
  <c r="D35" i="175" s="1"/>
  <c r="D37" i="175" s="1"/>
  <c r="T17" i="175"/>
  <c r="I17" i="175"/>
  <c r="E17" i="175"/>
  <c r="O16" i="175"/>
  <c r="N16" i="175"/>
  <c r="L16" i="175"/>
  <c r="K16" i="175"/>
  <c r="M16" i="175" s="1"/>
  <c r="I16" i="175"/>
  <c r="H16" i="175"/>
  <c r="J16" i="175" s="1"/>
  <c r="G16" i="175"/>
  <c r="F16" i="175"/>
  <c r="C16" i="175"/>
  <c r="R16" i="175" s="1"/>
  <c r="B16" i="175"/>
  <c r="Q16" i="175" s="1"/>
  <c r="P15" i="175"/>
  <c r="O15" i="175"/>
  <c r="N15" i="175"/>
  <c r="L15" i="175"/>
  <c r="M15" i="175" s="1"/>
  <c r="K15" i="175"/>
  <c r="I15" i="175"/>
  <c r="H15" i="175"/>
  <c r="J15" i="175" s="1"/>
  <c r="F15" i="175"/>
  <c r="E15" i="175"/>
  <c r="G15" i="175" s="1"/>
  <c r="D15" i="175"/>
  <c r="C15" i="175"/>
  <c r="R15" i="175" s="1"/>
  <c r="B15" i="175"/>
  <c r="O14" i="175"/>
  <c r="N14" i="175"/>
  <c r="L14" i="175"/>
  <c r="K14" i="175"/>
  <c r="M14" i="175" s="1"/>
  <c r="J14" i="175"/>
  <c r="I14" i="175"/>
  <c r="H14" i="175"/>
  <c r="F14" i="175"/>
  <c r="G14" i="175" s="1"/>
  <c r="E14" i="175"/>
  <c r="C14" i="175"/>
  <c r="B14" i="175"/>
  <c r="D14" i="175" s="1"/>
  <c r="P13" i="175"/>
  <c r="O13" i="175"/>
  <c r="N13" i="175"/>
  <c r="L13" i="175"/>
  <c r="M13" i="175" s="1"/>
  <c r="K13" i="175"/>
  <c r="I13" i="175"/>
  <c r="H13" i="175"/>
  <c r="J13" i="175" s="1"/>
  <c r="F13" i="175"/>
  <c r="E13" i="175"/>
  <c r="G13" i="175" s="1"/>
  <c r="D13" i="175"/>
  <c r="C13" i="175"/>
  <c r="R13" i="175" s="1"/>
  <c r="B13" i="175"/>
  <c r="O12" i="175"/>
  <c r="N12" i="175"/>
  <c r="N17" i="175" s="1"/>
  <c r="L12" i="175"/>
  <c r="K12" i="175"/>
  <c r="M12" i="175" s="1"/>
  <c r="J12" i="175"/>
  <c r="I12" i="175"/>
  <c r="H12" i="175"/>
  <c r="F12" i="175"/>
  <c r="E12" i="175"/>
  <c r="C12" i="175"/>
  <c r="B12" i="175"/>
  <c r="P11" i="175"/>
  <c r="P17" i="175" s="1"/>
  <c r="O11" i="175"/>
  <c r="O17" i="175" s="1"/>
  <c r="N11" i="175"/>
  <c r="L11" i="175"/>
  <c r="K11" i="175"/>
  <c r="K17" i="175" s="1"/>
  <c r="I11" i="175"/>
  <c r="H11" i="175"/>
  <c r="F11" i="175"/>
  <c r="E11" i="175"/>
  <c r="G11" i="175" s="1"/>
  <c r="D11" i="175"/>
  <c r="C11" i="175"/>
  <c r="C17" i="175" s="1"/>
  <c r="B11" i="175"/>
  <c r="I36" i="122"/>
  <c r="E36" i="122"/>
  <c r="L35" i="122"/>
  <c r="I35" i="122"/>
  <c r="H35" i="122"/>
  <c r="E35" i="122"/>
  <c r="L34" i="122"/>
  <c r="L36" i="122" s="1"/>
  <c r="K34" i="122"/>
  <c r="K36" i="122" s="1"/>
  <c r="I34" i="122"/>
  <c r="H34" i="122"/>
  <c r="H36" i="122" s="1"/>
  <c r="E34" i="122"/>
  <c r="C34" i="122"/>
  <c r="C36" i="122" s="1"/>
  <c r="L33" i="122"/>
  <c r="K33" i="122"/>
  <c r="K35" i="122" s="1"/>
  <c r="I33" i="122"/>
  <c r="H33" i="122"/>
  <c r="F33" i="122"/>
  <c r="F35" i="122" s="1"/>
  <c r="E33" i="122"/>
  <c r="C33" i="122"/>
  <c r="C35" i="122" s="1"/>
  <c r="B33" i="122"/>
  <c r="B35" i="122" s="1"/>
  <c r="O32" i="122"/>
  <c r="N32" i="122"/>
  <c r="P32" i="122" s="1"/>
  <c r="M32" i="122"/>
  <c r="J32" i="122"/>
  <c r="G32" i="122"/>
  <c r="D32" i="122"/>
  <c r="P31" i="122"/>
  <c r="O31" i="122"/>
  <c r="N31" i="122"/>
  <c r="M31" i="122"/>
  <c r="J31" i="122"/>
  <c r="G31" i="122"/>
  <c r="D31" i="122"/>
  <c r="O30" i="122"/>
  <c r="P30" i="122" s="1"/>
  <c r="N30" i="122"/>
  <c r="M30" i="122"/>
  <c r="J30" i="122"/>
  <c r="G30" i="122"/>
  <c r="D30" i="122"/>
  <c r="O29" i="122"/>
  <c r="O33" i="122" s="1"/>
  <c r="O35" i="122" s="1"/>
  <c r="N29" i="122"/>
  <c r="P29" i="122" s="1"/>
  <c r="M29" i="122"/>
  <c r="J29" i="122"/>
  <c r="G29" i="122"/>
  <c r="G33" i="122" s="1"/>
  <c r="G35" i="122" s="1"/>
  <c r="D29" i="122"/>
  <c r="O28" i="122"/>
  <c r="N28" i="122"/>
  <c r="P28" i="122" s="1"/>
  <c r="M28" i="122"/>
  <c r="J28" i="122"/>
  <c r="G28" i="122"/>
  <c r="D28" i="122"/>
  <c r="P27" i="122"/>
  <c r="P33" i="122" s="1"/>
  <c r="P35" i="122" s="1"/>
  <c r="O27" i="122"/>
  <c r="N27" i="122"/>
  <c r="M27" i="122"/>
  <c r="M33" i="122" s="1"/>
  <c r="M35" i="122" s="1"/>
  <c r="J27" i="122"/>
  <c r="J33" i="122" s="1"/>
  <c r="J35" i="122" s="1"/>
  <c r="G27" i="122"/>
  <c r="D27" i="122"/>
  <c r="D33" i="122" s="1"/>
  <c r="D35" i="122" s="1"/>
  <c r="O26" i="122"/>
  <c r="P26" i="122" s="1"/>
  <c r="N26" i="122"/>
  <c r="L25" i="122"/>
  <c r="K25" i="122"/>
  <c r="I25" i="122"/>
  <c r="H25" i="122"/>
  <c r="F25" i="122"/>
  <c r="F34" i="122" s="1"/>
  <c r="F36" i="122" s="1"/>
  <c r="E25" i="122"/>
  <c r="C25" i="122"/>
  <c r="B25" i="122"/>
  <c r="B34" i="122" s="1"/>
  <c r="B36" i="122" s="1"/>
  <c r="O24" i="122"/>
  <c r="N24" i="122"/>
  <c r="P24" i="122" s="1"/>
  <c r="M24" i="122"/>
  <c r="J24" i="122"/>
  <c r="G24" i="122"/>
  <c r="D24" i="122"/>
  <c r="P23" i="122"/>
  <c r="O23" i="122"/>
  <c r="N23" i="122"/>
  <c r="M23" i="122"/>
  <c r="J23" i="122"/>
  <c r="G23" i="122"/>
  <c r="D23" i="122"/>
  <c r="O22" i="122"/>
  <c r="P22" i="122" s="1"/>
  <c r="N22" i="122"/>
  <c r="M22" i="122"/>
  <c r="J22" i="122"/>
  <c r="G22" i="122"/>
  <c r="D22" i="122"/>
  <c r="O21" i="122"/>
  <c r="O25" i="122" s="1"/>
  <c r="O34" i="122" s="1"/>
  <c r="O36" i="122" s="1"/>
  <c r="N21" i="122"/>
  <c r="P21" i="122" s="1"/>
  <c r="M21" i="122"/>
  <c r="J21" i="122"/>
  <c r="G21" i="122"/>
  <c r="G25" i="122" s="1"/>
  <c r="G34" i="122" s="1"/>
  <c r="G36" i="122" s="1"/>
  <c r="D21" i="122"/>
  <c r="O20" i="122"/>
  <c r="N20" i="122"/>
  <c r="P20" i="122" s="1"/>
  <c r="M20" i="122"/>
  <c r="J20" i="122"/>
  <c r="G20" i="122"/>
  <c r="D20" i="122"/>
  <c r="P19" i="122"/>
  <c r="P25" i="122" s="1"/>
  <c r="P34" i="122" s="1"/>
  <c r="P36" i="122" s="1"/>
  <c r="O19" i="122"/>
  <c r="N19" i="122"/>
  <c r="M19" i="122"/>
  <c r="M25" i="122" s="1"/>
  <c r="M34" i="122" s="1"/>
  <c r="M36" i="122" s="1"/>
  <c r="J19" i="122"/>
  <c r="J25" i="122" s="1"/>
  <c r="J34" i="122" s="1"/>
  <c r="J36" i="122" s="1"/>
  <c r="G19" i="122"/>
  <c r="D19" i="122"/>
  <c r="D25" i="122" s="1"/>
  <c r="D34" i="122" s="1"/>
  <c r="D36" i="122" s="1"/>
  <c r="L15" i="122"/>
  <c r="K15" i="122"/>
  <c r="M15" i="122" s="1"/>
  <c r="J15" i="122"/>
  <c r="I15" i="122"/>
  <c r="H15" i="122"/>
  <c r="F15" i="122"/>
  <c r="G15" i="122" s="1"/>
  <c r="E15" i="122"/>
  <c r="C15" i="122"/>
  <c r="O15" i="122" s="1"/>
  <c r="B15" i="122"/>
  <c r="D15" i="122" s="1"/>
  <c r="M14" i="122"/>
  <c r="L14" i="122"/>
  <c r="K14" i="122"/>
  <c r="I14" i="122"/>
  <c r="J14" i="122" s="1"/>
  <c r="H14" i="122"/>
  <c r="F14" i="122"/>
  <c r="E14" i="122"/>
  <c r="G14" i="122" s="1"/>
  <c r="C14" i="122"/>
  <c r="O14" i="122" s="1"/>
  <c r="B14" i="122"/>
  <c r="D14" i="122" s="1"/>
  <c r="L13" i="122"/>
  <c r="M13" i="122" s="1"/>
  <c r="K13" i="122"/>
  <c r="I13" i="122"/>
  <c r="H13" i="122"/>
  <c r="J13" i="122" s="1"/>
  <c r="F13" i="122"/>
  <c r="E13" i="122"/>
  <c r="G13" i="122" s="1"/>
  <c r="D13" i="122"/>
  <c r="C13" i="122"/>
  <c r="O13" i="122" s="1"/>
  <c r="B13" i="122"/>
  <c r="N13" i="122" s="1"/>
  <c r="L12" i="122"/>
  <c r="L16" i="122" s="1"/>
  <c r="K12" i="122"/>
  <c r="M12" i="122" s="1"/>
  <c r="I12" i="122"/>
  <c r="H12" i="122"/>
  <c r="J12" i="122" s="1"/>
  <c r="G12" i="122"/>
  <c r="F12" i="122"/>
  <c r="E12" i="122"/>
  <c r="C12" i="122"/>
  <c r="D12" i="122" s="1"/>
  <c r="B12" i="122"/>
  <c r="N12" i="122" s="1"/>
  <c r="L11" i="122"/>
  <c r="K11" i="122"/>
  <c r="M11" i="122" s="1"/>
  <c r="J11" i="122"/>
  <c r="I11" i="122"/>
  <c r="H11" i="122"/>
  <c r="F11" i="122"/>
  <c r="G11" i="122" s="1"/>
  <c r="E11" i="122"/>
  <c r="C11" i="122"/>
  <c r="B11" i="122"/>
  <c r="M10" i="122"/>
  <c r="M16" i="122" s="1"/>
  <c r="L10" i="122"/>
  <c r="K10" i="122"/>
  <c r="I10" i="122"/>
  <c r="H10" i="122"/>
  <c r="F10" i="122"/>
  <c r="E10" i="122"/>
  <c r="C10" i="122"/>
  <c r="O10" i="122" s="1"/>
  <c r="B10" i="122"/>
  <c r="B16" i="122" s="1"/>
  <c r="S20" i="178" l="1"/>
  <c r="S24" i="178" s="1"/>
  <c r="S26" i="178" s="1"/>
  <c r="Q24" i="178"/>
  <c r="Q26" i="178" s="1"/>
  <c r="P32" i="177"/>
  <c r="I40" i="125"/>
  <c r="J40" i="125"/>
  <c r="M37" i="125"/>
  <c r="M39" i="125" s="1"/>
  <c r="M11" i="125"/>
  <c r="M12" i="125"/>
  <c r="M13" i="125"/>
  <c r="M14" i="125"/>
  <c r="M15" i="125"/>
  <c r="M16" i="125"/>
  <c r="M17" i="125"/>
  <c r="F40" i="125"/>
  <c r="C40" i="125"/>
  <c r="C18" i="125"/>
  <c r="G37" i="125"/>
  <c r="G39" i="125" s="1"/>
  <c r="G40" i="125" s="1"/>
  <c r="J11" i="125"/>
  <c r="J18" i="125" s="1"/>
  <c r="D11" i="125"/>
  <c r="D12" i="125"/>
  <c r="D13" i="125"/>
  <c r="D14" i="125"/>
  <c r="D15" i="125"/>
  <c r="D16" i="125"/>
  <c r="D17" i="125"/>
  <c r="D37" i="125"/>
  <c r="D39" i="125" s="1"/>
  <c r="D40" i="125" s="1"/>
  <c r="K18" i="125"/>
  <c r="M21" i="125"/>
  <c r="M28" i="125" s="1"/>
  <c r="M38" i="125" s="1"/>
  <c r="J11" i="124"/>
  <c r="J18" i="124" s="1"/>
  <c r="H18" i="124"/>
  <c r="J28" i="124"/>
  <c r="J38" i="124" s="1"/>
  <c r="J40" i="124" s="1"/>
  <c r="D28" i="124"/>
  <c r="D38" i="124" s="1"/>
  <c r="D40" i="124" s="1"/>
  <c r="D37" i="124"/>
  <c r="D39" i="124" s="1"/>
  <c r="B18" i="124"/>
  <c r="C18" i="124"/>
  <c r="J22" i="124"/>
  <c r="H28" i="124"/>
  <c r="H38" i="124" s="1"/>
  <c r="H40" i="124" s="1"/>
  <c r="F17" i="175"/>
  <c r="G12" i="175"/>
  <c r="G17" i="175" s="1"/>
  <c r="R12" i="175"/>
  <c r="L17" i="175"/>
  <c r="M11" i="175"/>
  <c r="M17" i="175" s="1"/>
  <c r="D12" i="175"/>
  <c r="Q12" i="175"/>
  <c r="S12" i="175" s="1"/>
  <c r="B17" i="175"/>
  <c r="G37" i="175"/>
  <c r="Q37" i="175"/>
  <c r="K37" i="175"/>
  <c r="E37" i="175"/>
  <c r="J11" i="175"/>
  <c r="J17" i="175" s="1"/>
  <c r="H17" i="175"/>
  <c r="B37" i="175"/>
  <c r="I37" i="175"/>
  <c r="D17" i="175"/>
  <c r="S16" i="175"/>
  <c r="R14" i="175"/>
  <c r="Q11" i="175"/>
  <c r="Q13" i="175"/>
  <c r="S13" i="175" s="1"/>
  <c r="Q15" i="175"/>
  <c r="S15" i="175" s="1"/>
  <c r="Q14" i="175"/>
  <c r="S14" i="175" s="1"/>
  <c r="S20" i="175"/>
  <c r="S26" i="175" s="1"/>
  <c r="S35" i="175" s="1"/>
  <c r="R11" i="175"/>
  <c r="R17" i="175" s="1"/>
  <c r="D16" i="175"/>
  <c r="S28" i="175"/>
  <c r="S34" i="175" s="1"/>
  <c r="S36" i="175" s="1"/>
  <c r="J10" i="122"/>
  <c r="J16" i="122" s="1"/>
  <c r="I16" i="122"/>
  <c r="N11" i="122"/>
  <c r="D11" i="122"/>
  <c r="E16" i="122"/>
  <c r="G10" i="122"/>
  <c r="G16" i="122" s="1"/>
  <c r="O11" i="122"/>
  <c r="O16" i="122" s="1"/>
  <c r="F16" i="122"/>
  <c r="P13" i="122"/>
  <c r="O12" i="122"/>
  <c r="P12" i="122" s="1"/>
  <c r="C16" i="122"/>
  <c r="K16" i="122"/>
  <c r="N33" i="122"/>
  <c r="N35" i="122" s="1"/>
  <c r="N10" i="122"/>
  <c r="N14" i="122"/>
  <c r="P14" i="122" s="1"/>
  <c r="N15" i="122"/>
  <c r="P15" i="122" s="1"/>
  <c r="N25" i="122"/>
  <c r="N34" i="122" s="1"/>
  <c r="N36" i="122" s="1"/>
  <c r="H16" i="122"/>
  <c r="D10" i="122"/>
  <c r="D16" i="122" s="1"/>
  <c r="M40" i="125" l="1"/>
  <c r="D18" i="125"/>
  <c r="M18" i="125"/>
  <c r="S37" i="175"/>
  <c r="S11" i="175"/>
  <c r="S17" i="175" s="1"/>
  <c r="Q17" i="175"/>
  <c r="N16" i="122"/>
  <c r="P10" i="122"/>
  <c r="P11" i="122"/>
  <c r="P16" i="122" l="1"/>
  <c r="D75" i="162" l="1"/>
  <c r="I74" i="162"/>
  <c r="H74" i="162"/>
  <c r="J74" i="162" s="1"/>
  <c r="I73" i="162"/>
  <c r="H73" i="162"/>
  <c r="J73" i="162" s="1"/>
  <c r="J26" i="162" s="1"/>
  <c r="I72" i="162"/>
  <c r="H72" i="162"/>
  <c r="J72" i="162" s="1"/>
  <c r="J71" i="162"/>
  <c r="I71" i="162"/>
  <c r="H71" i="162"/>
  <c r="I70" i="162"/>
  <c r="H70" i="162"/>
  <c r="J70" i="162" s="1"/>
  <c r="I69" i="162"/>
  <c r="H69" i="162"/>
  <c r="J69" i="162" s="1"/>
  <c r="J22" i="162" s="1"/>
  <c r="I68" i="162"/>
  <c r="J68" i="162" s="1"/>
  <c r="H68" i="162"/>
  <c r="J67" i="162"/>
  <c r="I67" i="162"/>
  <c r="H67" i="162"/>
  <c r="I66" i="162"/>
  <c r="H66" i="162"/>
  <c r="J66" i="162" s="1"/>
  <c r="I65" i="162"/>
  <c r="H65" i="162"/>
  <c r="J65" i="162" s="1"/>
  <c r="J18" i="162" s="1"/>
  <c r="I64" i="162"/>
  <c r="J64" i="162" s="1"/>
  <c r="J63" i="162" s="1"/>
  <c r="H64" i="162"/>
  <c r="G63" i="162"/>
  <c r="G75" i="162" s="1"/>
  <c r="F63" i="162"/>
  <c r="F75" i="162" s="1"/>
  <c r="E63" i="162"/>
  <c r="E75" i="162" s="1"/>
  <c r="D63" i="162"/>
  <c r="C63" i="162"/>
  <c r="C75" i="162" s="1"/>
  <c r="B63" i="162"/>
  <c r="B75" i="162" s="1"/>
  <c r="I62" i="162"/>
  <c r="J62" i="162" s="1"/>
  <c r="H62" i="162"/>
  <c r="J61" i="162"/>
  <c r="I61" i="162"/>
  <c r="H61" i="162"/>
  <c r="I60" i="162"/>
  <c r="I13" i="162" s="1"/>
  <c r="H60" i="162"/>
  <c r="J60" i="162" s="1"/>
  <c r="I59" i="162"/>
  <c r="H59" i="162"/>
  <c r="J59" i="162" s="1"/>
  <c r="I58" i="162"/>
  <c r="J58" i="162" s="1"/>
  <c r="H58" i="162"/>
  <c r="J57" i="162"/>
  <c r="I57" i="162"/>
  <c r="H57" i="162"/>
  <c r="I56" i="162"/>
  <c r="I9" i="162" s="1"/>
  <c r="H56" i="162"/>
  <c r="J56" i="162" s="1"/>
  <c r="I55" i="162"/>
  <c r="H55" i="162"/>
  <c r="I54" i="162"/>
  <c r="J54" i="162" s="1"/>
  <c r="H54" i="162"/>
  <c r="F52" i="162"/>
  <c r="F76" i="162" s="1"/>
  <c r="B52" i="162"/>
  <c r="B76" i="162" s="1"/>
  <c r="I51" i="162"/>
  <c r="H51" i="162"/>
  <c r="J51" i="162" s="1"/>
  <c r="J27" i="162" s="1"/>
  <c r="J50" i="162"/>
  <c r="I50" i="162"/>
  <c r="H50" i="162"/>
  <c r="I49" i="162"/>
  <c r="I25" i="162" s="1"/>
  <c r="H49" i="162"/>
  <c r="J49" i="162" s="1"/>
  <c r="J25" i="162" s="1"/>
  <c r="I48" i="162"/>
  <c r="H48" i="162"/>
  <c r="J48" i="162" s="1"/>
  <c r="J24" i="162" s="1"/>
  <c r="I47" i="162"/>
  <c r="H47" i="162"/>
  <c r="J47" i="162" s="1"/>
  <c r="J23" i="162" s="1"/>
  <c r="J46" i="162"/>
  <c r="I46" i="162"/>
  <c r="H46" i="162"/>
  <c r="I45" i="162"/>
  <c r="I21" i="162" s="1"/>
  <c r="H45" i="162"/>
  <c r="J45" i="162" s="1"/>
  <c r="J21" i="162" s="1"/>
  <c r="I44" i="162"/>
  <c r="H44" i="162"/>
  <c r="J44" i="162" s="1"/>
  <c r="J20" i="162" s="1"/>
  <c r="I43" i="162"/>
  <c r="J43" i="162" s="1"/>
  <c r="J19" i="162" s="1"/>
  <c r="H43" i="162"/>
  <c r="J42" i="162"/>
  <c r="I42" i="162"/>
  <c r="H42" i="162"/>
  <c r="I41" i="162"/>
  <c r="I17" i="162" s="1"/>
  <c r="H41" i="162"/>
  <c r="J41" i="162" s="1"/>
  <c r="H40" i="162"/>
  <c r="G40" i="162"/>
  <c r="G52" i="162" s="1"/>
  <c r="F40" i="162"/>
  <c r="E40" i="162"/>
  <c r="E52" i="162" s="1"/>
  <c r="D40" i="162"/>
  <c r="D52" i="162" s="1"/>
  <c r="C40" i="162"/>
  <c r="C52" i="162" s="1"/>
  <c r="B40" i="162"/>
  <c r="I39" i="162"/>
  <c r="H39" i="162"/>
  <c r="J39" i="162" s="1"/>
  <c r="I38" i="162"/>
  <c r="H38" i="162"/>
  <c r="J38" i="162" s="1"/>
  <c r="J14" i="162" s="1"/>
  <c r="I37" i="162"/>
  <c r="H37" i="162"/>
  <c r="J37" i="162" s="1"/>
  <c r="J36" i="162"/>
  <c r="J12" i="162" s="1"/>
  <c r="I36" i="162"/>
  <c r="H36" i="162"/>
  <c r="I35" i="162"/>
  <c r="H35" i="162"/>
  <c r="J35" i="162" s="1"/>
  <c r="J11" i="162" s="1"/>
  <c r="I34" i="162"/>
  <c r="H34" i="162"/>
  <c r="J34" i="162" s="1"/>
  <c r="J10" i="162" s="1"/>
  <c r="I33" i="162"/>
  <c r="H33" i="162"/>
  <c r="J33" i="162" s="1"/>
  <c r="J9" i="162" s="1"/>
  <c r="J32" i="162"/>
  <c r="I32" i="162"/>
  <c r="H32" i="162"/>
  <c r="H52" i="162" s="1"/>
  <c r="I31" i="162"/>
  <c r="H31" i="162"/>
  <c r="J31" i="162" s="1"/>
  <c r="I27" i="162"/>
  <c r="H27" i="162"/>
  <c r="G27" i="162"/>
  <c r="F27" i="162"/>
  <c r="E27" i="162"/>
  <c r="D27" i="162"/>
  <c r="C27" i="162"/>
  <c r="B27" i="162"/>
  <c r="I26" i="162"/>
  <c r="G26" i="162"/>
  <c r="F26" i="162"/>
  <c r="E26" i="162"/>
  <c r="D26" i="162"/>
  <c r="C26" i="162"/>
  <c r="B26" i="162"/>
  <c r="H25" i="162"/>
  <c r="G25" i="162"/>
  <c r="F25" i="162"/>
  <c r="E25" i="162"/>
  <c r="D25" i="162"/>
  <c r="C25" i="162"/>
  <c r="B25" i="162"/>
  <c r="I24" i="162"/>
  <c r="H24" i="162"/>
  <c r="G24" i="162"/>
  <c r="F24" i="162"/>
  <c r="E24" i="162"/>
  <c r="D24" i="162"/>
  <c r="C24" i="162"/>
  <c r="B24" i="162"/>
  <c r="I23" i="162"/>
  <c r="H23" i="162"/>
  <c r="G23" i="162"/>
  <c r="F23" i="162"/>
  <c r="E23" i="162"/>
  <c r="D23" i="162"/>
  <c r="C23" i="162"/>
  <c r="B23" i="162"/>
  <c r="I22" i="162"/>
  <c r="G22" i="162"/>
  <c r="F22" i="162"/>
  <c r="E22" i="162"/>
  <c r="D22" i="162"/>
  <c r="C22" i="162"/>
  <c r="B22" i="162"/>
  <c r="H21" i="162"/>
  <c r="G21" i="162"/>
  <c r="F21" i="162"/>
  <c r="E21" i="162"/>
  <c r="D21" i="162"/>
  <c r="C21" i="162"/>
  <c r="B21" i="162"/>
  <c r="I20" i="162"/>
  <c r="H20" i="162"/>
  <c r="G20" i="162"/>
  <c r="F20" i="162"/>
  <c r="E20" i="162"/>
  <c r="D20" i="162"/>
  <c r="C20" i="162"/>
  <c r="B20" i="162"/>
  <c r="I19" i="162"/>
  <c r="H19" i="162"/>
  <c r="G19" i="162"/>
  <c r="F19" i="162"/>
  <c r="E19" i="162"/>
  <c r="D19" i="162"/>
  <c r="C19" i="162"/>
  <c r="B19" i="162"/>
  <c r="I18" i="162"/>
  <c r="G18" i="162"/>
  <c r="F18" i="162"/>
  <c r="E18" i="162"/>
  <c r="D18" i="162"/>
  <c r="C18" i="162"/>
  <c r="B18" i="162"/>
  <c r="H17" i="162"/>
  <c r="G17" i="162"/>
  <c r="F17" i="162"/>
  <c r="E17" i="162"/>
  <c r="D17" i="162"/>
  <c r="C17" i="162"/>
  <c r="B17" i="162"/>
  <c r="G16" i="162"/>
  <c r="E16" i="162"/>
  <c r="D16" i="162"/>
  <c r="C16" i="162"/>
  <c r="I15" i="162"/>
  <c r="H15" i="162"/>
  <c r="G15" i="162"/>
  <c r="F15" i="162"/>
  <c r="E15" i="162"/>
  <c r="D15" i="162"/>
  <c r="C15" i="162"/>
  <c r="B15" i="162"/>
  <c r="I14" i="162"/>
  <c r="G14" i="162"/>
  <c r="F14" i="162"/>
  <c r="E14" i="162"/>
  <c r="D14" i="162"/>
  <c r="C14" i="162"/>
  <c r="B14" i="162"/>
  <c r="H13" i="162"/>
  <c r="G13" i="162"/>
  <c r="F13" i="162"/>
  <c r="E13" i="162"/>
  <c r="D13" i="162"/>
  <c r="C13" i="162"/>
  <c r="B13" i="162"/>
  <c r="I12" i="162"/>
  <c r="H12" i="162"/>
  <c r="G12" i="162"/>
  <c r="F12" i="162"/>
  <c r="E12" i="162"/>
  <c r="D12" i="162"/>
  <c r="C12" i="162"/>
  <c r="B12" i="162"/>
  <c r="I11" i="162"/>
  <c r="H11" i="162"/>
  <c r="G11" i="162"/>
  <c r="F11" i="162"/>
  <c r="E11" i="162"/>
  <c r="D11" i="162"/>
  <c r="C11" i="162"/>
  <c r="B11" i="162"/>
  <c r="I10" i="162"/>
  <c r="G10" i="162"/>
  <c r="F10" i="162"/>
  <c r="E10" i="162"/>
  <c r="D10" i="162"/>
  <c r="C10" i="162"/>
  <c r="B10" i="162"/>
  <c r="H9" i="162"/>
  <c r="G9" i="162"/>
  <c r="F9" i="162"/>
  <c r="E9" i="162"/>
  <c r="D9" i="162"/>
  <c r="C9" i="162"/>
  <c r="B9" i="162"/>
  <c r="I8" i="162"/>
  <c r="H8" i="162"/>
  <c r="G8" i="162"/>
  <c r="F8" i="162"/>
  <c r="E8" i="162"/>
  <c r="D8" i="162"/>
  <c r="C8" i="162"/>
  <c r="B8" i="162"/>
  <c r="I7" i="162"/>
  <c r="H7" i="162"/>
  <c r="G7" i="162"/>
  <c r="F7" i="162"/>
  <c r="E7" i="162"/>
  <c r="D7" i="162"/>
  <c r="C7" i="162"/>
  <c r="B7" i="162"/>
  <c r="O23" i="161"/>
  <c r="K23" i="161"/>
  <c r="G23" i="161"/>
  <c r="C23" i="161"/>
  <c r="P22" i="161"/>
  <c r="O22" i="161"/>
  <c r="N22" i="161"/>
  <c r="M22" i="161"/>
  <c r="L22" i="161"/>
  <c r="K22" i="161"/>
  <c r="J22" i="161"/>
  <c r="I22" i="161"/>
  <c r="H22" i="161"/>
  <c r="G22" i="161"/>
  <c r="F22" i="161"/>
  <c r="E22" i="161"/>
  <c r="D22" i="161"/>
  <c r="C22" i="161"/>
  <c r="B22" i="161"/>
  <c r="S21" i="161"/>
  <c r="R21" i="161"/>
  <c r="Q21" i="161"/>
  <c r="R20" i="161"/>
  <c r="S20" i="161" s="1"/>
  <c r="Q20" i="161"/>
  <c r="R19" i="161"/>
  <c r="R22" i="161" s="1"/>
  <c r="Q19" i="161"/>
  <c r="Q22" i="161" s="1"/>
  <c r="P17" i="161"/>
  <c r="P23" i="161" s="1"/>
  <c r="O17" i="161"/>
  <c r="N17" i="161"/>
  <c r="N23" i="161" s="1"/>
  <c r="M17" i="161"/>
  <c r="M23" i="161" s="1"/>
  <c r="L17" i="161"/>
  <c r="L23" i="161" s="1"/>
  <c r="K17" i="161"/>
  <c r="J17" i="161"/>
  <c r="J23" i="161" s="1"/>
  <c r="I17" i="161"/>
  <c r="I23" i="161" s="1"/>
  <c r="H17" i="161"/>
  <c r="H23" i="161" s="1"/>
  <c r="G17" i="161"/>
  <c r="F17" i="161"/>
  <c r="F23" i="161" s="1"/>
  <c r="E17" i="161"/>
  <c r="E23" i="161" s="1"/>
  <c r="D17" i="161"/>
  <c r="D23" i="161" s="1"/>
  <c r="C17" i="161"/>
  <c r="B17" i="161"/>
  <c r="B23" i="161" s="1"/>
  <c r="R16" i="161"/>
  <c r="S16" i="161" s="1"/>
  <c r="Q16" i="161"/>
  <c r="R15" i="161"/>
  <c r="Q15" i="161"/>
  <c r="S15" i="161" s="1"/>
  <c r="R14" i="161"/>
  <c r="R17" i="161" s="1"/>
  <c r="R23" i="161" s="1"/>
  <c r="Q14" i="161"/>
  <c r="S14" i="161" s="1"/>
  <c r="S17" i="161" s="1"/>
  <c r="P10" i="161"/>
  <c r="O10" i="161"/>
  <c r="N10" i="161"/>
  <c r="M10" i="161"/>
  <c r="L10" i="161"/>
  <c r="K10" i="161"/>
  <c r="J10" i="161"/>
  <c r="I10" i="161"/>
  <c r="H10" i="161"/>
  <c r="G10" i="161"/>
  <c r="F10" i="161"/>
  <c r="E10" i="161"/>
  <c r="Q10" i="161" s="1"/>
  <c r="S10" i="161" s="1"/>
  <c r="D10" i="161"/>
  <c r="C10" i="161"/>
  <c r="R10" i="161" s="1"/>
  <c r="B10" i="161"/>
  <c r="P9" i="161"/>
  <c r="P11" i="161" s="1"/>
  <c r="O9" i="161"/>
  <c r="O11" i="161" s="1"/>
  <c r="N9" i="161"/>
  <c r="M9" i="161"/>
  <c r="L9" i="161"/>
  <c r="L11" i="161" s="1"/>
  <c r="K9" i="161"/>
  <c r="K11" i="161" s="1"/>
  <c r="J9" i="161"/>
  <c r="I9" i="161"/>
  <c r="H9" i="161"/>
  <c r="H11" i="161" s="1"/>
  <c r="G9" i="161"/>
  <c r="G11" i="161" s="1"/>
  <c r="F9" i="161"/>
  <c r="E9" i="161"/>
  <c r="Q9" i="161" s="1"/>
  <c r="S9" i="161" s="1"/>
  <c r="D9" i="161"/>
  <c r="D11" i="161" s="1"/>
  <c r="C9" i="161"/>
  <c r="R9" i="161" s="1"/>
  <c r="B9" i="161"/>
  <c r="P8" i="161"/>
  <c r="O8" i="161"/>
  <c r="N8" i="161"/>
  <c r="N11" i="161" s="1"/>
  <c r="M8" i="161"/>
  <c r="M11" i="161" s="1"/>
  <c r="L8" i="161"/>
  <c r="K8" i="161"/>
  <c r="J8" i="161"/>
  <c r="J11" i="161" s="1"/>
  <c r="I8" i="161"/>
  <c r="I11" i="161" s="1"/>
  <c r="H8" i="161"/>
  <c r="G8" i="161"/>
  <c r="F8" i="161"/>
  <c r="F11" i="161" s="1"/>
  <c r="E8" i="161"/>
  <c r="E11" i="161" s="1"/>
  <c r="D8" i="161"/>
  <c r="C8" i="161"/>
  <c r="R8" i="161" s="1"/>
  <c r="R11" i="161" s="1"/>
  <c r="B8" i="161"/>
  <c r="B11" i="161" s="1"/>
  <c r="P53" i="160"/>
  <c r="L53" i="160"/>
  <c r="H53" i="160"/>
  <c r="D53" i="160"/>
  <c r="P52" i="160"/>
  <c r="N52" i="160"/>
  <c r="L52" i="160"/>
  <c r="J52" i="160"/>
  <c r="H52" i="160"/>
  <c r="F52" i="160"/>
  <c r="D52" i="160"/>
  <c r="B52" i="160"/>
  <c r="R51" i="160"/>
  <c r="S51" i="160" s="1"/>
  <c r="Q51" i="160"/>
  <c r="S50" i="160"/>
  <c r="R50" i="160"/>
  <c r="Q50" i="160"/>
  <c r="R49" i="160"/>
  <c r="Q49" i="160"/>
  <c r="S49" i="160" s="1"/>
  <c r="R48" i="160"/>
  <c r="Q48" i="160"/>
  <c r="S48" i="160" s="1"/>
  <c r="R47" i="160"/>
  <c r="S47" i="160" s="1"/>
  <c r="Q47" i="160"/>
  <c r="S46" i="160"/>
  <c r="R46" i="160"/>
  <c r="Q46" i="160"/>
  <c r="R45" i="160"/>
  <c r="Q45" i="160"/>
  <c r="S45" i="160" s="1"/>
  <c r="R44" i="160"/>
  <c r="Q44" i="160"/>
  <c r="S44" i="160" s="1"/>
  <c r="R43" i="160"/>
  <c r="S43" i="160" s="1"/>
  <c r="S42" i="160" s="1"/>
  <c r="Q43" i="160"/>
  <c r="Q42" i="160"/>
  <c r="P42" i="160"/>
  <c r="O42" i="160"/>
  <c r="O52" i="160" s="1"/>
  <c r="N42" i="160"/>
  <c r="M42" i="160"/>
  <c r="M52" i="160" s="1"/>
  <c r="L42" i="160"/>
  <c r="K42" i="160"/>
  <c r="K52" i="160" s="1"/>
  <c r="J42" i="160"/>
  <c r="I42" i="160"/>
  <c r="I52" i="160" s="1"/>
  <c r="H42" i="160"/>
  <c r="G42" i="160"/>
  <c r="G52" i="160" s="1"/>
  <c r="F42" i="160"/>
  <c r="E42" i="160"/>
  <c r="E52" i="160" s="1"/>
  <c r="D42" i="160"/>
  <c r="C42" i="160"/>
  <c r="C52" i="160" s="1"/>
  <c r="B42" i="160"/>
  <c r="R41" i="160"/>
  <c r="Q41" i="160"/>
  <c r="S41" i="160" s="1"/>
  <c r="R40" i="160"/>
  <c r="S40" i="160" s="1"/>
  <c r="Q40" i="160"/>
  <c r="S39" i="160"/>
  <c r="R39" i="160"/>
  <c r="Q39" i="160"/>
  <c r="Q52" i="160" s="1"/>
  <c r="P37" i="160"/>
  <c r="N37" i="160"/>
  <c r="N53" i="160" s="1"/>
  <c r="L37" i="160"/>
  <c r="J37" i="160"/>
  <c r="J53" i="160" s="1"/>
  <c r="H37" i="160"/>
  <c r="F37" i="160"/>
  <c r="F53" i="160" s="1"/>
  <c r="D37" i="160"/>
  <c r="B37" i="160"/>
  <c r="B53" i="160" s="1"/>
  <c r="R36" i="160"/>
  <c r="S36" i="160" s="1"/>
  <c r="S20" i="160" s="1"/>
  <c r="Q36" i="160"/>
  <c r="S35" i="160"/>
  <c r="S19" i="160" s="1"/>
  <c r="R35" i="160"/>
  <c r="Q35" i="160"/>
  <c r="R34" i="160"/>
  <c r="R18" i="160" s="1"/>
  <c r="Q34" i="160"/>
  <c r="S34" i="160" s="1"/>
  <c r="R33" i="160"/>
  <c r="Q33" i="160"/>
  <c r="Q17" i="160" s="1"/>
  <c r="R32" i="160"/>
  <c r="S32" i="160" s="1"/>
  <c r="Q32" i="160"/>
  <c r="S31" i="160"/>
  <c r="S15" i="160" s="1"/>
  <c r="R31" i="160"/>
  <c r="Q31" i="160"/>
  <c r="R30" i="160"/>
  <c r="R14" i="160" s="1"/>
  <c r="Q30" i="160"/>
  <c r="S30" i="160" s="1"/>
  <c r="R29" i="160"/>
  <c r="Q29" i="160"/>
  <c r="Q13" i="160" s="1"/>
  <c r="R28" i="160"/>
  <c r="S28" i="160" s="1"/>
  <c r="Q28" i="160"/>
  <c r="Q27" i="160"/>
  <c r="P27" i="160"/>
  <c r="O27" i="160"/>
  <c r="O37" i="160" s="1"/>
  <c r="N27" i="160"/>
  <c r="M27" i="160"/>
  <c r="M37" i="160" s="1"/>
  <c r="M53" i="160" s="1"/>
  <c r="L27" i="160"/>
  <c r="K27" i="160"/>
  <c r="K37" i="160" s="1"/>
  <c r="J27" i="160"/>
  <c r="I27" i="160"/>
  <c r="I37" i="160" s="1"/>
  <c r="I53" i="160" s="1"/>
  <c r="H27" i="160"/>
  <c r="G27" i="160"/>
  <c r="G37" i="160" s="1"/>
  <c r="F27" i="160"/>
  <c r="E27" i="160"/>
  <c r="E37" i="160" s="1"/>
  <c r="E53" i="160" s="1"/>
  <c r="D27" i="160"/>
  <c r="C27" i="160"/>
  <c r="C37" i="160" s="1"/>
  <c r="B27" i="160"/>
  <c r="R26" i="160"/>
  <c r="Q26" i="160"/>
  <c r="S26" i="160" s="1"/>
  <c r="S10" i="160" s="1"/>
  <c r="R25" i="160"/>
  <c r="S25" i="160" s="1"/>
  <c r="Q25" i="160"/>
  <c r="S24" i="160"/>
  <c r="S8" i="160" s="1"/>
  <c r="R24" i="160"/>
  <c r="Q24" i="160"/>
  <c r="Q37" i="160" s="1"/>
  <c r="R20" i="160"/>
  <c r="Q20" i="160"/>
  <c r="P20" i="160"/>
  <c r="O20" i="160"/>
  <c r="N20" i="160"/>
  <c r="M20" i="160"/>
  <c r="L20" i="160"/>
  <c r="K20" i="160"/>
  <c r="J20" i="160"/>
  <c r="I20" i="160"/>
  <c r="H20" i="160"/>
  <c r="G20" i="160"/>
  <c r="F20" i="160"/>
  <c r="E20" i="160"/>
  <c r="D20" i="160"/>
  <c r="C20" i="160"/>
  <c r="B20" i="160"/>
  <c r="R19" i="160"/>
  <c r="Q19" i="160"/>
  <c r="P19" i="160"/>
  <c r="O19" i="160"/>
  <c r="N19" i="160"/>
  <c r="M19" i="160"/>
  <c r="L19" i="160"/>
  <c r="K19" i="160"/>
  <c r="J19" i="160"/>
  <c r="I19" i="160"/>
  <c r="H19" i="160"/>
  <c r="G19" i="160"/>
  <c r="F19" i="160"/>
  <c r="E19" i="160"/>
  <c r="D19" i="160"/>
  <c r="C19" i="160"/>
  <c r="B19" i="160"/>
  <c r="Q18" i="160"/>
  <c r="P18" i="160"/>
  <c r="O18" i="160"/>
  <c r="N18" i="160"/>
  <c r="M18" i="160"/>
  <c r="L18" i="160"/>
  <c r="K18" i="160"/>
  <c r="J18" i="160"/>
  <c r="I18" i="160"/>
  <c r="H18" i="160"/>
  <c r="G18" i="160"/>
  <c r="F18" i="160"/>
  <c r="E18" i="160"/>
  <c r="D18" i="160"/>
  <c r="C18" i="160"/>
  <c r="B18" i="160"/>
  <c r="R17" i="160"/>
  <c r="P17" i="160"/>
  <c r="O17" i="160"/>
  <c r="N17" i="160"/>
  <c r="M17" i="160"/>
  <c r="L17" i="160"/>
  <c r="K17" i="160"/>
  <c r="J17" i="160"/>
  <c r="I17" i="160"/>
  <c r="H17" i="160"/>
  <c r="G17" i="160"/>
  <c r="F17" i="160"/>
  <c r="E17" i="160"/>
  <c r="D17" i="160"/>
  <c r="C17" i="160"/>
  <c r="B17" i="160"/>
  <c r="R16" i="160"/>
  <c r="Q16" i="160"/>
  <c r="P16" i="160"/>
  <c r="O16" i="160"/>
  <c r="N16" i="160"/>
  <c r="M16" i="160"/>
  <c r="L16" i="160"/>
  <c r="K16" i="160"/>
  <c r="J16" i="160"/>
  <c r="I16" i="160"/>
  <c r="H16" i="160"/>
  <c r="G16" i="160"/>
  <c r="F16" i="160"/>
  <c r="E16" i="160"/>
  <c r="D16" i="160"/>
  <c r="C16" i="160"/>
  <c r="B16" i="160"/>
  <c r="R15" i="160"/>
  <c r="Q15" i="160"/>
  <c r="P15" i="160"/>
  <c r="O15" i="160"/>
  <c r="N15" i="160"/>
  <c r="M15" i="160"/>
  <c r="L15" i="160"/>
  <c r="K15" i="160"/>
  <c r="J15" i="160"/>
  <c r="I15" i="160"/>
  <c r="H15" i="160"/>
  <c r="G15" i="160"/>
  <c r="F15" i="160"/>
  <c r="E15" i="160"/>
  <c r="D15" i="160"/>
  <c r="C15" i="160"/>
  <c r="B15" i="160"/>
  <c r="Q14" i="160"/>
  <c r="P14" i="160"/>
  <c r="O14" i="160"/>
  <c r="N14" i="160"/>
  <c r="M14" i="160"/>
  <c r="L14" i="160"/>
  <c r="K14" i="160"/>
  <c r="J14" i="160"/>
  <c r="I14" i="160"/>
  <c r="H14" i="160"/>
  <c r="G14" i="160"/>
  <c r="F14" i="160"/>
  <c r="E14" i="160"/>
  <c r="D14" i="160"/>
  <c r="C14" i="160"/>
  <c r="B14" i="160"/>
  <c r="R13" i="160"/>
  <c r="P13" i="160"/>
  <c r="O13" i="160"/>
  <c r="N13" i="160"/>
  <c r="M13" i="160"/>
  <c r="L13" i="160"/>
  <c r="K13" i="160"/>
  <c r="J13" i="160"/>
  <c r="I13" i="160"/>
  <c r="H13" i="160"/>
  <c r="G13" i="160"/>
  <c r="F13" i="160"/>
  <c r="E13" i="160"/>
  <c r="D13" i="160"/>
  <c r="C13" i="160"/>
  <c r="B13" i="160"/>
  <c r="R12" i="160"/>
  <c r="Q12" i="160"/>
  <c r="P12" i="160"/>
  <c r="O12" i="160"/>
  <c r="N12" i="160"/>
  <c r="M12" i="160"/>
  <c r="L12" i="160"/>
  <c r="K12" i="160"/>
  <c r="J12" i="160"/>
  <c r="I12" i="160"/>
  <c r="H12" i="160"/>
  <c r="G12" i="160"/>
  <c r="F12" i="160"/>
  <c r="E12" i="160"/>
  <c r="D12" i="160"/>
  <c r="C12" i="160"/>
  <c r="B12" i="160"/>
  <c r="Q11" i="160"/>
  <c r="P11" i="160"/>
  <c r="N11" i="160"/>
  <c r="M11" i="160"/>
  <c r="L11" i="160"/>
  <c r="J11" i="160"/>
  <c r="I11" i="160"/>
  <c r="H11" i="160"/>
  <c r="F11" i="160"/>
  <c r="E11" i="160"/>
  <c r="D11" i="160"/>
  <c r="B11" i="160"/>
  <c r="R10" i="160"/>
  <c r="P10" i="160"/>
  <c r="O10" i="160"/>
  <c r="N10" i="160"/>
  <c r="M10" i="160"/>
  <c r="L10" i="160"/>
  <c r="K10" i="160"/>
  <c r="J10" i="160"/>
  <c r="I10" i="160"/>
  <c r="H10" i="160"/>
  <c r="G10" i="160"/>
  <c r="F10" i="160"/>
  <c r="E10" i="160"/>
  <c r="D10" i="160"/>
  <c r="C10" i="160"/>
  <c r="B10" i="160"/>
  <c r="R9" i="160"/>
  <c r="Q9" i="160"/>
  <c r="P9" i="160"/>
  <c r="O9" i="160"/>
  <c r="N9" i="160"/>
  <c r="N21" i="160" s="1"/>
  <c r="M9" i="160"/>
  <c r="L9" i="160"/>
  <c r="K9" i="160"/>
  <c r="J9" i="160"/>
  <c r="J21" i="160" s="1"/>
  <c r="I9" i="160"/>
  <c r="H9" i="160"/>
  <c r="G9" i="160"/>
  <c r="F9" i="160"/>
  <c r="F21" i="160" s="1"/>
  <c r="E9" i="160"/>
  <c r="D9" i="160"/>
  <c r="C9" i="160"/>
  <c r="B9" i="160"/>
  <c r="B21" i="160" s="1"/>
  <c r="R8" i="160"/>
  <c r="Q8" i="160"/>
  <c r="P8" i="160"/>
  <c r="P21" i="160" s="1"/>
  <c r="O8" i="160"/>
  <c r="N8" i="160"/>
  <c r="M8" i="160"/>
  <c r="M21" i="160" s="1"/>
  <c r="L8" i="160"/>
  <c r="L21" i="160" s="1"/>
  <c r="K8" i="160"/>
  <c r="J8" i="160"/>
  <c r="I8" i="160"/>
  <c r="I21" i="160" s="1"/>
  <c r="H8" i="160"/>
  <c r="H21" i="160" s="1"/>
  <c r="G8" i="160"/>
  <c r="F8" i="160"/>
  <c r="E8" i="160"/>
  <c r="E21" i="160" s="1"/>
  <c r="D8" i="160"/>
  <c r="D21" i="160" s="1"/>
  <c r="C8" i="160"/>
  <c r="B8" i="160"/>
  <c r="L91" i="159"/>
  <c r="H91" i="159"/>
  <c r="D91" i="159"/>
  <c r="O90" i="159"/>
  <c r="P90" i="159" s="1"/>
  <c r="N90" i="159"/>
  <c r="O89" i="159"/>
  <c r="N89" i="159"/>
  <c r="P89" i="159" s="1"/>
  <c r="O88" i="159"/>
  <c r="N88" i="159"/>
  <c r="P88" i="159" s="1"/>
  <c r="P87" i="159"/>
  <c r="O87" i="159"/>
  <c r="N87" i="159"/>
  <c r="O86" i="159"/>
  <c r="P86" i="159" s="1"/>
  <c r="N86" i="159"/>
  <c r="O85" i="159"/>
  <c r="N85" i="159"/>
  <c r="P85" i="159" s="1"/>
  <c r="O84" i="159"/>
  <c r="N84" i="159"/>
  <c r="P84" i="159" s="1"/>
  <c r="P83" i="159"/>
  <c r="O83" i="159"/>
  <c r="N83" i="159"/>
  <c r="O82" i="159"/>
  <c r="P82" i="159" s="1"/>
  <c r="N82" i="159"/>
  <c r="O81" i="159"/>
  <c r="N81" i="159"/>
  <c r="P81" i="159" s="1"/>
  <c r="O80" i="159"/>
  <c r="N80" i="159"/>
  <c r="P80" i="159" s="1"/>
  <c r="P79" i="159"/>
  <c r="O79" i="159"/>
  <c r="N79" i="159"/>
  <c r="O78" i="159"/>
  <c r="P78" i="159" s="1"/>
  <c r="N78" i="159"/>
  <c r="O77" i="159"/>
  <c r="N77" i="159"/>
  <c r="P77" i="159" s="1"/>
  <c r="O76" i="159"/>
  <c r="N76" i="159"/>
  <c r="P76" i="159" s="1"/>
  <c r="P75" i="159"/>
  <c r="O75" i="159"/>
  <c r="N75" i="159"/>
  <c r="M74" i="159"/>
  <c r="M91" i="159" s="1"/>
  <c r="L74" i="159"/>
  <c r="K74" i="159"/>
  <c r="K91" i="159" s="1"/>
  <c r="J74" i="159"/>
  <c r="J91" i="159" s="1"/>
  <c r="I74" i="159"/>
  <c r="I91" i="159" s="1"/>
  <c r="H74" i="159"/>
  <c r="G74" i="159"/>
  <c r="G91" i="159" s="1"/>
  <c r="F74" i="159"/>
  <c r="F91" i="159" s="1"/>
  <c r="E74" i="159"/>
  <c r="E91" i="159" s="1"/>
  <c r="D74" i="159"/>
  <c r="C74" i="159"/>
  <c r="C91" i="159" s="1"/>
  <c r="B74" i="159"/>
  <c r="N74" i="159" s="1"/>
  <c r="O73" i="159"/>
  <c r="N73" i="159"/>
  <c r="P73" i="159" s="1"/>
  <c r="O72" i="159"/>
  <c r="N72" i="159"/>
  <c r="P72" i="159" s="1"/>
  <c r="P71" i="159"/>
  <c r="O71" i="159"/>
  <c r="N71" i="159"/>
  <c r="O70" i="159"/>
  <c r="P70" i="159" s="1"/>
  <c r="N70" i="159"/>
  <c r="O69" i="159"/>
  <c r="N69" i="159"/>
  <c r="P69" i="159" s="1"/>
  <c r="O68" i="159"/>
  <c r="N68" i="159"/>
  <c r="P68" i="159" s="1"/>
  <c r="P67" i="159"/>
  <c r="O67" i="159"/>
  <c r="N67" i="159"/>
  <c r="O66" i="159"/>
  <c r="P66" i="159" s="1"/>
  <c r="N66" i="159"/>
  <c r="O65" i="159"/>
  <c r="N65" i="159"/>
  <c r="N91" i="159" s="1"/>
  <c r="M63" i="159"/>
  <c r="M92" i="159" s="1"/>
  <c r="I63" i="159"/>
  <c r="E63" i="159"/>
  <c r="P62" i="159"/>
  <c r="O62" i="159"/>
  <c r="N62" i="159"/>
  <c r="O61" i="159"/>
  <c r="P61" i="159" s="1"/>
  <c r="N61" i="159"/>
  <c r="O60" i="159"/>
  <c r="N60" i="159"/>
  <c r="P60" i="159" s="1"/>
  <c r="O59" i="159"/>
  <c r="N59" i="159"/>
  <c r="P59" i="159" s="1"/>
  <c r="P58" i="159"/>
  <c r="O58" i="159"/>
  <c r="N58" i="159"/>
  <c r="O57" i="159"/>
  <c r="P57" i="159" s="1"/>
  <c r="N57" i="159"/>
  <c r="O56" i="159"/>
  <c r="N56" i="159"/>
  <c r="P56" i="159" s="1"/>
  <c r="O55" i="159"/>
  <c r="N55" i="159"/>
  <c r="P55" i="159" s="1"/>
  <c r="P54" i="159"/>
  <c r="O54" i="159"/>
  <c r="N54" i="159"/>
  <c r="O53" i="159"/>
  <c r="P53" i="159" s="1"/>
  <c r="N53" i="159"/>
  <c r="O52" i="159"/>
  <c r="N52" i="159"/>
  <c r="P52" i="159" s="1"/>
  <c r="O51" i="159"/>
  <c r="N51" i="159"/>
  <c r="P51" i="159" s="1"/>
  <c r="P50" i="159"/>
  <c r="O50" i="159"/>
  <c r="N50" i="159"/>
  <c r="O49" i="159"/>
  <c r="P49" i="159" s="1"/>
  <c r="N49" i="159"/>
  <c r="O48" i="159"/>
  <c r="O46" i="159" s="1"/>
  <c r="N48" i="159"/>
  <c r="P48" i="159" s="1"/>
  <c r="O47" i="159"/>
  <c r="N47" i="159"/>
  <c r="P47" i="159" s="1"/>
  <c r="M46" i="159"/>
  <c r="L46" i="159"/>
  <c r="L63" i="159" s="1"/>
  <c r="L92" i="159" s="1"/>
  <c r="K46" i="159"/>
  <c r="K63" i="159" s="1"/>
  <c r="K92" i="159" s="1"/>
  <c r="J46" i="159"/>
  <c r="J63" i="159" s="1"/>
  <c r="J92" i="159" s="1"/>
  <c r="I46" i="159"/>
  <c r="H46" i="159"/>
  <c r="H63" i="159" s="1"/>
  <c r="H92" i="159" s="1"/>
  <c r="G46" i="159"/>
  <c r="G63" i="159" s="1"/>
  <c r="G92" i="159" s="1"/>
  <c r="F46" i="159"/>
  <c r="F63" i="159" s="1"/>
  <c r="F92" i="159" s="1"/>
  <c r="E46" i="159"/>
  <c r="D46" i="159"/>
  <c r="D63" i="159" s="1"/>
  <c r="D92" i="159" s="1"/>
  <c r="C46" i="159"/>
  <c r="C63" i="159" s="1"/>
  <c r="C92" i="159" s="1"/>
  <c r="B46" i="159"/>
  <c r="B63" i="159" s="1"/>
  <c r="O45" i="159"/>
  <c r="P45" i="159" s="1"/>
  <c r="N45" i="159"/>
  <c r="O44" i="159"/>
  <c r="N44" i="159"/>
  <c r="P44" i="159" s="1"/>
  <c r="O43" i="159"/>
  <c r="N43" i="159"/>
  <c r="P43" i="159" s="1"/>
  <c r="P42" i="159"/>
  <c r="O42" i="159"/>
  <c r="N42" i="159"/>
  <c r="O41" i="159"/>
  <c r="P41" i="159" s="1"/>
  <c r="N41" i="159"/>
  <c r="O40" i="159"/>
  <c r="N40" i="159"/>
  <c r="P40" i="159" s="1"/>
  <c r="O39" i="159"/>
  <c r="N39" i="159"/>
  <c r="P39" i="159" s="1"/>
  <c r="P38" i="159"/>
  <c r="O38" i="159"/>
  <c r="N38" i="159"/>
  <c r="O37" i="159"/>
  <c r="N37" i="159"/>
  <c r="M33" i="159"/>
  <c r="L33" i="159"/>
  <c r="K33" i="159"/>
  <c r="J33" i="159"/>
  <c r="I33" i="159"/>
  <c r="H33" i="159"/>
  <c r="G33" i="159"/>
  <c r="F33" i="159"/>
  <c r="E33" i="159"/>
  <c r="D33" i="159"/>
  <c r="C33" i="159"/>
  <c r="O33" i="159" s="1"/>
  <c r="B33" i="159"/>
  <c r="N33" i="159" s="1"/>
  <c r="P33" i="159" s="1"/>
  <c r="M32" i="159"/>
  <c r="L32" i="159"/>
  <c r="K32" i="159"/>
  <c r="J32" i="159"/>
  <c r="I32" i="159"/>
  <c r="H32" i="159"/>
  <c r="G32" i="159"/>
  <c r="F32" i="159"/>
  <c r="E32" i="159"/>
  <c r="D32" i="159"/>
  <c r="C32" i="159"/>
  <c r="O32" i="159" s="1"/>
  <c r="B32" i="159"/>
  <c r="N32" i="159" s="1"/>
  <c r="P32" i="159" s="1"/>
  <c r="M31" i="159"/>
  <c r="L31" i="159"/>
  <c r="K31" i="159"/>
  <c r="J31" i="159"/>
  <c r="I31" i="159"/>
  <c r="H31" i="159"/>
  <c r="G31" i="159"/>
  <c r="F31" i="159"/>
  <c r="E31" i="159"/>
  <c r="D31" i="159"/>
  <c r="C31" i="159"/>
  <c r="O31" i="159" s="1"/>
  <c r="B31" i="159"/>
  <c r="N31" i="159" s="1"/>
  <c r="P31" i="159" s="1"/>
  <c r="M30" i="159"/>
  <c r="L30" i="159"/>
  <c r="K30" i="159"/>
  <c r="J30" i="159"/>
  <c r="I30" i="159"/>
  <c r="H30" i="159"/>
  <c r="G30" i="159"/>
  <c r="F30" i="159"/>
  <c r="E30" i="159"/>
  <c r="D30" i="159"/>
  <c r="C30" i="159"/>
  <c r="O30" i="159" s="1"/>
  <c r="B30" i="159"/>
  <c r="N30" i="159" s="1"/>
  <c r="P30" i="159" s="1"/>
  <c r="M29" i="159"/>
  <c r="L29" i="159"/>
  <c r="K29" i="159"/>
  <c r="J29" i="159"/>
  <c r="I29" i="159"/>
  <c r="H29" i="159"/>
  <c r="G29" i="159"/>
  <c r="F29" i="159"/>
  <c r="E29" i="159"/>
  <c r="D29" i="159"/>
  <c r="C29" i="159"/>
  <c r="O29" i="159" s="1"/>
  <c r="B29" i="159"/>
  <c r="N29" i="159" s="1"/>
  <c r="P29" i="159" s="1"/>
  <c r="M28" i="159"/>
  <c r="L28" i="159"/>
  <c r="K28" i="159"/>
  <c r="J28" i="159"/>
  <c r="I28" i="159"/>
  <c r="H28" i="159"/>
  <c r="G28" i="159"/>
  <c r="F28" i="159"/>
  <c r="E28" i="159"/>
  <c r="D28" i="159"/>
  <c r="C28" i="159"/>
  <c r="O28" i="159" s="1"/>
  <c r="B28" i="159"/>
  <c r="N28" i="159" s="1"/>
  <c r="P28" i="159" s="1"/>
  <c r="M27" i="159"/>
  <c r="L27" i="159"/>
  <c r="K27" i="159"/>
  <c r="J27" i="159"/>
  <c r="I27" i="159"/>
  <c r="H27" i="159"/>
  <c r="G27" i="159"/>
  <c r="F27" i="159"/>
  <c r="E27" i="159"/>
  <c r="D27" i="159"/>
  <c r="C27" i="159"/>
  <c r="O27" i="159" s="1"/>
  <c r="B27" i="159"/>
  <c r="N27" i="159" s="1"/>
  <c r="P27" i="159" s="1"/>
  <c r="M26" i="159"/>
  <c r="L26" i="159"/>
  <c r="K26" i="159"/>
  <c r="J26" i="159"/>
  <c r="I26" i="159"/>
  <c r="H26" i="159"/>
  <c r="G26" i="159"/>
  <c r="F26" i="159"/>
  <c r="E26" i="159"/>
  <c r="D26" i="159"/>
  <c r="C26" i="159"/>
  <c r="O26" i="159" s="1"/>
  <c r="B26" i="159"/>
  <c r="N26" i="159" s="1"/>
  <c r="P26" i="159" s="1"/>
  <c r="M25" i="159"/>
  <c r="L25" i="159"/>
  <c r="K25" i="159"/>
  <c r="J25" i="159"/>
  <c r="I25" i="159"/>
  <c r="H25" i="159"/>
  <c r="G25" i="159"/>
  <c r="F25" i="159"/>
  <c r="E25" i="159"/>
  <c r="D25" i="159"/>
  <c r="C25" i="159"/>
  <c r="O25" i="159" s="1"/>
  <c r="B25" i="159"/>
  <c r="N25" i="159" s="1"/>
  <c r="P25" i="159" s="1"/>
  <c r="M24" i="159"/>
  <c r="L24" i="159"/>
  <c r="K24" i="159"/>
  <c r="J24" i="159"/>
  <c r="I24" i="159"/>
  <c r="H24" i="159"/>
  <c r="G24" i="159"/>
  <c r="F24" i="159"/>
  <c r="E24" i="159"/>
  <c r="D24" i="159"/>
  <c r="C24" i="159"/>
  <c r="O24" i="159" s="1"/>
  <c r="B24" i="159"/>
  <c r="N24" i="159" s="1"/>
  <c r="P24" i="159" s="1"/>
  <c r="M23" i="159"/>
  <c r="L23" i="159"/>
  <c r="K23" i="159"/>
  <c r="J23" i="159"/>
  <c r="I23" i="159"/>
  <c r="H23" i="159"/>
  <c r="G23" i="159"/>
  <c r="F23" i="159"/>
  <c r="E23" i="159"/>
  <c r="D23" i="159"/>
  <c r="C23" i="159"/>
  <c r="O23" i="159" s="1"/>
  <c r="B23" i="159"/>
  <c r="N23" i="159" s="1"/>
  <c r="P23" i="159" s="1"/>
  <c r="M22" i="159"/>
  <c r="L22" i="159"/>
  <c r="K22" i="159"/>
  <c r="J22" i="159"/>
  <c r="I22" i="159"/>
  <c r="H22" i="159"/>
  <c r="G22" i="159"/>
  <c r="F22" i="159"/>
  <c r="E22" i="159"/>
  <c r="D22" i="159"/>
  <c r="C22" i="159"/>
  <c r="O22" i="159" s="1"/>
  <c r="B22" i="159"/>
  <c r="N22" i="159" s="1"/>
  <c r="P22" i="159" s="1"/>
  <c r="M21" i="159"/>
  <c r="L21" i="159"/>
  <c r="K21" i="159"/>
  <c r="J21" i="159"/>
  <c r="I21" i="159"/>
  <c r="H21" i="159"/>
  <c r="G21" i="159"/>
  <c r="F21" i="159"/>
  <c r="E21" i="159"/>
  <c r="D21" i="159"/>
  <c r="C21" i="159"/>
  <c r="O21" i="159" s="1"/>
  <c r="B21" i="159"/>
  <c r="N21" i="159" s="1"/>
  <c r="P21" i="159" s="1"/>
  <c r="M20" i="159"/>
  <c r="L20" i="159"/>
  <c r="L17" i="159" s="1"/>
  <c r="K20" i="159"/>
  <c r="J20" i="159"/>
  <c r="I20" i="159"/>
  <c r="H20" i="159"/>
  <c r="H17" i="159" s="1"/>
  <c r="G20" i="159"/>
  <c r="F20" i="159"/>
  <c r="E20" i="159"/>
  <c r="D20" i="159"/>
  <c r="D17" i="159" s="1"/>
  <c r="C20" i="159"/>
  <c r="O20" i="159" s="1"/>
  <c r="B20" i="159"/>
  <c r="N20" i="159" s="1"/>
  <c r="P20" i="159" s="1"/>
  <c r="M19" i="159"/>
  <c r="L19" i="159"/>
  <c r="K19" i="159"/>
  <c r="K17" i="159" s="1"/>
  <c r="J19" i="159"/>
  <c r="I19" i="159"/>
  <c r="H19" i="159"/>
  <c r="G19" i="159"/>
  <c r="G17" i="159" s="1"/>
  <c r="F19" i="159"/>
  <c r="E19" i="159"/>
  <c r="D19" i="159"/>
  <c r="C19" i="159"/>
  <c r="C17" i="159" s="1"/>
  <c r="B19" i="159"/>
  <c r="N19" i="159" s="1"/>
  <c r="M18" i="159"/>
  <c r="L18" i="159"/>
  <c r="K18" i="159"/>
  <c r="J18" i="159"/>
  <c r="J17" i="159" s="1"/>
  <c r="I18" i="159"/>
  <c r="H18" i="159"/>
  <c r="G18" i="159"/>
  <c r="F18" i="159"/>
  <c r="F17" i="159" s="1"/>
  <c r="E18" i="159"/>
  <c r="D18" i="159"/>
  <c r="C18" i="159"/>
  <c r="O18" i="159" s="1"/>
  <c r="B18" i="159"/>
  <c r="N18" i="159" s="1"/>
  <c r="M17" i="159"/>
  <c r="I17" i="159"/>
  <c r="E17" i="159"/>
  <c r="M16" i="159"/>
  <c r="L16" i="159"/>
  <c r="K16" i="159"/>
  <c r="J16" i="159"/>
  <c r="I16" i="159"/>
  <c r="H16" i="159"/>
  <c r="G16" i="159"/>
  <c r="F16" i="159"/>
  <c r="E16" i="159"/>
  <c r="D16" i="159"/>
  <c r="C16" i="159"/>
  <c r="O16" i="159" s="1"/>
  <c r="B16" i="159"/>
  <c r="N16" i="159" s="1"/>
  <c r="M15" i="159"/>
  <c r="L15" i="159"/>
  <c r="K15" i="159"/>
  <c r="J15" i="159"/>
  <c r="I15" i="159"/>
  <c r="H15" i="159"/>
  <c r="G15" i="159"/>
  <c r="F15" i="159"/>
  <c r="E15" i="159"/>
  <c r="D15" i="159"/>
  <c r="C15" i="159"/>
  <c r="O15" i="159" s="1"/>
  <c r="B15" i="159"/>
  <c r="N15" i="159" s="1"/>
  <c r="M14" i="159"/>
  <c r="L14" i="159"/>
  <c r="K14" i="159"/>
  <c r="J14" i="159"/>
  <c r="I14" i="159"/>
  <c r="H14" i="159"/>
  <c r="G14" i="159"/>
  <c r="F14" i="159"/>
  <c r="E14" i="159"/>
  <c r="D14" i="159"/>
  <c r="C14" i="159"/>
  <c r="O14" i="159" s="1"/>
  <c r="B14" i="159"/>
  <c r="N14" i="159" s="1"/>
  <c r="M13" i="159"/>
  <c r="L13" i="159"/>
  <c r="K13" i="159"/>
  <c r="J13" i="159"/>
  <c r="I13" i="159"/>
  <c r="H13" i="159"/>
  <c r="G13" i="159"/>
  <c r="F13" i="159"/>
  <c r="E13" i="159"/>
  <c r="D13" i="159"/>
  <c r="C13" i="159"/>
  <c r="O13" i="159" s="1"/>
  <c r="B13" i="159"/>
  <c r="N13" i="159" s="1"/>
  <c r="M12" i="159"/>
  <c r="L12" i="159"/>
  <c r="K12" i="159"/>
  <c r="J12" i="159"/>
  <c r="I12" i="159"/>
  <c r="H12" i="159"/>
  <c r="G12" i="159"/>
  <c r="F12" i="159"/>
  <c r="E12" i="159"/>
  <c r="D12" i="159"/>
  <c r="C12" i="159"/>
  <c r="O12" i="159" s="1"/>
  <c r="B12" i="159"/>
  <c r="N12" i="159" s="1"/>
  <c r="M11" i="159"/>
  <c r="L11" i="159"/>
  <c r="K11" i="159"/>
  <c r="J11" i="159"/>
  <c r="I11" i="159"/>
  <c r="H11" i="159"/>
  <c r="G11" i="159"/>
  <c r="F11" i="159"/>
  <c r="E11" i="159"/>
  <c r="D11" i="159"/>
  <c r="C11" i="159"/>
  <c r="O11" i="159" s="1"/>
  <c r="B11" i="159"/>
  <c r="N11" i="159" s="1"/>
  <c r="M10" i="159"/>
  <c r="L10" i="159"/>
  <c r="K10" i="159"/>
  <c r="J10" i="159"/>
  <c r="I10" i="159"/>
  <c r="H10" i="159"/>
  <c r="G10" i="159"/>
  <c r="F10" i="159"/>
  <c r="E10" i="159"/>
  <c r="D10" i="159"/>
  <c r="C10" i="159"/>
  <c r="O10" i="159" s="1"/>
  <c r="B10" i="159"/>
  <c r="M9" i="159"/>
  <c r="L9" i="159"/>
  <c r="K9" i="159"/>
  <c r="J9" i="159"/>
  <c r="I9" i="159"/>
  <c r="H9" i="159"/>
  <c r="G9" i="159"/>
  <c r="F9" i="159"/>
  <c r="E9" i="159"/>
  <c r="D9" i="159"/>
  <c r="C9" i="159"/>
  <c r="O9" i="159" s="1"/>
  <c r="B9" i="159"/>
  <c r="N9" i="159" s="1"/>
  <c r="M8" i="159"/>
  <c r="M34" i="159" s="1"/>
  <c r="L8" i="159"/>
  <c r="K8" i="159"/>
  <c r="K34" i="159" s="1"/>
  <c r="J8" i="159"/>
  <c r="I8" i="159"/>
  <c r="I34" i="159" s="1"/>
  <c r="H8" i="159"/>
  <c r="G8" i="159"/>
  <c r="G34" i="159" s="1"/>
  <c r="F8" i="159"/>
  <c r="E8" i="159"/>
  <c r="E34" i="159" s="1"/>
  <c r="D8" i="159"/>
  <c r="C8" i="159"/>
  <c r="O8" i="159" s="1"/>
  <c r="B8" i="159"/>
  <c r="N8" i="159" s="1"/>
  <c r="J51" i="163"/>
  <c r="F51" i="163"/>
  <c r="B51" i="163"/>
  <c r="L50" i="163"/>
  <c r="M50" i="163" s="1"/>
  <c r="K50" i="163"/>
  <c r="M49" i="163"/>
  <c r="L49" i="163"/>
  <c r="K49" i="163"/>
  <c r="L48" i="163"/>
  <c r="K48" i="163"/>
  <c r="M48" i="163" s="1"/>
  <c r="L47" i="163"/>
  <c r="K47" i="163"/>
  <c r="M47" i="163" s="1"/>
  <c r="L46" i="163"/>
  <c r="M46" i="163" s="1"/>
  <c r="K46" i="163"/>
  <c r="M45" i="163"/>
  <c r="L45" i="163"/>
  <c r="K45" i="163"/>
  <c r="L44" i="163"/>
  <c r="L41" i="163" s="1"/>
  <c r="K44" i="163"/>
  <c r="M44" i="163" s="1"/>
  <c r="L43" i="163"/>
  <c r="K43" i="163"/>
  <c r="M43" i="163" s="1"/>
  <c r="L42" i="163"/>
  <c r="M42" i="163" s="1"/>
  <c r="M41" i="163" s="1"/>
  <c r="K42" i="163"/>
  <c r="J41" i="163"/>
  <c r="I41" i="163"/>
  <c r="I51" i="163" s="1"/>
  <c r="H41" i="163"/>
  <c r="H51" i="163" s="1"/>
  <c r="G41" i="163"/>
  <c r="G51" i="163" s="1"/>
  <c r="F41" i="163"/>
  <c r="E41" i="163"/>
  <c r="E51" i="163" s="1"/>
  <c r="D41" i="163"/>
  <c r="D51" i="163" s="1"/>
  <c r="C41" i="163"/>
  <c r="C51" i="163" s="1"/>
  <c r="B41" i="163"/>
  <c r="M40" i="163"/>
  <c r="L40" i="163"/>
  <c r="K40" i="163"/>
  <c r="L39" i="163"/>
  <c r="L51" i="163" s="1"/>
  <c r="K39" i="163"/>
  <c r="M39" i="163" s="1"/>
  <c r="L38" i="163"/>
  <c r="K38" i="163"/>
  <c r="M38" i="163" s="1"/>
  <c r="J36" i="163"/>
  <c r="J52" i="163" s="1"/>
  <c r="F36" i="163"/>
  <c r="F52" i="163" s="1"/>
  <c r="B36" i="163"/>
  <c r="B52" i="163" s="1"/>
  <c r="L35" i="163"/>
  <c r="M35" i="163" s="1"/>
  <c r="K35" i="163"/>
  <c r="M34" i="163"/>
  <c r="M18" i="163" s="1"/>
  <c r="L34" i="163"/>
  <c r="K34" i="163"/>
  <c r="K18" i="163" s="1"/>
  <c r="L33" i="163"/>
  <c r="L17" i="163" s="1"/>
  <c r="K33" i="163"/>
  <c r="M33" i="163" s="1"/>
  <c r="M17" i="163" s="1"/>
  <c r="L32" i="163"/>
  <c r="K32" i="163"/>
  <c r="M32" i="163" s="1"/>
  <c r="L31" i="163"/>
  <c r="M31" i="163" s="1"/>
  <c r="M15" i="163" s="1"/>
  <c r="K31" i="163"/>
  <c r="M30" i="163"/>
  <c r="M14" i="163" s="1"/>
  <c r="L30" i="163"/>
  <c r="K30" i="163"/>
  <c r="K14" i="163" s="1"/>
  <c r="L29" i="163"/>
  <c r="L26" i="163" s="1"/>
  <c r="L10" i="163" s="1"/>
  <c r="K29" i="163"/>
  <c r="M29" i="163" s="1"/>
  <c r="M13" i="163" s="1"/>
  <c r="L28" i="163"/>
  <c r="K28" i="163"/>
  <c r="M28" i="163" s="1"/>
  <c r="M12" i="163" s="1"/>
  <c r="L27" i="163"/>
  <c r="M27" i="163" s="1"/>
  <c r="K27" i="163"/>
  <c r="J26" i="163"/>
  <c r="I26" i="163"/>
  <c r="I36" i="163" s="1"/>
  <c r="I52" i="163" s="1"/>
  <c r="H26" i="163"/>
  <c r="H36" i="163" s="1"/>
  <c r="H52" i="163" s="1"/>
  <c r="G26" i="163"/>
  <c r="G36" i="163" s="1"/>
  <c r="G52" i="163" s="1"/>
  <c r="F26" i="163"/>
  <c r="E26" i="163"/>
  <c r="E36" i="163" s="1"/>
  <c r="E52" i="163" s="1"/>
  <c r="D26" i="163"/>
  <c r="D36" i="163" s="1"/>
  <c r="D52" i="163" s="1"/>
  <c r="C26" i="163"/>
  <c r="C36" i="163" s="1"/>
  <c r="C52" i="163" s="1"/>
  <c r="B26" i="163"/>
  <c r="M25" i="163"/>
  <c r="M9" i="163" s="1"/>
  <c r="L25" i="163"/>
  <c r="K25" i="163"/>
  <c r="K9" i="163" s="1"/>
  <c r="L24" i="163"/>
  <c r="K24" i="163"/>
  <c r="M24" i="163" s="1"/>
  <c r="M8" i="163" s="1"/>
  <c r="L23" i="163"/>
  <c r="K23" i="163"/>
  <c r="M23" i="163" s="1"/>
  <c r="L19" i="163"/>
  <c r="K19" i="163"/>
  <c r="J19" i="163"/>
  <c r="I19" i="163"/>
  <c r="H19" i="163"/>
  <c r="G19" i="163"/>
  <c r="F19" i="163"/>
  <c r="E19" i="163"/>
  <c r="D19" i="163"/>
  <c r="C19" i="163"/>
  <c r="B19" i="163"/>
  <c r="L18" i="163"/>
  <c r="J18" i="163"/>
  <c r="I18" i="163"/>
  <c r="H18" i="163"/>
  <c r="G18" i="163"/>
  <c r="F18" i="163"/>
  <c r="E18" i="163"/>
  <c r="D18" i="163"/>
  <c r="C18" i="163"/>
  <c r="B18" i="163"/>
  <c r="J17" i="163"/>
  <c r="I17" i="163"/>
  <c r="H17" i="163"/>
  <c r="G17" i="163"/>
  <c r="F17" i="163"/>
  <c r="E17" i="163"/>
  <c r="D17" i="163"/>
  <c r="C17" i="163"/>
  <c r="B17" i="163"/>
  <c r="L16" i="163"/>
  <c r="J16" i="163"/>
  <c r="I16" i="163"/>
  <c r="H16" i="163"/>
  <c r="G16" i="163"/>
  <c r="F16" i="163"/>
  <c r="E16" i="163"/>
  <c r="D16" i="163"/>
  <c r="C16" i="163"/>
  <c r="B16" i="163"/>
  <c r="L15" i="163"/>
  <c r="K15" i="163"/>
  <c r="J15" i="163"/>
  <c r="I15" i="163"/>
  <c r="H15" i="163"/>
  <c r="G15" i="163"/>
  <c r="F15" i="163"/>
  <c r="E15" i="163"/>
  <c r="D15" i="163"/>
  <c r="C15" i="163"/>
  <c r="B15" i="163"/>
  <c r="L14" i="163"/>
  <c r="J14" i="163"/>
  <c r="I14" i="163"/>
  <c r="H14" i="163"/>
  <c r="G14" i="163"/>
  <c r="F14" i="163"/>
  <c r="E14" i="163"/>
  <c r="D14" i="163"/>
  <c r="C14" i="163"/>
  <c r="B14" i="163"/>
  <c r="J13" i="163"/>
  <c r="I13" i="163"/>
  <c r="H13" i="163"/>
  <c r="G13" i="163"/>
  <c r="F13" i="163"/>
  <c r="E13" i="163"/>
  <c r="D13" i="163"/>
  <c r="C13" i="163"/>
  <c r="B13" i="163"/>
  <c r="L12" i="163"/>
  <c r="J12" i="163"/>
  <c r="I12" i="163"/>
  <c r="H12" i="163"/>
  <c r="G12" i="163"/>
  <c r="F12" i="163"/>
  <c r="E12" i="163"/>
  <c r="D12" i="163"/>
  <c r="C12" i="163"/>
  <c r="B12" i="163"/>
  <c r="L11" i="163"/>
  <c r="K11" i="163"/>
  <c r="J11" i="163"/>
  <c r="I11" i="163"/>
  <c r="H11" i="163"/>
  <c r="G11" i="163"/>
  <c r="F11" i="163"/>
  <c r="E11" i="163"/>
  <c r="D11" i="163"/>
  <c r="C11" i="163"/>
  <c r="B11" i="163"/>
  <c r="J10" i="163"/>
  <c r="H10" i="163"/>
  <c r="F10" i="163"/>
  <c r="D10" i="163"/>
  <c r="B10" i="163"/>
  <c r="L9" i="163"/>
  <c r="J9" i="163"/>
  <c r="I9" i="163"/>
  <c r="H9" i="163"/>
  <c r="G9" i="163"/>
  <c r="F9" i="163"/>
  <c r="E9" i="163"/>
  <c r="D9" i="163"/>
  <c r="C9" i="163"/>
  <c r="B9" i="163"/>
  <c r="J8" i="163"/>
  <c r="I8" i="163"/>
  <c r="H8" i="163"/>
  <c r="G8" i="163"/>
  <c r="F8" i="163"/>
  <c r="E8" i="163"/>
  <c r="D8" i="163"/>
  <c r="C8" i="163"/>
  <c r="B8" i="163"/>
  <c r="L7" i="163"/>
  <c r="J7" i="163"/>
  <c r="J20" i="163" s="1"/>
  <c r="I7" i="163"/>
  <c r="H7" i="163"/>
  <c r="H20" i="163" s="1"/>
  <c r="G7" i="163"/>
  <c r="F7" i="163"/>
  <c r="F20" i="163" s="1"/>
  <c r="E7" i="163"/>
  <c r="D7" i="163"/>
  <c r="D20" i="163" s="1"/>
  <c r="C7" i="163"/>
  <c r="B7" i="163"/>
  <c r="B20" i="163" s="1"/>
  <c r="I14" i="108"/>
  <c r="J14" i="108"/>
  <c r="K14" i="108"/>
  <c r="I10" i="108"/>
  <c r="J10" i="108"/>
  <c r="C28" i="162" l="1"/>
  <c r="C76" i="162"/>
  <c r="G28" i="162"/>
  <c r="G76" i="162"/>
  <c r="J13" i="162"/>
  <c r="J15" i="162"/>
  <c r="D28" i="162"/>
  <c r="D76" i="162"/>
  <c r="E76" i="162"/>
  <c r="E28" i="162"/>
  <c r="J17" i="162"/>
  <c r="J40" i="162"/>
  <c r="J16" i="162" s="1"/>
  <c r="J7" i="162"/>
  <c r="J52" i="162"/>
  <c r="I40" i="162"/>
  <c r="H10" i="162"/>
  <c r="H14" i="162"/>
  <c r="B16" i="162"/>
  <c r="F16" i="162"/>
  <c r="H18" i="162"/>
  <c r="H22" i="162"/>
  <c r="H26" i="162"/>
  <c r="B28" i="162"/>
  <c r="F28" i="162"/>
  <c r="J55" i="162"/>
  <c r="J8" i="162" s="1"/>
  <c r="H63" i="162"/>
  <c r="H16" i="162" s="1"/>
  <c r="I63" i="162"/>
  <c r="I75" i="162" s="1"/>
  <c r="S23" i="161"/>
  <c r="Q8" i="161"/>
  <c r="Q17" i="161"/>
  <c r="Q23" i="161" s="1"/>
  <c r="S19" i="161"/>
  <c r="S22" i="161" s="1"/>
  <c r="C11" i="161"/>
  <c r="G21" i="160"/>
  <c r="S14" i="160"/>
  <c r="Q53" i="160"/>
  <c r="S9" i="160"/>
  <c r="S21" i="160" s="1"/>
  <c r="C53" i="160"/>
  <c r="G53" i="160"/>
  <c r="K53" i="160"/>
  <c r="O53" i="160"/>
  <c r="S12" i="160"/>
  <c r="S27" i="160"/>
  <c r="S11" i="160" s="1"/>
  <c r="S18" i="160"/>
  <c r="S16" i="160"/>
  <c r="S52" i="160"/>
  <c r="Q10" i="160"/>
  <c r="Q21" i="160" s="1"/>
  <c r="C11" i="160"/>
  <c r="C21" i="160" s="1"/>
  <c r="G11" i="160"/>
  <c r="K11" i="160"/>
  <c r="K21" i="160" s="1"/>
  <c r="O11" i="160"/>
  <c r="O21" i="160" s="1"/>
  <c r="S37" i="160"/>
  <c r="S53" i="160" s="1"/>
  <c r="S29" i="160"/>
  <c r="S13" i="160" s="1"/>
  <c r="S33" i="160"/>
  <c r="S17" i="160" s="1"/>
  <c r="R27" i="160"/>
  <c r="R42" i="160"/>
  <c r="R52" i="160" s="1"/>
  <c r="D34" i="159"/>
  <c r="H34" i="159"/>
  <c r="L34" i="159"/>
  <c r="P74" i="159"/>
  <c r="P18" i="159"/>
  <c r="N17" i="159"/>
  <c r="N63" i="159"/>
  <c r="N92" i="159" s="1"/>
  <c r="P46" i="159"/>
  <c r="E92" i="159"/>
  <c r="O91" i="159"/>
  <c r="P8" i="159"/>
  <c r="P9" i="159"/>
  <c r="F34" i="159"/>
  <c r="J34" i="159"/>
  <c r="P11" i="159"/>
  <c r="P12" i="159"/>
  <c r="P13" i="159"/>
  <c r="P14" i="159"/>
  <c r="P15" i="159"/>
  <c r="P16" i="159"/>
  <c r="O63" i="159"/>
  <c r="I92" i="159"/>
  <c r="N10" i="159"/>
  <c r="P10" i="159" s="1"/>
  <c r="O19" i="159"/>
  <c r="O17" i="159" s="1"/>
  <c r="O34" i="159" s="1"/>
  <c r="B17" i="159"/>
  <c r="B34" i="159" s="1"/>
  <c r="C34" i="159"/>
  <c r="P37" i="159"/>
  <c r="P63" i="159" s="1"/>
  <c r="O74" i="159"/>
  <c r="N46" i="159"/>
  <c r="P65" i="159"/>
  <c r="P91" i="159" s="1"/>
  <c r="B91" i="159"/>
  <c r="B92" i="159" s="1"/>
  <c r="E20" i="163"/>
  <c r="I20" i="163"/>
  <c r="L36" i="163"/>
  <c r="L52" i="163" s="1"/>
  <c r="M16" i="163"/>
  <c r="M19" i="163"/>
  <c r="M51" i="163"/>
  <c r="L20" i="163"/>
  <c r="M36" i="163"/>
  <c r="M52" i="163" s="1"/>
  <c r="M7" i="163"/>
  <c r="M11" i="163"/>
  <c r="M26" i="163"/>
  <c r="M10" i="163" s="1"/>
  <c r="K7" i="163"/>
  <c r="K8" i="163"/>
  <c r="C10" i="163"/>
  <c r="C20" i="163" s="1"/>
  <c r="G10" i="163"/>
  <c r="G20" i="163" s="1"/>
  <c r="K12" i="163"/>
  <c r="K13" i="163"/>
  <c r="K16" i="163"/>
  <c r="K17" i="163"/>
  <c r="L8" i="163"/>
  <c r="L13" i="163"/>
  <c r="K26" i="163"/>
  <c r="K10" i="163" s="1"/>
  <c r="K41" i="163"/>
  <c r="K51" i="163" s="1"/>
  <c r="E10" i="163"/>
  <c r="I10" i="163"/>
  <c r="U60" i="167"/>
  <c r="U62" i="167" s="1"/>
  <c r="T60" i="167"/>
  <c r="T62" i="167" s="1"/>
  <c r="S60" i="167"/>
  <c r="R60" i="167"/>
  <c r="Q60" i="167"/>
  <c r="Q62" i="167" s="1"/>
  <c r="P60" i="167"/>
  <c r="P62" i="167" s="1"/>
  <c r="O60" i="167"/>
  <c r="N60" i="167"/>
  <c r="M60" i="167"/>
  <c r="M62" i="167" s="1"/>
  <c r="L60" i="167"/>
  <c r="L62" i="167" s="1"/>
  <c r="K60" i="167"/>
  <c r="J60" i="167"/>
  <c r="I60" i="167"/>
  <c r="I62" i="167" s="1"/>
  <c r="H60" i="167"/>
  <c r="H62" i="167" s="1"/>
  <c r="G60" i="167"/>
  <c r="F60" i="167"/>
  <c r="E60" i="167"/>
  <c r="E62" i="167" s="1"/>
  <c r="D60" i="167"/>
  <c r="D62" i="167" s="1"/>
  <c r="U59" i="167"/>
  <c r="U61" i="167" s="1"/>
  <c r="T59" i="167"/>
  <c r="T61" i="167" s="1"/>
  <c r="S59" i="167"/>
  <c r="S61" i="167" s="1"/>
  <c r="R59" i="167"/>
  <c r="R61" i="167" s="1"/>
  <c r="Q59" i="167"/>
  <c r="Q61" i="167" s="1"/>
  <c r="P59" i="167"/>
  <c r="P61" i="167" s="1"/>
  <c r="O59" i="167"/>
  <c r="O61" i="167" s="1"/>
  <c r="N59" i="167"/>
  <c r="N61" i="167" s="1"/>
  <c r="M59" i="167"/>
  <c r="M61" i="167" s="1"/>
  <c r="L59" i="167"/>
  <c r="L61" i="167" s="1"/>
  <c r="K59" i="167"/>
  <c r="K61" i="167" s="1"/>
  <c r="J59" i="167"/>
  <c r="J61" i="167" s="1"/>
  <c r="I59" i="167"/>
  <c r="I61" i="167" s="1"/>
  <c r="H59" i="167"/>
  <c r="H61" i="167" s="1"/>
  <c r="G59" i="167"/>
  <c r="G61" i="167" s="1"/>
  <c r="F59" i="167"/>
  <c r="F61" i="167" s="1"/>
  <c r="E59" i="167"/>
  <c r="E61" i="167" s="1"/>
  <c r="D59" i="167"/>
  <c r="D61" i="167" s="1"/>
  <c r="U48" i="167"/>
  <c r="T48" i="167"/>
  <c r="S48" i="167"/>
  <c r="R48" i="167"/>
  <c r="Q48" i="167"/>
  <c r="P48" i="167"/>
  <c r="O48" i="167"/>
  <c r="N48" i="167"/>
  <c r="M48" i="167"/>
  <c r="L48" i="167"/>
  <c r="K48" i="167"/>
  <c r="J48" i="167"/>
  <c r="I48" i="167"/>
  <c r="H48" i="167"/>
  <c r="G48" i="167"/>
  <c r="F48" i="167"/>
  <c r="E48" i="167"/>
  <c r="D48" i="167"/>
  <c r="U27" i="167"/>
  <c r="T27" i="167"/>
  <c r="S27" i="167"/>
  <c r="R27" i="167"/>
  <c r="Q27" i="167"/>
  <c r="P27" i="167"/>
  <c r="O27" i="167"/>
  <c r="N27" i="167"/>
  <c r="M27" i="167"/>
  <c r="L27" i="167"/>
  <c r="K27" i="167"/>
  <c r="J27" i="167"/>
  <c r="I27" i="167"/>
  <c r="H27" i="167"/>
  <c r="G27" i="167"/>
  <c r="F27" i="167"/>
  <c r="E27" i="167"/>
  <c r="D27" i="167"/>
  <c r="U8" i="167"/>
  <c r="T8" i="167"/>
  <c r="S8" i="167"/>
  <c r="R8" i="167"/>
  <c r="Q8" i="167"/>
  <c r="P8" i="167"/>
  <c r="O8" i="167"/>
  <c r="N8" i="167"/>
  <c r="M8" i="167"/>
  <c r="L8" i="167"/>
  <c r="K8" i="167"/>
  <c r="J8" i="167"/>
  <c r="I8" i="167"/>
  <c r="H8" i="167"/>
  <c r="G8" i="167"/>
  <c r="F8" i="167"/>
  <c r="E8" i="167"/>
  <c r="D8" i="167"/>
  <c r="I16" i="162" l="1"/>
  <c r="I52" i="162"/>
  <c r="H75" i="162"/>
  <c r="J75" i="162"/>
  <c r="J76" i="162" s="1"/>
  <c r="Q11" i="161"/>
  <c r="S8" i="161"/>
  <c r="S11" i="161" s="1"/>
  <c r="R37" i="160"/>
  <c r="R53" i="160" s="1"/>
  <c r="R11" i="160"/>
  <c r="R21" i="160" s="1"/>
  <c r="O92" i="159"/>
  <c r="N34" i="159"/>
  <c r="P19" i="159"/>
  <c r="P34" i="159"/>
  <c r="P92" i="159"/>
  <c r="P17" i="159"/>
  <c r="K36" i="163"/>
  <c r="K52" i="163" s="1"/>
  <c r="M20" i="163"/>
  <c r="K20" i="163"/>
  <c r="G62" i="167"/>
  <c r="K62" i="167"/>
  <c r="O62" i="167"/>
  <c r="S62" i="167"/>
  <c r="F62" i="167"/>
  <c r="J62" i="167"/>
  <c r="N62" i="167"/>
  <c r="R62" i="167"/>
  <c r="I38" i="120"/>
  <c r="F38" i="120"/>
  <c r="E38" i="120"/>
  <c r="B38" i="120"/>
  <c r="I37" i="120"/>
  <c r="I39" i="120" s="1"/>
  <c r="I40" i="120" s="1"/>
  <c r="H37" i="120"/>
  <c r="H39" i="120" s="1"/>
  <c r="H40" i="120" s="1"/>
  <c r="F37" i="120"/>
  <c r="L37" i="120" s="1"/>
  <c r="E37" i="120"/>
  <c r="K37" i="120" s="1"/>
  <c r="M37" i="120" s="1"/>
  <c r="C37" i="120"/>
  <c r="C39" i="120" s="1"/>
  <c r="B37" i="120"/>
  <c r="B39" i="120" s="1"/>
  <c r="B40" i="120" s="1"/>
  <c r="M36" i="120"/>
  <c r="L36" i="120"/>
  <c r="K36" i="120"/>
  <c r="D36" i="120"/>
  <c r="M35" i="120"/>
  <c r="L35" i="120"/>
  <c r="K35" i="120"/>
  <c r="J35" i="120"/>
  <c r="D35" i="120"/>
  <c r="L34" i="120"/>
  <c r="K34" i="120"/>
  <c r="M34" i="120" s="1"/>
  <c r="J34" i="120"/>
  <c r="J13" i="120" s="1"/>
  <c r="G34" i="120"/>
  <c r="D34" i="120"/>
  <c r="L33" i="120"/>
  <c r="M33" i="120" s="1"/>
  <c r="K33" i="120"/>
  <c r="J33" i="120"/>
  <c r="G33" i="120"/>
  <c r="G12" i="120" s="1"/>
  <c r="D33" i="120"/>
  <c r="L32" i="120"/>
  <c r="K32" i="120"/>
  <c r="M32" i="120" s="1"/>
  <c r="G32" i="120"/>
  <c r="D32" i="120"/>
  <c r="L31" i="120"/>
  <c r="K31" i="120"/>
  <c r="M31" i="120" s="1"/>
  <c r="J31" i="120"/>
  <c r="G31" i="120"/>
  <c r="D31" i="120"/>
  <c r="M30" i="120"/>
  <c r="L30" i="120"/>
  <c r="K30" i="120"/>
  <c r="J30" i="120"/>
  <c r="J9" i="120" s="1"/>
  <c r="G30" i="120"/>
  <c r="D30" i="120"/>
  <c r="D37" i="120" s="1"/>
  <c r="D39" i="120" s="1"/>
  <c r="L29" i="120"/>
  <c r="K29" i="120"/>
  <c r="M29" i="120" s="1"/>
  <c r="G29" i="120"/>
  <c r="G37" i="120" s="1"/>
  <c r="G39" i="120" s="1"/>
  <c r="D29" i="120"/>
  <c r="L27" i="120"/>
  <c r="I27" i="120"/>
  <c r="H27" i="120"/>
  <c r="H38" i="120" s="1"/>
  <c r="F27" i="120"/>
  <c r="E27" i="120"/>
  <c r="K27" i="120" s="1"/>
  <c r="M27" i="120" s="1"/>
  <c r="C27" i="120"/>
  <c r="C38" i="120" s="1"/>
  <c r="B27" i="120"/>
  <c r="L26" i="120"/>
  <c r="M26" i="120" s="1"/>
  <c r="K26" i="120"/>
  <c r="J26" i="120"/>
  <c r="G26" i="120"/>
  <c r="G15" i="120" s="1"/>
  <c r="D26" i="120"/>
  <c r="L25" i="120"/>
  <c r="K25" i="120"/>
  <c r="M25" i="120" s="1"/>
  <c r="J25" i="120"/>
  <c r="J14" i="120" s="1"/>
  <c r="G25" i="120"/>
  <c r="D25" i="120"/>
  <c r="L24" i="120"/>
  <c r="M24" i="120" s="1"/>
  <c r="K24" i="120"/>
  <c r="J24" i="120"/>
  <c r="G24" i="120"/>
  <c r="G13" i="120" s="1"/>
  <c r="D24" i="120"/>
  <c r="L23" i="120"/>
  <c r="K23" i="120"/>
  <c r="M23" i="120" s="1"/>
  <c r="J23" i="120"/>
  <c r="J12" i="120" s="1"/>
  <c r="G23" i="120"/>
  <c r="D23" i="120"/>
  <c r="L22" i="120"/>
  <c r="M22" i="120" s="1"/>
  <c r="K22" i="120"/>
  <c r="J22" i="120"/>
  <c r="G22" i="120"/>
  <c r="G11" i="120" s="1"/>
  <c r="D22" i="120"/>
  <c r="L21" i="120"/>
  <c r="K21" i="120"/>
  <c r="M21" i="120" s="1"/>
  <c r="J21" i="120"/>
  <c r="J10" i="120" s="1"/>
  <c r="G21" i="120"/>
  <c r="D21" i="120"/>
  <c r="L20" i="120"/>
  <c r="M20" i="120" s="1"/>
  <c r="K20" i="120"/>
  <c r="J20" i="120"/>
  <c r="G20" i="120"/>
  <c r="G9" i="120" s="1"/>
  <c r="D20" i="120"/>
  <c r="D27" i="120" s="1"/>
  <c r="D38" i="120" s="1"/>
  <c r="L19" i="120"/>
  <c r="K19" i="120"/>
  <c r="M19" i="120" s="1"/>
  <c r="J19" i="120"/>
  <c r="J27" i="120" s="1"/>
  <c r="J38" i="120" s="1"/>
  <c r="G19" i="120"/>
  <c r="G27" i="120" s="1"/>
  <c r="G38" i="120" s="1"/>
  <c r="D19" i="120"/>
  <c r="L15" i="120"/>
  <c r="J15" i="120"/>
  <c r="I15" i="120"/>
  <c r="H15" i="120"/>
  <c r="F15" i="120"/>
  <c r="E15" i="120"/>
  <c r="K15" i="120" s="1"/>
  <c r="M15" i="120" s="1"/>
  <c r="D15" i="120"/>
  <c r="C15" i="120"/>
  <c r="B15" i="120"/>
  <c r="L14" i="120"/>
  <c r="I14" i="120"/>
  <c r="H14" i="120"/>
  <c r="G14" i="120"/>
  <c r="F14" i="120"/>
  <c r="E14" i="120"/>
  <c r="K14" i="120" s="1"/>
  <c r="M14" i="120" s="1"/>
  <c r="D14" i="120"/>
  <c r="C14" i="120"/>
  <c r="B14" i="120"/>
  <c r="L13" i="120"/>
  <c r="I13" i="120"/>
  <c r="H13" i="120"/>
  <c r="F13" i="120"/>
  <c r="E13" i="120"/>
  <c r="K13" i="120" s="1"/>
  <c r="M13" i="120" s="1"/>
  <c r="D13" i="120"/>
  <c r="C13" i="120"/>
  <c r="B13" i="120"/>
  <c r="L12" i="120"/>
  <c r="I12" i="120"/>
  <c r="H12" i="120"/>
  <c r="F12" i="120"/>
  <c r="E12" i="120"/>
  <c r="K12" i="120" s="1"/>
  <c r="M12" i="120" s="1"/>
  <c r="D12" i="120"/>
  <c r="C12" i="120"/>
  <c r="B12" i="120"/>
  <c r="L11" i="120"/>
  <c r="J11" i="120"/>
  <c r="I11" i="120"/>
  <c r="H11" i="120"/>
  <c r="F11" i="120"/>
  <c r="E11" i="120"/>
  <c r="K11" i="120" s="1"/>
  <c r="M11" i="120" s="1"/>
  <c r="D11" i="120"/>
  <c r="C11" i="120"/>
  <c r="B11" i="120"/>
  <c r="L10" i="120"/>
  <c r="I10" i="120"/>
  <c r="H10" i="120"/>
  <c r="G10" i="120"/>
  <c r="F10" i="120"/>
  <c r="E10" i="120"/>
  <c r="K10" i="120" s="1"/>
  <c r="M10" i="120" s="1"/>
  <c r="D10" i="120"/>
  <c r="C10" i="120"/>
  <c r="B10" i="120"/>
  <c r="L9" i="120"/>
  <c r="I9" i="120"/>
  <c r="H9" i="120"/>
  <c r="F9" i="120"/>
  <c r="E9" i="120"/>
  <c r="K9" i="120" s="1"/>
  <c r="M9" i="120" s="1"/>
  <c r="D9" i="120"/>
  <c r="C9" i="120"/>
  <c r="B9" i="120"/>
  <c r="L8" i="120"/>
  <c r="I8" i="120"/>
  <c r="I16" i="120" s="1"/>
  <c r="H8" i="120"/>
  <c r="H16" i="120" s="1"/>
  <c r="G8" i="120"/>
  <c r="F8" i="120"/>
  <c r="F16" i="120" s="1"/>
  <c r="E8" i="120"/>
  <c r="K8" i="120" s="1"/>
  <c r="M8" i="120" s="1"/>
  <c r="D8" i="120"/>
  <c r="D16" i="120" s="1"/>
  <c r="C8" i="120"/>
  <c r="C16" i="120" s="1"/>
  <c r="B8" i="120"/>
  <c r="B16" i="120" s="1"/>
  <c r="K12" i="117"/>
  <c r="E12" i="117"/>
  <c r="O11" i="117"/>
  <c r="N11" i="117"/>
  <c r="N12" i="117" s="1"/>
  <c r="L11" i="117"/>
  <c r="K11" i="117"/>
  <c r="J11" i="117"/>
  <c r="I11" i="117"/>
  <c r="I12" i="117" s="1"/>
  <c r="H11" i="117"/>
  <c r="F11" i="117"/>
  <c r="E11" i="117"/>
  <c r="Q11" i="117" s="1"/>
  <c r="C11" i="117"/>
  <c r="B11" i="117"/>
  <c r="B12" i="117" s="1"/>
  <c r="S10" i="117"/>
  <c r="R10" i="117"/>
  <c r="Q10" i="117"/>
  <c r="P10" i="117"/>
  <c r="P11" i="117" s="1"/>
  <c r="P12" i="117" s="1"/>
  <c r="M10" i="117"/>
  <c r="M11" i="117" s="1"/>
  <c r="M12" i="117" s="1"/>
  <c r="J10" i="117"/>
  <c r="G10" i="117"/>
  <c r="G11" i="117" s="1"/>
  <c r="G12" i="117" s="1"/>
  <c r="D10" i="117"/>
  <c r="D11" i="117" s="1"/>
  <c r="D12" i="117" s="1"/>
  <c r="P9" i="117"/>
  <c r="O9" i="117"/>
  <c r="O12" i="117" s="1"/>
  <c r="N9" i="117"/>
  <c r="L9" i="117"/>
  <c r="L12" i="117" s="1"/>
  <c r="K9" i="117"/>
  <c r="Q9" i="117" s="1"/>
  <c r="I9" i="117"/>
  <c r="R9" i="117" s="1"/>
  <c r="H9" i="117"/>
  <c r="H12" i="117" s="1"/>
  <c r="Q12" i="117" s="1"/>
  <c r="F9" i="117"/>
  <c r="F12" i="117" s="1"/>
  <c r="E9" i="117"/>
  <c r="D9" i="117"/>
  <c r="C9" i="117"/>
  <c r="C12" i="117" s="1"/>
  <c r="B9" i="117"/>
  <c r="R8" i="117"/>
  <c r="Q8" i="117"/>
  <c r="S8" i="117" s="1"/>
  <c r="P8" i="117"/>
  <c r="M8" i="117"/>
  <c r="M9" i="117" s="1"/>
  <c r="J8" i="117"/>
  <c r="J9" i="117" s="1"/>
  <c r="G8" i="117"/>
  <c r="G9" i="117" s="1"/>
  <c r="D8" i="117"/>
  <c r="O44" i="115"/>
  <c r="O46" i="115" s="1"/>
  <c r="N44" i="115"/>
  <c r="N46" i="115" s="1"/>
  <c r="L44" i="115"/>
  <c r="L46" i="115" s="1"/>
  <c r="K44" i="115"/>
  <c r="K46" i="115" s="1"/>
  <c r="I44" i="115"/>
  <c r="I46" i="115" s="1"/>
  <c r="F44" i="115"/>
  <c r="F46" i="115" s="1"/>
  <c r="C44" i="115"/>
  <c r="C46" i="115" s="1"/>
  <c r="B44" i="115"/>
  <c r="B46" i="115" s="1"/>
  <c r="R43" i="115"/>
  <c r="Q43" i="115"/>
  <c r="P43" i="115"/>
  <c r="M43" i="115"/>
  <c r="J43" i="115"/>
  <c r="G43" i="115"/>
  <c r="S43" i="115" s="1"/>
  <c r="D43" i="115"/>
  <c r="R42" i="115"/>
  <c r="Q42" i="115"/>
  <c r="P42" i="115"/>
  <c r="M42" i="115"/>
  <c r="J42" i="115"/>
  <c r="G42" i="115"/>
  <c r="S42" i="115" s="1"/>
  <c r="D42" i="115"/>
  <c r="R41" i="115"/>
  <c r="Q41" i="115"/>
  <c r="P41" i="115"/>
  <c r="M41" i="115"/>
  <c r="J41" i="115"/>
  <c r="G41" i="115"/>
  <c r="S41" i="115" s="1"/>
  <c r="D41" i="115"/>
  <c r="R40" i="115"/>
  <c r="Q40" i="115"/>
  <c r="P40" i="115"/>
  <c r="M40" i="115"/>
  <c r="J40" i="115"/>
  <c r="G40" i="115"/>
  <c r="S40" i="115" s="1"/>
  <c r="D40" i="115"/>
  <c r="R39" i="115"/>
  <c r="P39" i="115"/>
  <c r="M39" i="115"/>
  <c r="S39" i="115" s="1"/>
  <c r="H39" i="115"/>
  <c r="H44" i="115" s="1"/>
  <c r="H46" i="115" s="1"/>
  <c r="E39" i="115"/>
  <c r="E44" i="115" s="1"/>
  <c r="D39" i="115"/>
  <c r="R38" i="115"/>
  <c r="Q38" i="115"/>
  <c r="P38" i="115"/>
  <c r="M38" i="115"/>
  <c r="J38" i="115"/>
  <c r="G38" i="115"/>
  <c r="S38" i="115" s="1"/>
  <c r="D38" i="115"/>
  <c r="R37" i="115"/>
  <c r="Q37" i="115"/>
  <c r="P37" i="115"/>
  <c r="M37" i="115"/>
  <c r="J37" i="115"/>
  <c r="G37" i="115"/>
  <c r="S37" i="115" s="1"/>
  <c r="D37" i="115"/>
  <c r="R36" i="115"/>
  <c r="Q36" i="115"/>
  <c r="P36" i="115"/>
  <c r="M36" i="115"/>
  <c r="J36" i="115"/>
  <c r="G36" i="115"/>
  <c r="S36" i="115" s="1"/>
  <c r="D36" i="115"/>
  <c r="R35" i="115"/>
  <c r="Q35" i="115"/>
  <c r="P35" i="115"/>
  <c r="M35" i="115"/>
  <c r="J35" i="115"/>
  <c r="G35" i="115"/>
  <c r="S35" i="115" s="1"/>
  <c r="D35" i="115"/>
  <c r="R34" i="115"/>
  <c r="Q34" i="115"/>
  <c r="P34" i="115"/>
  <c r="P44" i="115" s="1"/>
  <c r="P46" i="115" s="1"/>
  <c r="M34" i="115"/>
  <c r="M44" i="115" s="1"/>
  <c r="M46" i="115" s="1"/>
  <c r="J34" i="115"/>
  <c r="J44" i="115" s="1"/>
  <c r="J46" i="115" s="1"/>
  <c r="G34" i="115"/>
  <c r="S34" i="115" s="1"/>
  <c r="D34" i="115"/>
  <c r="D44" i="115" s="1"/>
  <c r="D46" i="115" s="1"/>
  <c r="O32" i="115"/>
  <c r="O45" i="115" s="1"/>
  <c r="N32" i="115"/>
  <c r="N45" i="115" s="1"/>
  <c r="N47" i="115" s="1"/>
  <c r="L32" i="115"/>
  <c r="L45" i="115" s="1"/>
  <c r="L47" i="115" s="1"/>
  <c r="K32" i="115"/>
  <c r="K45" i="115" s="1"/>
  <c r="I32" i="115"/>
  <c r="I45" i="115" s="1"/>
  <c r="H32" i="115"/>
  <c r="H45" i="115" s="1"/>
  <c r="F32" i="115"/>
  <c r="F45" i="115" s="1"/>
  <c r="E32" i="115"/>
  <c r="E45" i="115" s="1"/>
  <c r="C32" i="115"/>
  <c r="C45" i="115" s="1"/>
  <c r="C47" i="115" s="1"/>
  <c r="B32" i="115"/>
  <c r="B45" i="115" s="1"/>
  <c r="R31" i="115"/>
  <c r="Q31" i="115"/>
  <c r="P31" i="115"/>
  <c r="M31" i="115"/>
  <c r="S31" i="115" s="1"/>
  <c r="J31" i="115"/>
  <c r="G31" i="115"/>
  <c r="D31" i="115"/>
  <c r="R30" i="115"/>
  <c r="Q30" i="115"/>
  <c r="P30" i="115"/>
  <c r="M30" i="115"/>
  <c r="S30" i="115" s="1"/>
  <c r="J30" i="115"/>
  <c r="G30" i="115"/>
  <c r="D30" i="115"/>
  <c r="R29" i="115"/>
  <c r="Q29" i="115"/>
  <c r="P29" i="115"/>
  <c r="M29" i="115"/>
  <c r="S29" i="115" s="1"/>
  <c r="J29" i="115"/>
  <c r="G29" i="115"/>
  <c r="D29" i="115"/>
  <c r="R28" i="115"/>
  <c r="Q28" i="115"/>
  <c r="P28" i="115"/>
  <c r="M28" i="115"/>
  <c r="S28" i="115" s="1"/>
  <c r="J28" i="115"/>
  <c r="G28" i="115"/>
  <c r="D28" i="115"/>
  <c r="R27" i="115"/>
  <c r="Q27" i="115"/>
  <c r="P27" i="115"/>
  <c r="M27" i="115"/>
  <c r="S27" i="115" s="1"/>
  <c r="J27" i="115"/>
  <c r="G27" i="115"/>
  <c r="D27" i="115"/>
  <c r="R26" i="115"/>
  <c r="Q26" i="115"/>
  <c r="P26" i="115"/>
  <c r="M26" i="115"/>
  <c r="S26" i="115" s="1"/>
  <c r="J26" i="115"/>
  <c r="G26" i="115"/>
  <c r="D26" i="115"/>
  <c r="R25" i="115"/>
  <c r="Q25" i="115"/>
  <c r="P25" i="115"/>
  <c r="M25" i="115"/>
  <c r="S25" i="115" s="1"/>
  <c r="J25" i="115"/>
  <c r="G25" i="115"/>
  <c r="D25" i="115"/>
  <c r="R24" i="115"/>
  <c r="Q24" i="115"/>
  <c r="P24" i="115"/>
  <c r="M24" i="115"/>
  <c r="S24" i="115" s="1"/>
  <c r="J24" i="115"/>
  <c r="G24" i="115"/>
  <c r="D24" i="115"/>
  <c r="R23" i="115"/>
  <c r="Q23" i="115"/>
  <c r="P23" i="115"/>
  <c r="M23" i="115"/>
  <c r="S23" i="115" s="1"/>
  <c r="J23" i="115"/>
  <c r="G23" i="115"/>
  <c r="D23" i="115"/>
  <c r="R22" i="115"/>
  <c r="Q22" i="115"/>
  <c r="P22" i="115"/>
  <c r="P32" i="115" s="1"/>
  <c r="P45" i="115" s="1"/>
  <c r="P47" i="115" s="1"/>
  <c r="M22" i="115"/>
  <c r="M32" i="115" s="1"/>
  <c r="M45" i="115" s="1"/>
  <c r="M47" i="115" s="1"/>
  <c r="J22" i="115"/>
  <c r="J32" i="115" s="1"/>
  <c r="J45" i="115" s="1"/>
  <c r="J47" i="115" s="1"/>
  <c r="G22" i="115"/>
  <c r="G32" i="115" s="1"/>
  <c r="D22" i="115"/>
  <c r="P18" i="115"/>
  <c r="O18" i="115"/>
  <c r="N18" i="115"/>
  <c r="M18" i="115"/>
  <c r="L18" i="115"/>
  <c r="K18" i="115"/>
  <c r="J18" i="115"/>
  <c r="I18" i="115"/>
  <c r="H18" i="115"/>
  <c r="G18" i="115"/>
  <c r="S18" i="115" s="1"/>
  <c r="F18" i="115"/>
  <c r="R18" i="115" s="1"/>
  <c r="E18" i="115"/>
  <c r="Q18" i="115" s="1"/>
  <c r="D18" i="115"/>
  <c r="C18" i="115"/>
  <c r="B18" i="115"/>
  <c r="P17" i="115"/>
  <c r="O17" i="115"/>
  <c r="N17" i="115"/>
  <c r="M17" i="115"/>
  <c r="L17" i="115"/>
  <c r="K17" i="115"/>
  <c r="J17" i="115"/>
  <c r="I17" i="115"/>
  <c r="H17" i="115"/>
  <c r="G17" i="115"/>
  <c r="S17" i="115" s="1"/>
  <c r="F17" i="115"/>
  <c r="R17" i="115" s="1"/>
  <c r="E17" i="115"/>
  <c r="Q17" i="115" s="1"/>
  <c r="D17" i="115"/>
  <c r="C17" i="115"/>
  <c r="B17" i="115"/>
  <c r="P16" i="115"/>
  <c r="O16" i="115"/>
  <c r="N16" i="115"/>
  <c r="M16" i="115"/>
  <c r="L16" i="115"/>
  <c r="K16" i="115"/>
  <c r="J16" i="115"/>
  <c r="I16" i="115"/>
  <c r="H16" i="115"/>
  <c r="G16" i="115"/>
  <c r="S16" i="115" s="1"/>
  <c r="F16" i="115"/>
  <c r="R16" i="115" s="1"/>
  <c r="E16" i="115"/>
  <c r="Q16" i="115" s="1"/>
  <c r="D16" i="115"/>
  <c r="C16" i="115"/>
  <c r="B16" i="115"/>
  <c r="P15" i="115"/>
  <c r="O15" i="115"/>
  <c r="N15" i="115"/>
  <c r="M15" i="115"/>
  <c r="L15" i="115"/>
  <c r="K15" i="115"/>
  <c r="J15" i="115"/>
  <c r="I15" i="115"/>
  <c r="H15" i="115"/>
  <c r="G15" i="115"/>
  <c r="S15" i="115" s="1"/>
  <c r="F15" i="115"/>
  <c r="R15" i="115" s="1"/>
  <c r="E15" i="115"/>
  <c r="Q15" i="115" s="1"/>
  <c r="D15" i="115"/>
  <c r="C15" i="115"/>
  <c r="B15" i="115"/>
  <c r="P14" i="115"/>
  <c r="O14" i="115"/>
  <c r="N14" i="115"/>
  <c r="M14" i="115"/>
  <c r="L14" i="115"/>
  <c r="K14" i="115"/>
  <c r="J14" i="115"/>
  <c r="I14" i="115"/>
  <c r="H14" i="115"/>
  <c r="G14" i="115"/>
  <c r="S14" i="115" s="1"/>
  <c r="F14" i="115"/>
  <c r="R14" i="115" s="1"/>
  <c r="E14" i="115"/>
  <c r="Q14" i="115" s="1"/>
  <c r="D14" i="115"/>
  <c r="C14" i="115"/>
  <c r="B14" i="115"/>
  <c r="P13" i="115"/>
  <c r="O13" i="115"/>
  <c r="N13" i="115"/>
  <c r="M13" i="115"/>
  <c r="L13" i="115"/>
  <c r="K13" i="115"/>
  <c r="J13" i="115"/>
  <c r="I13" i="115"/>
  <c r="H13" i="115"/>
  <c r="G13" i="115"/>
  <c r="S13" i="115" s="1"/>
  <c r="F13" i="115"/>
  <c r="R13" i="115" s="1"/>
  <c r="E13" i="115"/>
  <c r="Q13" i="115" s="1"/>
  <c r="D13" i="115"/>
  <c r="C13" i="115"/>
  <c r="B13" i="115"/>
  <c r="P12" i="115"/>
  <c r="O12" i="115"/>
  <c r="N12" i="115"/>
  <c r="M12" i="115"/>
  <c r="L12" i="115"/>
  <c r="K12" i="115"/>
  <c r="J12" i="115"/>
  <c r="I12" i="115"/>
  <c r="H12" i="115"/>
  <c r="G12" i="115"/>
  <c r="S12" i="115" s="1"/>
  <c r="F12" i="115"/>
  <c r="R12" i="115" s="1"/>
  <c r="E12" i="115"/>
  <c r="Q12" i="115" s="1"/>
  <c r="D12" i="115"/>
  <c r="C12" i="115"/>
  <c r="B12" i="115"/>
  <c r="P11" i="115"/>
  <c r="O11" i="115"/>
  <c r="N11" i="115"/>
  <c r="M11" i="115"/>
  <c r="L11" i="115"/>
  <c r="K11" i="115"/>
  <c r="J11" i="115"/>
  <c r="I11" i="115"/>
  <c r="H11" i="115"/>
  <c r="G11" i="115"/>
  <c r="S11" i="115" s="1"/>
  <c r="F11" i="115"/>
  <c r="R11" i="115" s="1"/>
  <c r="E11" i="115"/>
  <c r="Q11" i="115" s="1"/>
  <c r="D11" i="115"/>
  <c r="C11" i="115"/>
  <c r="B11" i="115"/>
  <c r="P10" i="115"/>
  <c r="O10" i="115"/>
  <c r="N10" i="115"/>
  <c r="M10" i="115"/>
  <c r="L10" i="115"/>
  <c r="K10" i="115"/>
  <c r="J10" i="115"/>
  <c r="I10" i="115"/>
  <c r="H10" i="115"/>
  <c r="G10" i="115"/>
  <c r="S10" i="115" s="1"/>
  <c r="F10" i="115"/>
  <c r="R10" i="115" s="1"/>
  <c r="E10" i="115"/>
  <c r="Q10" i="115" s="1"/>
  <c r="D10" i="115"/>
  <c r="C10" i="115"/>
  <c r="B10" i="115"/>
  <c r="P9" i="115"/>
  <c r="P19" i="115" s="1"/>
  <c r="O9" i="115"/>
  <c r="O19" i="115" s="1"/>
  <c r="N9" i="115"/>
  <c r="N19" i="115" s="1"/>
  <c r="M9" i="115"/>
  <c r="M19" i="115" s="1"/>
  <c r="L9" i="115"/>
  <c r="L19" i="115" s="1"/>
  <c r="K9" i="115"/>
  <c r="K19" i="115" s="1"/>
  <c r="J9" i="115"/>
  <c r="J19" i="115" s="1"/>
  <c r="I9" i="115"/>
  <c r="I19" i="115" s="1"/>
  <c r="H9" i="115"/>
  <c r="H19" i="115" s="1"/>
  <c r="G9" i="115"/>
  <c r="G19" i="115" s="1"/>
  <c r="F9" i="115"/>
  <c r="F19" i="115" s="1"/>
  <c r="E9" i="115"/>
  <c r="E19" i="115" s="1"/>
  <c r="Q19" i="115" s="1"/>
  <c r="D9" i="115"/>
  <c r="D19" i="115" s="1"/>
  <c r="C9" i="115"/>
  <c r="C19" i="115" s="1"/>
  <c r="B9" i="115"/>
  <c r="B19" i="115" s="1"/>
  <c r="L45" i="113"/>
  <c r="K45" i="113"/>
  <c r="H45" i="113"/>
  <c r="C45" i="113"/>
  <c r="I44" i="113"/>
  <c r="F44" i="113"/>
  <c r="E44" i="113"/>
  <c r="B44" i="113"/>
  <c r="L43" i="113"/>
  <c r="K43" i="113"/>
  <c r="I43" i="113"/>
  <c r="I45" i="113" s="1"/>
  <c r="I46" i="113" s="1"/>
  <c r="H43" i="113"/>
  <c r="F43" i="113"/>
  <c r="F45" i="113" s="1"/>
  <c r="E43" i="113"/>
  <c r="E18" i="113" s="1"/>
  <c r="C43" i="113"/>
  <c r="B43" i="113"/>
  <c r="B45" i="113" s="1"/>
  <c r="N42" i="113"/>
  <c r="M42" i="113"/>
  <c r="J42" i="113"/>
  <c r="J17" i="113" s="1"/>
  <c r="I42" i="113"/>
  <c r="O42" i="113" s="1"/>
  <c r="G42" i="113"/>
  <c r="D42" i="113"/>
  <c r="P41" i="113"/>
  <c r="O41" i="113"/>
  <c r="N41" i="113"/>
  <c r="M41" i="113"/>
  <c r="J41" i="113"/>
  <c r="G41" i="113"/>
  <c r="D41" i="113"/>
  <c r="O40" i="113"/>
  <c r="P40" i="113" s="1"/>
  <c r="N40" i="113"/>
  <c r="M40" i="113"/>
  <c r="J40" i="113"/>
  <c r="G40" i="113"/>
  <c r="D40" i="113"/>
  <c r="O39" i="113"/>
  <c r="N39" i="113"/>
  <c r="P39" i="113" s="1"/>
  <c r="M39" i="113"/>
  <c r="J39" i="113"/>
  <c r="G39" i="113"/>
  <c r="D39" i="113"/>
  <c r="O38" i="113"/>
  <c r="N38" i="113"/>
  <c r="P38" i="113" s="1"/>
  <c r="M38" i="113"/>
  <c r="J38" i="113"/>
  <c r="G38" i="113"/>
  <c r="D38" i="113"/>
  <c r="P37" i="113"/>
  <c r="O37" i="113"/>
  <c r="N37" i="113"/>
  <c r="M37" i="113"/>
  <c r="J37" i="113"/>
  <c r="G37" i="113"/>
  <c r="D37" i="113"/>
  <c r="O36" i="113"/>
  <c r="P36" i="113" s="1"/>
  <c r="N36" i="113"/>
  <c r="M36" i="113"/>
  <c r="J36" i="113"/>
  <c r="G36" i="113"/>
  <c r="D36" i="113"/>
  <c r="O35" i="113"/>
  <c r="N35" i="113"/>
  <c r="P35" i="113" s="1"/>
  <c r="M35" i="113"/>
  <c r="J35" i="113"/>
  <c r="G35" i="113"/>
  <c r="D35" i="113"/>
  <c r="O34" i="113"/>
  <c r="N34" i="113"/>
  <c r="P34" i="113" s="1"/>
  <c r="M34" i="113"/>
  <c r="M43" i="113" s="1"/>
  <c r="M45" i="113" s="1"/>
  <c r="J34" i="113"/>
  <c r="G34" i="113"/>
  <c r="D34" i="113"/>
  <c r="D43" i="113" s="1"/>
  <c r="D45" i="113" s="1"/>
  <c r="P33" i="113"/>
  <c r="O33" i="113"/>
  <c r="O43" i="113" s="1"/>
  <c r="O45" i="113" s="1"/>
  <c r="N33" i="113"/>
  <c r="M33" i="113"/>
  <c r="J33" i="113"/>
  <c r="J43" i="113" s="1"/>
  <c r="J45" i="113" s="1"/>
  <c r="G33" i="113"/>
  <c r="G43" i="113" s="1"/>
  <c r="G45" i="113" s="1"/>
  <c r="D33" i="113"/>
  <c r="L31" i="113"/>
  <c r="L44" i="113" s="1"/>
  <c r="L46" i="113" s="1"/>
  <c r="K31" i="113"/>
  <c r="K18" i="113" s="1"/>
  <c r="I31" i="113"/>
  <c r="H31" i="113"/>
  <c r="H44" i="113" s="1"/>
  <c r="H46" i="113" s="1"/>
  <c r="F31" i="113"/>
  <c r="F18" i="113" s="1"/>
  <c r="E31" i="113"/>
  <c r="C31" i="113"/>
  <c r="C18" i="113" s="1"/>
  <c r="B31" i="113"/>
  <c r="B18" i="113" s="1"/>
  <c r="O30" i="113"/>
  <c r="N30" i="113"/>
  <c r="N17" i="113" s="1"/>
  <c r="M30" i="113"/>
  <c r="M17" i="113" s="1"/>
  <c r="J30" i="113"/>
  <c r="G30" i="113"/>
  <c r="D30" i="113"/>
  <c r="D17" i="113" s="1"/>
  <c r="O29" i="113"/>
  <c r="N29" i="113"/>
  <c r="P29" i="113" s="1"/>
  <c r="P16" i="113" s="1"/>
  <c r="M29" i="113"/>
  <c r="M16" i="113" s="1"/>
  <c r="J29" i="113"/>
  <c r="G29" i="113"/>
  <c r="D29" i="113"/>
  <c r="D16" i="113" s="1"/>
  <c r="P28" i="113"/>
  <c r="O28" i="113"/>
  <c r="O15" i="113" s="1"/>
  <c r="N28" i="113"/>
  <c r="M28" i="113"/>
  <c r="J28" i="113"/>
  <c r="J15" i="113" s="1"/>
  <c r="G28" i="113"/>
  <c r="G15" i="113" s="1"/>
  <c r="D28" i="113"/>
  <c r="O27" i="113"/>
  <c r="O14" i="113" s="1"/>
  <c r="N27" i="113"/>
  <c r="N14" i="113" s="1"/>
  <c r="M27" i="113"/>
  <c r="J27" i="113"/>
  <c r="J14" i="113" s="1"/>
  <c r="G27" i="113"/>
  <c r="G14" i="113" s="1"/>
  <c r="D27" i="113"/>
  <c r="O26" i="113"/>
  <c r="N26" i="113"/>
  <c r="N13" i="113" s="1"/>
  <c r="M26" i="113"/>
  <c r="M13" i="113" s="1"/>
  <c r="J26" i="113"/>
  <c r="G26" i="113"/>
  <c r="D26" i="113"/>
  <c r="D13" i="113" s="1"/>
  <c r="O25" i="113"/>
  <c r="N25" i="113"/>
  <c r="P25" i="113" s="1"/>
  <c r="P12" i="113" s="1"/>
  <c r="M25" i="113"/>
  <c r="M12" i="113" s="1"/>
  <c r="J25" i="113"/>
  <c r="G25" i="113"/>
  <c r="D25" i="113"/>
  <c r="D12" i="113" s="1"/>
  <c r="P24" i="113"/>
  <c r="O24" i="113"/>
  <c r="O11" i="113" s="1"/>
  <c r="N24" i="113"/>
  <c r="M24" i="113"/>
  <c r="J24" i="113"/>
  <c r="J11" i="113" s="1"/>
  <c r="G24" i="113"/>
  <c r="G11" i="113" s="1"/>
  <c r="D24" i="113"/>
  <c r="O23" i="113"/>
  <c r="O10" i="113" s="1"/>
  <c r="N23" i="113"/>
  <c r="N10" i="113" s="1"/>
  <c r="M23" i="113"/>
  <c r="J23" i="113"/>
  <c r="J10" i="113" s="1"/>
  <c r="G23" i="113"/>
  <c r="G10" i="113" s="1"/>
  <c r="D23" i="113"/>
  <c r="O22" i="113"/>
  <c r="N22" i="113"/>
  <c r="N9" i="113" s="1"/>
  <c r="M22" i="113"/>
  <c r="M9" i="113" s="1"/>
  <c r="J22" i="113"/>
  <c r="G22" i="113"/>
  <c r="D22" i="113"/>
  <c r="D9" i="113" s="1"/>
  <c r="O21" i="113"/>
  <c r="N21" i="113"/>
  <c r="N31" i="113" s="1"/>
  <c r="M21" i="113"/>
  <c r="M8" i="113" s="1"/>
  <c r="J21" i="113"/>
  <c r="J31" i="113" s="1"/>
  <c r="G21" i="113"/>
  <c r="D21" i="113"/>
  <c r="D31" i="113" s="1"/>
  <c r="L18" i="113"/>
  <c r="H18" i="113"/>
  <c r="L17" i="113"/>
  <c r="K17" i="113"/>
  <c r="H17" i="113"/>
  <c r="G17" i="113"/>
  <c r="F17" i="113"/>
  <c r="E17" i="113"/>
  <c r="C17" i="113"/>
  <c r="B17" i="113"/>
  <c r="O16" i="113"/>
  <c r="N16" i="113"/>
  <c r="L16" i="113"/>
  <c r="K16" i="113"/>
  <c r="J16" i="113"/>
  <c r="I16" i="113"/>
  <c r="H16" i="113"/>
  <c r="G16" i="113"/>
  <c r="F16" i="113"/>
  <c r="E16" i="113"/>
  <c r="C16" i="113"/>
  <c r="B16" i="113"/>
  <c r="N15" i="113"/>
  <c r="M15" i="113"/>
  <c r="L15" i="113"/>
  <c r="K15" i="113"/>
  <c r="I15" i="113"/>
  <c r="H15" i="113"/>
  <c r="F15" i="113"/>
  <c r="E15" i="113"/>
  <c r="D15" i="113"/>
  <c r="C15" i="113"/>
  <c r="B15" i="113"/>
  <c r="M14" i="113"/>
  <c r="L14" i="113"/>
  <c r="K14" i="113"/>
  <c r="I14" i="113"/>
  <c r="H14" i="113"/>
  <c r="F14" i="113"/>
  <c r="E14" i="113"/>
  <c r="D14" i="113"/>
  <c r="C14" i="113"/>
  <c r="B14" i="113"/>
  <c r="O13" i="113"/>
  <c r="L13" i="113"/>
  <c r="K13" i="113"/>
  <c r="J13" i="113"/>
  <c r="I13" i="113"/>
  <c r="H13" i="113"/>
  <c r="G13" i="113"/>
  <c r="F13" i="113"/>
  <c r="E13" i="113"/>
  <c r="C13" i="113"/>
  <c r="B13" i="113"/>
  <c r="O12" i="113"/>
  <c r="N12" i="113"/>
  <c r="L12" i="113"/>
  <c r="K12" i="113"/>
  <c r="J12" i="113"/>
  <c r="I12" i="113"/>
  <c r="H12" i="113"/>
  <c r="G12" i="113"/>
  <c r="F12" i="113"/>
  <c r="E12" i="113"/>
  <c r="C12" i="113"/>
  <c r="B12" i="113"/>
  <c r="N11" i="113"/>
  <c r="M11" i="113"/>
  <c r="L11" i="113"/>
  <c r="K11" i="113"/>
  <c r="I11" i="113"/>
  <c r="H11" i="113"/>
  <c r="F11" i="113"/>
  <c r="E11" i="113"/>
  <c r="D11" i="113"/>
  <c r="C11" i="113"/>
  <c r="B11" i="113"/>
  <c r="M10" i="113"/>
  <c r="L10" i="113"/>
  <c r="K10" i="113"/>
  <c r="I10" i="113"/>
  <c r="H10" i="113"/>
  <c r="F10" i="113"/>
  <c r="E10" i="113"/>
  <c r="D10" i="113"/>
  <c r="C10" i="113"/>
  <c r="B10" i="113"/>
  <c r="O9" i="113"/>
  <c r="L9" i="113"/>
  <c r="K9" i="113"/>
  <c r="J9" i="113"/>
  <c r="I9" i="113"/>
  <c r="H9" i="113"/>
  <c r="G9" i="113"/>
  <c r="F9" i="113"/>
  <c r="E9" i="113"/>
  <c r="C9" i="113"/>
  <c r="B9" i="113"/>
  <c r="O8" i="113"/>
  <c r="N8" i="113"/>
  <c r="L8" i="113"/>
  <c r="K8" i="113"/>
  <c r="J8" i="113"/>
  <c r="I8" i="113"/>
  <c r="H8" i="113"/>
  <c r="G8" i="113"/>
  <c r="F8" i="113"/>
  <c r="E8" i="113"/>
  <c r="C8" i="113"/>
  <c r="B8" i="113"/>
  <c r="I76" i="162" l="1"/>
  <c r="I28" i="162"/>
  <c r="J28" i="162"/>
  <c r="H28" i="162"/>
  <c r="H76" i="162"/>
  <c r="D40" i="120"/>
  <c r="L38" i="120"/>
  <c r="L16" i="120"/>
  <c r="G16" i="120"/>
  <c r="G40" i="120"/>
  <c r="K38" i="120"/>
  <c r="M38" i="120" s="1"/>
  <c r="C40" i="120"/>
  <c r="E16" i="120"/>
  <c r="K16" i="120" s="1"/>
  <c r="J37" i="120"/>
  <c r="J39" i="120" s="1"/>
  <c r="J40" i="120" s="1"/>
  <c r="F39" i="120"/>
  <c r="E39" i="120"/>
  <c r="J8" i="120"/>
  <c r="J16" i="120" s="1"/>
  <c r="R12" i="117"/>
  <c r="S12" i="117" s="1"/>
  <c r="S9" i="117"/>
  <c r="J12" i="117"/>
  <c r="R11" i="117"/>
  <c r="S11" i="117" s="1"/>
  <c r="G45" i="115"/>
  <c r="R19" i="115"/>
  <c r="B47" i="115"/>
  <c r="H47" i="115"/>
  <c r="F47" i="115"/>
  <c r="R45" i="115"/>
  <c r="S19" i="115"/>
  <c r="I47" i="115"/>
  <c r="O47" i="115"/>
  <c r="R46" i="115"/>
  <c r="Q45" i="115"/>
  <c r="K47" i="115"/>
  <c r="E46" i="115"/>
  <c r="Q46" i="115" s="1"/>
  <c r="Q44" i="115"/>
  <c r="R9" i="115"/>
  <c r="D32" i="115"/>
  <c r="D45" i="115" s="1"/>
  <c r="D47" i="115" s="1"/>
  <c r="R44" i="115"/>
  <c r="S9" i="115"/>
  <c r="S22" i="115"/>
  <c r="Q32" i="115"/>
  <c r="Q39" i="115"/>
  <c r="G44" i="115"/>
  <c r="R32" i="115"/>
  <c r="Q9" i="115"/>
  <c r="J44" i="113"/>
  <c r="J46" i="113" s="1"/>
  <c r="J18" i="113"/>
  <c r="D18" i="113"/>
  <c r="D44" i="113"/>
  <c r="D46" i="113" s="1"/>
  <c r="P11" i="113"/>
  <c r="P43" i="113"/>
  <c r="P45" i="113" s="1"/>
  <c r="P15" i="113"/>
  <c r="O17" i="113"/>
  <c r="P42" i="113"/>
  <c r="B46" i="113"/>
  <c r="F46" i="113"/>
  <c r="N18" i="113"/>
  <c r="N44" i="113"/>
  <c r="N46" i="113" s="1"/>
  <c r="G31" i="113"/>
  <c r="O31" i="113"/>
  <c r="I18" i="113"/>
  <c r="P23" i="113"/>
  <c r="P10" i="113" s="1"/>
  <c r="P27" i="113"/>
  <c r="P14" i="113" s="1"/>
  <c r="N43" i="113"/>
  <c r="N45" i="113" s="1"/>
  <c r="C44" i="113"/>
  <c r="C46" i="113" s="1"/>
  <c r="K44" i="113"/>
  <c r="K46" i="113" s="1"/>
  <c r="D8" i="113"/>
  <c r="I17" i="113"/>
  <c r="P22" i="113"/>
  <c r="P9" i="113" s="1"/>
  <c r="P26" i="113"/>
  <c r="P13" i="113" s="1"/>
  <c r="P30" i="113"/>
  <c r="P17" i="113" s="1"/>
  <c r="M31" i="113"/>
  <c r="E45" i="113"/>
  <c r="E46" i="113" s="1"/>
  <c r="P21" i="113"/>
  <c r="D21" i="152"/>
  <c r="E21" i="152"/>
  <c r="F21" i="152"/>
  <c r="G21" i="152"/>
  <c r="J21" i="152"/>
  <c r="K21" i="152"/>
  <c r="L21" i="152"/>
  <c r="M21" i="152"/>
  <c r="I18" i="154"/>
  <c r="H18" i="154"/>
  <c r="F18" i="154"/>
  <c r="E18" i="154"/>
  <c r="I17" i="154"/>
  <c r="I19" i="154" s="1"/>
  <c r="H17" i="154"/>
  <c r="H19" i="154" s="1"/>
  <c r="F17" i="154"/>
  <c r="F19" i="154" s="1"/>
  <c r="E17" i="154"/>
  <c r="E19" i="154" s="1"/>
  <c r="C17" i="154"/>
  <c r="C19" i="154" s="1"/>
  <c r="B17" i="154"/>
  <c r="B19" i="154" s="1"/>
  <c r="L16" i="154"/>
  <c r="L17" i="154" s="1"/>
  <c r="L19" i="154" s="1"/>
  <c r="K16" i="154"/>
  <c r="K17" i="154" s="1"/>
  <c r="K19" i="154" s="1"/>
  <c r="J16" i="154"/>
  <c r="J17" i="154" s="1"/>
  <c r="J19" i="154" s="1"/>
  <c r="G16" i="154"/>
  <c r="G17" i="154" s="1"/>
  <c r="G19" i="154" s="1"/>
  <c r="D16" i="154"/>
  <c r="D17" i="154" s="1"/>
  <c r="D19" i="154" s="1"/>
  <c r="K14" i="154"/>
  <c r="K18" i="154" s="1"/>
  <c r="K20" i="154" s="1"/>
  <c r="I14" i="154"/>
  <c r="H14" i="154"/>
  <c r="G14" i="154"/>
  <c r="G18" i="154" s="1"/>
  <c r="E14" i="154"/>
  <c r="C14" i="154"/>
  <c r="C18" i="154" s="1"/>
  <c r="C20" i="154" s="1"/>
  <c r="B14" i="154"/>
  <c r="B18" i="154" s="1"/>
  <c r="B20" i="154" s="1"/>
  <c r="L13" i="154"/>
  <c r="L14" i="154" s="1"/>
  <c r="L18" i="154" s="1"/>
  <c r="L20" i="154" s="1"/>
  <c r="K13" i="154"/>
  <c r="J13" i="154"/>
  <c r="J14" i="154" s="1"/>
  <c r="J18" i="154" s="1"/>
  <c r="J20" i="154" s="1"/>
  <c r="G13" i="154"/>
  <c r="M13" i="154" s="1"/>
  <c r="M14" i="154" s="1"/>
  <c r="M18" i="154" s="1"/>
  <c r="D13" i="154"/>
  <c r="D14" i="154" s="1"/>
  <c r="D18" i="154" s="1"/>
  <c r="D20" i="154" s="1"/>
  <c r="G10" i="154"/>
  <c r="F10" i="154"/>
  <c r="C10" i="154"/>
  <c r="L9" i="154"/>
  <c r="L10" i="154" s="1"/>
  <c r="I9" i="154"/>
  <c r="I10" i="154" s="1"/>
  <c r="H9" i="154"/>
  <c r="H10" i="154" s="1"/>
  <c r="E9" i="154"/>
  <c r="E10" i="154" s="1"/>
  <c r="C9" i="154"/>
  <c r="B9" i="154"/>
  <c r="K9" i="154" s="1"/>
  <c r="K10" i="154" s="1"/>
  <c r="F29" i="153"/>
  <c r="E29" i="153"/>
  <c r="B29" i="153"/>
  <c r="C28" i="153"/>
  <c r="C30" i="153" s="1"/>
  <c r="F27" i="153"/>
  <c r="E27" i="153"/>
  <c r="C27" i="153"/>
  <c r="C29" i="153" s="1"/>
  <c r="B27" i="153"/>
  <c r="I26" i="153"/>
  <c r="H26" i="153"/>
  <c r="G26" i="153"/>
  <c r="D26" i="153"/>
  <c r="J26" i="153" s="1"/>
  <c r="I25" i="153"/>
  <c r="H25" i="153"/>
  <c r="G25" i="153"/>
  <c r="D25" i="153"/>
  <c r="D27" i="153" s="1"/>
  <c r="D29" i="153" s="1"/>
  <c r="I24" i="153"/>
  <c r="H24" i="153"/>
  <c r="G24" i="153"/>
  <c r="D24" i="153"/>
  <c r="D9" i="153" s="1"/>
  <c r="J9" i="153" s="1"/>
  <c r="I23" i="153"/>
  <c r="H23" i="153"/>
  <c r="H27" i="153" s="1"/>
  <c r="H29" i="153" s="1"/>
  <c r="G23" i="153"/>
  <c r="G27" i="153" s="1"/>
  <c r="G29" i="153" s="1"/>
  <c r="D23" i="153"/>
  <c r="J23" i="153" s="1"/>
  <c r="I22" i="153"/>
  <c r="I27" i="153" s="1"/>
  <c r="I29" i="153" s="1"/>
  <c r="H22" i="153"/>
  <c r="G22" i="153"/>
  <c r="D22" i="153"/>
  <c r="J22" i="153" s="1"/>
  <c r="F20" i="153"/>
  <c r="F28" i="153" s="1"/>
  <c r="F30" i="153" s="1"/>
  <c r="E20" i="153"/>
  <c r="E28" i="153" s="1"/>
  <c r="E30" i="153" s="1"/>
  <c r="C20" i="153"/>
  <c r="B20" i="153"/>
  <c r="B28" i="153" s="1"/>
  <c r="B30" i="153" s="1"/>
  <c r="I19" i="153"/>
  <c r="H19" i="153"/>
  <c r="G19" i="153"/>
  <c r="G11" i="153" s="1"/>
  <c r="D19" i="153"/>
  <c r="J19" i="153" s="1"/>
  <c r="I18" i="153"/>
  <c r="H18" i="153"/>
  <c r="G18" i="153"/>
  <c r="G10" i="153" s="1"/>
  <c r="D18" i="153"/>
  <c r="J18" i="153" s="1"/>
  <c r="I17" i="153"/>
  <c r="H17" i="153"/>
  <c r="G17" i="153"/>
  <c r="D17" i="153"/>
  <c r="J17" i="153" s="1"/>
  <c r="I16" i="153"/>
  <c r="I20" i="153" s="1"/>
  <c r="I28" i="153" s="1"/>
  <c r="I30" i="153" s="1"/>
  <c r="H16" i="153"/>
  <c r="G16" i="153"/>
  <c r="D16" i="153"/>
  <c r="J16" i="153" s="1"/>
  <c r="I15" i="153"/>
  <c r="H15" i="153"/>
  <c r="H20" i="153" s="1"/>
  <c r="H28" i="153" s="1"/>
  <c r="H30" i="153" s="1"/>
  <c r="G15" i="153"/>
  <c r="G20" i="153" s="1"/>
  <c r="G28" i="153" s="1"/>
  <c r="G30" i="153" s="1"/>
  <c r="D15" i="153"/>
  <c r="J15" i="153" s="1"/>
  <c r="J20" i="153" s="1"/>
  <c r="J28" i="153" s="1"/>
  <c r="I11" i="153"/>
  <c r="F11" i="153"/>
  <c r="E11" i="153"/>
  <c r="H11" i="153" s="1"/>
  <c r="D11" i="153"/>
  <c r="J11" i="153" s="1"/>
  <c r="C11" i="153"/>
  <c r="B11" i="153"/>
  <c r="F10" i="153"/>
  <c r="I10" i="153" s="1"/>
  <c r="E10" i="153"/>
  <c r="C10" i="153"/>
  <c r="B10" i="153"/>
  <c r="H10" i="153" s="1"/>
  <c r="G9" i="153"/>
  <c r="F9" i="153"/>
  <c r="E9" i="153"/>
  <c r="C9" i="153"/>
  <c r="I9" i="153" s="1"/>
  <c r="B9" i="153"/>
  <c r="H9" i="153" s="1"/>
  <c r="H8" i="153"/>
  <c r="G8" i="153"/>
  <c r="F8" i="153"/>
  <c r="E8" i="153"/>
  <c r="D8" i="153"/>
  <c r="J8" i="153" s="1"/>
  <c r="C8" i="153"/>
  <c r="I8" i="153" s="1"/>
  <c r="B8" i="153"/>
  <c r="I7" i="153"/>
  <c r="I12" i="153" s="1"/>
  <c r="F7" i="153"/>
  <c r="F12" i="153" s="1"/>
  <c r="E7" i="153"/>
  <c r="E12" i="153" s="1"/>
  <c r="D7" i="153"/>
  <c r="C7" i="153"/>
  <c r="B7" i="153"/>
  <c r="B12" i="153" s="1"/>
  <c r="I21" i="152"/>
  <c r="G23" i="152"/>
  <c r="P20" i="152"/>
  <c r="P22" i="152" s="1"/>
  <c r="O20" i="152"/>
  <c r="O22" i="152" s="1"/>
  <c r="M20" i="152"/>
  <c r="M22" i="152" s="1"/>
  <c r="L20" i="152"/>
  <c r="L22" i="152" s="1"/>
  <c r="J20" i="152"/>
  <c r="J22" i="152" s="1"/>
  <c r="J23" i="152" s="1"/>
  <c r="I20" i="152"/>
  <c r="I22" i="152" s="1"/>
  <c r="G20" i="152"/>
  <c r="G22" i="152" s="1"/>
  <c r="F20" i="152"/>
  <c r="F22" i="152" s="1"/>
  <c r="D20" i="152"/>
  <c r="D22" i="152" s="1"/>
  <c r="D23" i="152" s="1"/>
  <c r="C20" i="152"/>
  <c r="C22" i="152" s="1"/>
  <c r="T19" i="152"/>
  <c r="S19" i="152"/>
  <c r="R19" i="152"/>
  <c r="Q19" i="152"/>
  <c r="N19" i="152"/>
  <c r="K19" i="152"/>
  <c r="H19" i="152"/>
  <c r="E19" i="152"/>
  <c r="T18" i="152"/>
  <c r="T20" i="152" s="1"/>
  <c r="T22" i="152" s="1"/>
  <c r="S18" i="152"/>
  <c r="S20" i="152" s="1"/>
  <c r="S22" i="152" s="1"/>
  <c r="R18" i="152"/>
  <c r="R20" i="152" s="1"/>
  <c r="R22" i="152" s="1"/>
  <c r="Q18" i="152"/>
  <c r="Q20" i="152" s="1"/>
  <c r="Q22" i="152" s="1"/>
  <c r="N18" i="152"/>
  <c r="N9" i="152" s="1"/>
  <c r="N11" i="152" s="1"/>
  <c r="K18" i="152"/>
  <c r="K20" i="152" s="1"/>
  <c r="K22" i="152" s="1"/>
  <c r="H18" i="152"/>
  <c r="H9" i="152" s="1"/>
  <c r="E18" i="152"/>
  <c r="E20" i="152" s="1"/>
  <c r="E22" i="152" s="1"/>
  <c r="P16" i="152"/>
  <c r="P21" i="152" s="1"/>
  <c r="P23" i="152" s="1"/>
  <c r="O16" i="152"/>
  <c r="O21" i="152" s="1"/>
  <c r="M16" i="152"/>
  <c r="M23" i="152" s="1"/>
  <c r="L16" i="152"/>
  <c r="J16" i="152"/>
  <c r="I16" i="152"/>
  <c r="G16" i="152"/>
  <c r="F16" i="152"/>
  <c r="D16" i="152"/>
  <c r="C16" i="152"/>
  <c r="C21" i="152" s="1"/>
  <c r="S15" i="152"/>
  <c r="R15" i="152"/>
  <c r="R16" i="152" s="1"/>
  <c r="R21" i="152" s="1"/>
  <c r="R23" i="152" s="1"/>
  <c r="Q15" i="152"/>
  <c r="N15" i="152"/>
  <c r="N16" i="152" s="1"/>
  <c r="N21" i="152" s="1"/>
  <c r="K15" i="152"/>
  <c r="H15" i="152"/>
  <c r="H16" i="152" s="1"/>
  <c r="H21" i="152" s="1"/>
  <c r="E15" i="152"/>
  <c r="T14" i="152"/>
  <c r="S14" i="152"/>
  <c r="S16" i="152" s="1"/>
  <c r="S21" i="152" s="1"/>
  <c r="S23" i="152" s="1"/>
  <c r="Q14" i="152"/>
  <c r="Q16" i="152" s="1"/>
  <c r="Q21" i="152" s="1"/>
  <c r="Q23" i="152" s="1"/>
  <c r="N14" i="152"/>
  <c r="K14" i="152"/>
  <c r="K16" i="152" s="1"/>
  <c r="K23" i="152" s="1"/>
  <c r="H14" i="152"/>
  <c r="E14" i="152"/>
  <c r="E16" i="152" s="1"/>
  <c r="D11" i="152"/>
  <c r="R10" i="152"/>
  <c r="Q10" i="152"/>
  <c r="P10" i="152"/>
  <c r="O10" i="152"/>
  <c r="N10" i="152"/>
  <c r="M10" i="152"/>
  <c r="L10" i="152"/>
  <c r="K10" i="152"/>
  <c r="J10" i="152"/>
  <c r="S10" i="152" s="1"/>
  <c r="I10" i="152"/>
  <c r="F10" i="152"/>
  <c r="E10" i="152"/>
  <c r="C10" i="152"/>
  <c r="Q9" i="152"/>
  <c r="Q11" i="152" s="1"/>
  <c r="P9" i="152"/>
  <c r="P11" i="152" s="1"/>
  <c r="O9" i="152"/>
  <c r="O11" i="152" s="1"/>
  <c r="M9" i="152"/>
  <c r="M11" i="152" s="1"/>
  <c r="L9" i="152"/>
  <c r="L11" i="152" s="1"/>
  <c r="K9" i="152"/>
  <c r="K11" i="152" s="1"/>
  <c r="J9" i="152"/>
  <c r="J11" i="152" s="1"/>
  <c r="I9" i="152"/>
  <c r="I11" i="152" s="1"/>
  <c r="G9" i="152"/>
  <c r="G11" i="152" s="1"/>
  <c r="F9" i="152"/>
  <c r="F11" i="152" s="1"/>
  <c r="E9" i="152"/>
  <c r="D9" i="152"/>
  <c r="S9" i="152" s="1"/>
  <c r="C9" i="152"/>
  <c r="C11" i="152" s="1"/>
  <c r="H34" i="151"/>
  <c r="L32" i="151"/>
  <c r="L34" i="151" s="1"/>
  <c r="K32" i="151"/>
  <c r="K34" i="151" s="1"/>
  <c r="I32" i="151"/>
  <c r="I34" i="151" s="1"/>
  <c r="H32" i="151"/>
  <c r="F32" i="151"/>
  <c r="F34" i="151" s="1"/>
  <c r="E32" i="151"/>
  <c r="E34" i="151" s="1"/>
  <c r="C32" i="151"/>
  <c r="B32" i="151"/>
  <c r="B34" i="151" s="1"/>
  <c r="O31" i="151"/>
  <c r="N31" i="151"/>
  <c r="P31" i="151" s="1"/>
  <c r="M31" i="151"/>
  <c r="J31" i="151"/>
  <c r="G31" i="151"/>
  <c r="D31" i="151"/>
  <c r="O30" i="151"/>
  <c r="N30" i="151"/>
  <c r="M30" i="151"/>
  <c r="J30" i="151"/>
  <c r="G30" i="151"/>
  <c r="D30" i="151"/>
  <c r="O29" i="151"/>
  <c r="N29" i="151"/>
  <c r="P29" i="151" s="1"/>
  <c r="M29" i="151"/>
  <c r="J29" i="151"/>
  <c r="G29" i="151"/>
  <c r="D29" i="151"/>
  <c r="O28" i="151"/>
  <c r="N28" i="151"/>
  <c r="P28" i="151" s="1"/>
  <c r="M28" i="151"/>
  <c r="J28" i="151"/>
  <c r="G28" i="151"/>
  <c r="D28" i="151"/>
  <c r="O27" i="151"/>
  <c r="P27" i="151" s="1"/>
  <c r="N27" i="151"/>
  <c r="M27" i="151"/>
  <c r="J27" i="151"/>
  <c r="G27" i="151"/>
  <c r="D27" i="151"/>
  <c r="O26" i="151"/>
  <c r="N26" i="151"/>
  <c r="M26" i="151"/>
  <c r="J26" i="151"/>
  <c r="G26" i="151"/>
  <c r="D26" i="151"/>
  <c r="O25" i="151"/>
  <c r="N25" i="151"/>
  <c r="L24" i="151"/>
  <c r="L33" i="151" s="1"/>
  <c r="K24" i="151"/>
  <c r="K33" i="151" s="1"/>
  <c r="K35" i="151" s="1"/>
  <c r="I24" i="151"/>
  <c r="I33" i="151" s="1"/>
  <c r="I35" i="151" s="1"/>
  <c r="H24" i="151"/>
  <c r="H33" i="151" s="1"/>
  <c r="F24" i="151"/>
  <c r="F33" i="151" s="1"/>
  <c r="F35" i="151" s="1"/>
  <c r="E24" i="151"/>
  <c r="E33" i="151" s="1"/>
  <c r="E35" i="151" s="1"/>
  <c r="C24" i="151"/>
  <c r="O24" i="151" s="1"/>
  <c r="B24" i="151"/>
  <c r="B33" i="151" s="1"/>
  <c r="O23" i="151"/>
  <c r="N23" i="151"/>
  <c r="P23" i="151" s="1"/>
  <c r="M23" i="151"/>
  <c r="J23" i="151"/>
  <c r="J14" i="151" s="1"/>
  <c r="G23" i="151"/>
  <c r="G14" i="151" s="1"/>
  <c r="D23" i="151"/>
  <c r="O22" i="151"/>
  <c r="N22" i="151"/>
  <c r="M22" i="151"/>
  <c r="J22" i="151"/>
  <c r="J13" i="151" s="1"/>
  <c r="G22" i="151"/>
  <c r="G13" i="151" s="1"/>
  <c r="D22" i="151"/>
  <c r="O21" i="151"/>
  <c r="N21" i="151"/>
  <c r="P21" i="151" s="1"/>
  <c r="M21" i="151"/>
  <c r="J21" i="151"/>
  <c r="G21" i="151"/>
  <c r="D21" i="151"/>
  <c r="D12" i="151" s="1"/>
  <c r="O20" i="151"/>
  <c r="N20" i="151"/>
  <c r="P20" i="151" s="1"/>
  <c r="M20" i="151"/>
  <c r="M11" i="151" s="1"/>
  <c r="J20" i="151"/>
  <c r="J11" i="151" s="1"/>
  <c r="G20" i="151"/>
  <c r="D20" i="151"/>
  <c r="D11" i="151" s="1"/>
  <c r="O19" i="151"/>
  <c r="P19" i="151" s="1"/>
  <c r="N19" i="151"/>
  <c r="M19" i="151"/>
  <c r="J19" i="151"/>
  <c r="J10" i="151" s="1"/>
  <c r="G19" i="151"/>
  <c r="G10" i="151" s="1"/>
  <c r="D19" i="151"/>
  <c r="O18" i="151"/>
  <c r="N18" i="151"/>
  <c r="M18" i="151"/>
  <c r="M9" i="151" s="1"/>
  <c r="M15" i="151" s="1"/>
  <c r="J18" i="151"/>
  <c r="J9" i="151" s="1"/>
  <c r="G18" i="151"/>
  <c r="G9" i="151" s="1"/>
  <c r="D18" i="151"/>
  <c r="M14" i="151"/>
  <c r="L14" i="151"/>
  <c r="K14" i="151"/>
  <c r="I14" i="151"/>
  <c r="H14" i="151"/>
  <c r="F14" i="151"/>
  <c r="E14" i="151"/>
  <c r="D14" i="151"/>
  <c r="C14" i="151"/>
  <c r="B14" i="151"/>
  <c r="M13" i="151"/>
  <c r="L13" i="151"/>
  <c r="K13" i="151"/>
  <c r="I13" i="151"/>
  <c r="H13" i="151"/>
  <c r="F13" i="151"/>
  <c r="E13" i="151"/>
  <c r="D13" i="151"/>
  <c r="C13" i="151"/>
  <c r="B13" i="151"/>
  <c r="N13" i="151" s="1"/>
  <c r="M12" i="151"/>
  <c r="L12" i="151"/>
  <c r="K12" i="151"/>
  <c r="J12" i="151"/>
  <c r="I12" i="151"/>
  <c r="H12" i="151"/>
  <c r="G12" i="151"/>
  <c r="F12" i="151"/>
  <c r="E12" i="151"/>
  <c r="C12" i="151"/>
  <c r="B12" i="151"/>
  <c r="N12" i="151" s="1"/>
  <c r="L11" i="151"/>
  <c r="K11" i="151"/>
  <c r="I11" i="151"/>
  <c r="H11" i="151"/>
  <c r="G11" i="151"/>
  <c r="F11" i="151"/>
  <c r="E11" i="151"/>
  <c r="C11" i="151"/>
  <c r="O11" i="151" s="1"/>
  <c r="B11" i="151"/>
  <c r="M10" i="151"/>
  <c r="L10" i="151"/>
  <c r="K10" i="151"/>
  <c r="I10" i="151"/>
  <c r="H10" i="151"/>
  <c r="F10" i="151"/>
  <c r="E10" i="151"/>
  <c r="D10" i="151"/>
  <c r="C10" i="151"/>
  <c r="B10" i="151"/>
  <c r="N10" i="151" s="1"/>
  <c r="L9" i="151"/>
  <c r="K9" i="151"/>
  <c r="I9" i="151"/>
  <c r="I15" i="151" s="1"/>
  <c r="H9" i="151"/>
  <c r="F9" i="151"/>
  <c r="E9" i="151"/>
  <c r="E15" i="151" s="1"/>
  <c r="D9" i="151"/>
  <c r="D15" i="151" s="1"/>
  <c r="C9" i="151"/>
  <c r="B9" i="151"/>
  <c r="M16" i="120" l="1"/>
  <c r="K39" i="120"/>
  <c r="M39" i="120" s="1"/>
  <c r="E40" i="120"/>
  <c r="K40" i="120" s="1"/>
  <c r="M40" i="120" s="1"/>
  <c r="L39" i="120"/>
  <c r="F40" i="120"/>
  <c r="L40" i="120" s="1"/>
  <c r="G46" i="115"/>
  <c r="S46" i="115" s="1"/>
  <c r="S44" i="115"/>
  <c r="E47" i="115"/>
  <c r="Q47" i="115" s="1"/>
  <c r="R47" i="115"/>
  <c r="S32" i="115"/>
  <c r="S45" i="115"/>
  <c r="S47" i="115" s="1"/>
  <c r="P31" i="113"/>
  <c r="P8" i="113"/>
  <c r="M44" i="113"/>
  <c r="M46" i="113" s="1"/>
  <c r="M18" i="113"/>
  <c r="O18" i="113"/>
  <c r="O44" i="113"/>
  <c r="O46" i="113" s="1"/>
  <c r="G18" i="113"/>
  <c r="G44" i="113"/>
  <c r="G46" i="113" s="1"/>
  <c r="E23" i="152"/>
  <c r="F23" i="152"/>
  <c r="L23" i="152"/>
  <c r="H20" i="154"/>
  <c r="I20" i="154"/>
  <c r="E20" i="154"/>
  <c r="G20" i="154"/>
  <c r="F20" i="154"/>
  <c r="M20" i="154"/>
  <c r="M16" i="154"/>
  <c r="M17" i="154" s="1"/>
  <c r="M19" i="154" s="1"/>
  <c r="D9" i="154"/>
  <c r="J9" i="154"/>
  <c r="J10" i="154" s="1"/>
  <c r="B10" i="154"/>
  <c r="D12" i="153"/>
  <c r="G7" i="153"/>
  <c r="G12" i="153" s="1"/>
  <c r="D10" i="153"/>
  <c r="J10" i="153" s="1"/>
  <c r="D20" i="153"/>
  <c r="D28" i="153" s="1"/>
  <c r="D30" i="153" s="1"/>
  <c r="H7" i="153"/>
  <c r="H12" i="153" s="1"/>
  <c r="C12" i="153"/>
  <c r="J24" i="153"/>
  <c r="J27" i="153" s="1"/>
  <c r="J29" i="153" s="1"/>
  <c r="J30" i="153" s="1"/>
  <c r="J25" i="153"/>
  <c r="S11" i="152"/>
  <c r="T9" i="152"/>
  <c r="C23" i="152"/>
  <c r="O23" i="152"/>
  <c r="T10" i="152"/>
  <c r="I23" i="152"/>
  <c r="H10" i="152"/>
  <c r="H11" i="152" s="1"/>
  <c r="T15" i="152"/>
  <c r="T16" i="152" s="1"/>
  <c r="T21" i="152" s="1"/>
  <c r="T23" i="152" s="1"/>
  <c r="H20" i="152"/>
  <c r="H22" i="152" s="1"/>
  <c r="H23" i="152" s="1"/>
  <c r="N20" i="152"/>
  <c r="N22" i="152" s="1"/>
  <c r="N23" i="152" s="1"/>
  <c r="R11" i="152"/>
  <c r="O32" i="151"/>
  <c r="P12" i="151"/>
  <c r="L15" i="151"/>
  <c r="F15" i="151"/>
  <c r="N14" i="151"/>
  <c r="P14" i="151" s="1"/>
  <c r="P18" i="151"/>
  <c r="P24" i="151" s="1"/>
  <c r="P33" i="151" s="1"/>
  <c r="G32" i="151"/>
  <c r="G34" i="151" s="1"/>
  <c r="P26" i="151"/>
  <c r="O9" i="151"/>
  <c r="H15" i="151"/>
  <c r="B15" i="151"/>
  <c r="K15" i="151"/>
  <c r="O14" i="151"/>
  <c r="J15" i="151"/>
  <c r="P22" i="151"/>
  <c r="H35" i="151"/>
  <c r="P25" i="151"/>
  <c r="J32" i="151"/>
  <c r="J34" i="151" s="1"/>
  <c r="P30" i="151"/>
  <c r="C34" i="151"/>
  <c r="O34" i="151" s="1"/>
  <c r="C33" i="151"/>
  <c r="C35" i="151" s="1"/>
  <c r="O10" i="151"/>
  <c r="P10" i="151" s="1"/>
  <c r="D32" i="151"/>
  <c r="D34" i="151" s="1"/>
  <c r="M32" i="151"/>
  <c r="M34" i="151" s="1"/>
  <c r="O13" i="151"/>
  <c r="P13" i="151" s="1"/>
  <c r="D24" i="151"/>
  <c r="D33" i="151" s="1"/>
  <c r="D35" i="151" s="1"/>
  <c r="N9" i="151"/>
  <c r="O12" i="151"/>
  <c r="L35" i="151"/>
  <c r="B35" i="151"/>
  <c r="O35" i="151"/>
  <c r="P9" i="151"/>
  <c r="G15" i="151"/>
  <c r="P32" i="151"/>
  <c r="P34" i="151" s="1"/>
  <c r="C15" i="151"/>
  <c r="J24" i="151"/>
  <c r="J33" i="151" s="1"/>
  <c r="N32" i="151"/>
  <c r="N34" i="151" s="1"/>
  <c r="O33" i="151"/>
  <c r="N11" i="151"/>
  <c r="P11" i="151" s="1"/>
  <c r="M24" i="151"/>
  <c r="M33" i="151" s="1"/>
  <c r="M35" i="151" s="1"/>
  <c r="N24" i="151"/>
  <c r="N33" i="151" s="1"/>
  <c r="N35" i="151" s="1"/>
  <c r="G24" i="151"/>
  <c r="G33" i="151" s="1"/>
  <c r="G35" i="151" s="1"/>
  <c r="G47" i="115" l="1"/>
  <c r="P18" i="113"/>
  <c r="P44" i="113"/>
  <c r="P46" i="113" s="1"/>
  <c r="D10" i="154"/>
  <c r="M9" i="154"/>
  <c r="M10" i="154" s="1"/>
  <c r="J7" i="153"/>
  <c r="J12" i="153" s="1"/>
  <c r="T11" i="152"/>
  <c r="J35" i="151"/>
  <c r="O15" i="151"/>
  <c r="P15" i="151"/>
  <c r="P35" i="151"/>
  <c r="N15" i="151"/>
  <c r="H26" i="110" l="1"/>
  <c r="H28" i="110" s="1"/>
  <c r="C26" i="110"/>
  <c r="I25" i="110"/>
  <c r="I27" i="110" s="1"/>
  <c r="H25" i="110"/>
  <c r="H27" i="110" s="1"/>
  <c r="F25" i="110"/>
  <c r="F27" i="110" s="1"/>
  <c r="E25" i="110"/>
  <c r="E27" i="110" s="1"/>
  <c r="C25" i="110"/>
  <c r="C27" i="110" s="1"/>
  <c r="C28" i="110" s="1"/>
  <c r="B25" i="110"/>
  <c r="B27" i="110" s="1"/>
  <c r="L22" i="110"/>
  <c r="K22" i="110"/>
  <c r="J22" i="110"/>
  <c r="G22" i="110"/>
  <c r="D22" i="110"/>
  <c r="M22" i="110" s="1"/>
  <c r="L21" i="110"/>
  <c r="K21" i="110"/>
  <c r="J21" i="110"/>
  <c r="J9" i="110" s="1"/>
  <c r="G21" i="110"/>
  <c r="G25" i="110" s="1"/>
  <c r="G27" i="110" s="1"/>
  <c r="D21" i="110"/>
  <c r="L20" i="110"/>
  <c r="L25" i="110" s="1"/>
  <c r="L27" i="110" s="1"/>
  <c r="K20" i="110"/>
  <c r="K25" i="110" s="1"/>
  <c r="K27" i="110" s="1"/>
  <c r="J20" i="110"/>
  <c r="J25" i="110" s="1"/>
  <c r="J27" i="110" s="1"/>
  <c r="G20" i="110"/>
  <c r="M20" i="110" s="1"/>
  <c r="D20" i="110"/>
  <c r="D25" i="110" s="1"/>
  <c r="D27" i="110" s="1"/>
  <c r="I18" i="110"/>
  <c r="I26" i="110" s="1"/>
  <c r="I28" i="110" s="1"/>
  <c r="H18" i="110"/>
  <c r="F18" i="110"/>
  <c r="F26" i="110" s="1"/>
  <c r="F28" i="110" s="1"/>
  <c r="E18" i="110"/>
  <c r="E26" i="110" s="1"/>
  <c r="C18" i="110"/>
  <c r="B18" i="110"/>
  <c r="B26" i="110" s="1"/>
  <c r="B28" i="110" s="1"/>
  <c r="L17" i="110"/>
  <c r="K17" i="110"/>
  <c r="J17" i="110"/>
  <c r="J11" i="110" s="1"/>
  <c r="G17" i="110"/>
  <c r="M17" i="110" s="1"/>
  <c r="D17" i="110"/>
  <c r="L16" i="110"/>
  <c r="K16" i="110"/>
  <c r="J16" i="110"/>
  <c r="G16" i="110"/>
  <c r="M16" i="110" s="1"/>
  <c r="D16" i="110"/>
  <c r="L15" i="110"/>
  <c r="L18" i="110" s="1"/>
  <c r="L26" i="110" s="1"/>
  <c r="L28" i="110" s="1"/>
  <c r="K15" i="110"/>
  <c r="K18" i="110" s="1"/>
  <c r="K26" i="110" s="1"/>
  <c r="K28" i="110" s="1"/>
  <c r="J15" i="110"/>
  <c r="J18" i="110" s="1"/>
  <c r="J26" i="110" s="1"/>
  <c r="J28" i="110" s="1"/>
  <c r="G15" i="110"/>
  <c r="G18" i="110" s="1"/>
  <c r="G26" i="110" s="1"/>
  <c r="D15" i="110"/>
  <c r="D18" i="110" s="1"/>
  <c r="D26" i="110" s="1"/>
  <c r="D28" i="110" s="1"/>
  <c r="K11" i="110"/>
  <c r="I11" i="110"/>
  <c r="H11" i="110"/>
  <c r="G11" i="110"/>
  <c r="F11" i="110"/>
  <c r="E11" i="110"/>
  <c r="D11" i="110"/>
  <c r="C11" i="110"/>
  <c r="L11" i="110" s="1"/>
  <c r="B11" i="110"/>
  <c r="K10" i="110"/>
  <c r="J10" i="110"/>
  <c r="I10" i="110"/>
  <c r="H10" i="110"/>
  <c r="G10" i="110"/>
  <c r="F10" i="110"/>
  <c r="E10" i="110"/>
  <c r="D10" i="110"/>
  <c r="M10" i="110" s="1"/>
  <c r="C10" i="110"/>
  <c r="L10" i="110" s="1"/>
  <c r="B10" i="110"/>
  <c r="K9" i="110"/>
  <c r="K12" i="110" s="1"/>
  <c r="I9" i="110"/>
  <c r="I12" i="110" s="1"/>
  <c r="H9" i="110"/>
  <c r="H12" i="110" s="1"/>
  <c r="G9" i="110"/>
  <c r="G12" i="110" s="1"/>
  <c r="F9" i="110"/>
  <c r="F12" i="110" s="1"/>
  <c r="E9" i="110"/>
  <c r="E12" i="110" s="1"/>
  <c r="D9" i="110"/>
  <c r="M9" i="110" s="1"/>
  <c r="C9" i="110"/>
  <c r="L9" i="110" s="1"/>
  <c r="B9" i="110"/>
  <c r="B12" i="110" s="1"/>
  <c r="F28" i="111"/>
  <c r="F30" i="111" s="1"/>
  <c r="E28" i="111"/>
  <c r="E30" i="111" s="1"/>
  <c r="C28" i="111"/>
  <c r="C30" i="111" s="1"/>
  <c r="B28" i="111"/>
  <c r="B30" i="111" s="1"/>
  <c r="I27" i="111"/>
  <c r="H27" i="111"/>
  <c r="G27" i="111"/>
  <c r="D27" i="111"/>
  <c r="J27" i="111" s="1"/>
  <c r="I26" i="111"/>
  <c r="H26" i="111"/>
  <c r="G26" i="111"/>
  <c r="D26" i="111"/>
  <c r="I25" i="111"/>
  <c r="H25" i="111"/>
  <c r="G25" i="111"/>
  <c r="D25" i="111"/>
  <c r="I24" i="111"/>
  <c r="H24" i="111"/>
  <c r="G24" i="111"/>
  <c r="G9" i="111" s="1"/>
  <c r="D24" i="111"/>
  <c r="I23" i="111"/>
  <c r="I28" i="111" s="1"/>
  <c r="I30" i="111" s="1"/>
  <c r="H23" i="111"/>
  <c r="G23" i="111"/>
  <c r="D23" i="111"/>
  <c r="F21" i="111"/>
  <c r="F29" i="111" s="1"/>
  <c r="F31" i="111" s="1"/>
  <c r="E21" i="111"/>
  <c r="E29" i="111" s="1"/>
  <c r="C21" i="111"/>
  <c r="C29" i="111" s="1"/>
  <c r="C31" i="111" s="1"/>
  <c r="B21" i="111"/>
  <c r="B29" i="111" s="1"/>
  <c r="B31" i="111" s="1"/>
  <c r="I20" i="111"/>
  <c r="H20" i="111"/>
  <c r="G20" i="111"/>
  <c r="D20" i="111"/>
  <c r="J20" i="111" s="1"/>
  <c r="I19" i="111"/>
  <c r="H19" i="111"/>
  <c r="G19" i="111"/>
  <c r="D19" i="111"/>
  <c r="J19" i="111" s="1"/>
  <c r="I18" i="111"/>
  <c r="H18" i="111"/>
  <c r="G18" i="111"/>
  <c r="D18" i="111"/>
  <c r="J18" i="111" s="1"/>
  <c r="I17" i="111"/>
  <c r="H17" i="111"/>
  <c r="H21" i="111" s="1"/>
  <c r="H29" i="111" s="1"/>
  <c r="G17" i="111"/>
  <c r="D17" i="111"/>
  <c r="J17" i="111" s="1"/>
  <c r="I16" i="111"/>
  <c r="I21" i="111" s="1"/>
  <c r="I29" i="111" s="1"/>
  <c r="I31" i="111" s="1"/>
  <c r="H16" i="111"/>
  <c r="G16" i="111"/>
  <c r="G21" i="111" s="1"/>
  <c r="G29" i="111" s="1"/>
  <c r="D16" i="111"/>
  <c r="J16" i="111" s="1"/>
  <c r="J21" i="111" s="1"/>
  <c r="J29" i="111" s="1"/>
  <c r="H12" i="111"/>
  <c r="G12" i="111"/>
  <c r="F12" i="111"/>
  <c r="E12" i="111"/>
  <c r="C12" i="111"/>
  <c r="I12" i="111" s="1"/>
  <c r="B12" i="111"/>
  <c r="F11" i="111"/>
  <c r="E11" i="111"/>
  <c r="C11" i="111"/>
  <c r="B11" i="111"/>
  <c r="G10" i="111"/>
  <c r="F10" i="111"/>
  <c r="E10" i="111"/>
  <c r="C10" i="111"/>
  <c r="B10" i="111"/>
  <c r="H10" i="111" s="1"/>
  <c r="F9" i="111"/>
  <c r="E9" i="111"/>
  <c r="D9" i="111"/>
  <c r="C9" i="111"/>
  <c r="B9" i="111"/>
  <c r="H9" i="111" s="1"/>
  <c r="P28" i="106"/>
  <c r="P30" i="106" s="1"/>
  <c r="O28" i="106"/>
  <c r="O30" i="106" s="1"/>
  <c r="M28" i="106"/>
  <c r="M30" i="106" s="1"/>
  <c r="L28" i="106"/>
  <c r="L30" i="106" s="1"/>
  <c r="J28" i="106"/>
  <c r="J30" i="106" s="1"/>
  <c r="I28" i="106"/>
  <c r="I30" i="106" s="1"/>
  <c r="G28" i="106"/>
  <c r="G30" i="106" s="1"/>
  <c r="F28" i="106"/>
  <c r="F30" i="106" s="1"/>
  <c r="D28" i="106"/>
  <c r="D30" i="106" s="1"/>
  <c r="C28" i="106"/>
  <c r="C30" i="106" s="1"/>
  <c r="S27" i="106"/>
  <c r="R27" i="106"/>
  <c r="T27" i="106" s="1"/>
  <c r="Q27" i="106"/>
  <c r="N27" i="106"/>
  <c r="K27" i="106"/>
  <c r="H27" i="106"/>
  <c r="E27" i="106"/>
  <c r="S26" i="106"/>
  <c r="R26" i="106"/>
  <c r="T26" i="106" s="1"/>
  <c r="Q26" i="106"/>
  <c r="N26" i="106"/>
  <c r="K26" i="106"/>
  <c r="H26" i="106"/>
  <c r="E26" i="106"/>
  <c r="S25" i="106"/>
  <c r="R25" i="106"/>
  <c r="T25" i="106" s="1"/>
  <c r="T11" i="106" s="1"/>
  <c r="Q25" i="106"/>
  <c r="N25" i="106"/>
  <c r="K25" i="106"/>
  <c r="H25" i="106"/>
  <c r="E25" i="106"/>
  <c r="S24" i="106"/>
  <c r="R24" i="106"/>
  <c r="T24" i="106" s="1"/>
  <c r="T10" i="106" s="1"/>
  <c r="Q24" i="106"/>
  <c r="N24" i="106"/>
  <c r="K24" i="106"/>
  <c r="H24" i="106"/>
  <c r="E24" i="106"/>
  <c r="S23" i="106"/>
  <c r="S28" i="106" s="1"/>
  <c r="S30" i="106" s="1"/>
  <c r="R23" i="106"/>
  <c r="R28" i="106" s="1"/>
  <c r="R30" i="106" s="1"/>
  <c r="Q23" i="106"/>
  <c r="Q28" i="106" s="1"/>
  <c r="Q30" i="106" s="1"/>
  <c r="N23" i="106"/>
  <c r="N28" i="106" s="1"/>
  <c r="N30" i="106" s="1"/>
  <c r="K23" i="106"/>
  <c r="K28" i="106" s="1"/>
  <c r="K30" i="106" s="1"/>
  <c r="H23" i="106"/>
  <c r="H28" i="106" s="1"/>
  <c r="H30" i="106" s="1"/>
  <c r="E23" i="106"/>
  <c r="E28" i="106" s="1"/>
  <c r="E30" i="106" s="1"/>
  <c r="R21" i="106"/>
  <c r="R29" i="106" s="1"/>
  <c r="R31" i="106" s="1"/>
  <c r="P21" i="106"/>
  <c r="P29" i="106" s="1"/>
  <c r="P31" i="106" s="1"/>
  <c r="O21" i="106"/>
  <c r="O29" i="106" s="1"/>
  <c r="M21" i="106"/>
  <c r="M29" i="106" s="1"/>
  <c r="L21" i="106"/>
  <c r="L29" i="106" s="1"/>
  <c r="L31" i="106" s="1"/>
  <c r="J21" i="106"/>
  <c r="J29" i="106" s="1"/>
  <c r="J31" i="106" s="1"/>
  <c r="I21" i="106"/>
  <c r="I29" i="106" s="1"/>
  <c r="G21" i="106"/>
  <c r="G29" i="106" s="1"/>
  <c r="F21" i="106"/>
  <c r="F29" i="106" s="1"/>
  <c r="F31" i="106" s="1"/>
  <c r="D21" i="106"/>
  <c r="D29" i="106" s="1"/>
  <c r="D31" i="106" s="1"/>
  <c r="C21" i="106"/>
  <c r="C29" i="106" s="1"/>
  <c r="T20" i="106"/>
  <c r="S20" i="106"/>
  <c r="R20" i="106"/>
  <c r="Q20" i="106"/>
  <c r="N20" i="106"/>
  <c r="K20" i="106"/>
  <c r="H20" i="106"/>
  <c r="E20" i="106"/>
  <c r="T19" i="106"/>
  <c r="S19" i="106"/>
  <c r="R19" i="106"/>
  <c r="Q19" i="106"/>
  <c r="N19" i="106"/>
  <c r="K19" i="106"/>
  <c r="H19" i="106"/>
  <c r="E19" i="106"/>
  <c r="T18" i="106"/>
  <c r="S18" i="106"/>
  <c r="R18" i="106"/>
  <c r="Q18" i="106"/>
  <c r="N18" i="106"/>
  <c r="N11" i="106" s="1"/>
  <c r="K18" i="106"/>
  <c r="H18" i="106"/>
  <c r="E18" i="106"/>
  <c r="T17" i="106"/>
  <c r="S17" i="106"/>
  <c r="R17" i="106"/>
  <c r="Q17" i="106"/>
  <c r="N17" i="106"/>
  <c r="K17" i="106"/>
  <c r="H17" i="106"/>
  <c r="E17" i="106"/>
  <c r="T16" i="106"/>
  <c r="T21" i="106" s="1"/>
  <c r="T29" i="106" s="1"/>
  <c r="S16" i="106"/>
  <c r="S21" i="106" s="1"/>
  <c r="S29" i="106" s="1"/>
  <c r="S31" i="106" s="1"/>
  <c r="R16" i="106"/>
  <c r="Q16" i="106"/>
  <c r="Q21" i="106" s="1"/>
  <c r="Q29" i="106" s="1"/>
  <c r="N16" i="106"/>
  <c r="N9" i="106" s="1"/>
  <c r="N13" i="106" s="1"/>
  <c r="K16" i="106"/>
  <c r="K21" i="106" s="1"/>
  <c r="K29" i="106" s="1"/>
  <c r="K31" i="106" s="1"/>
  <c r="H16" i="106"/>
  <c r="H21" i="106" s="1"/>
  <c r="H29" i="106" s="1"/>
  <c r="H31" i="106" s="1"/>
  <c r="E16" i="106"/>
  <c r="E21" i="106" s="1"/>
  <c r="E29" i="106" s="1"/>
  <c r="Q12" i="106"/>
  <c r="P12" i="106"/>
  <c r="O12" i="106"/>
  <c r="N12" i="106"/>
  <c r="M12" i="106"/>
  <c r="L12" i="106"/>
  <c r="K12" i="106"/>
  <c r="J12" i="106"/>
  <c r="I12" i="106"/>
  <c r="H12" i="106"/>
  <c r="G12" i="106"/>
  <c r="S12" i="106" s="1"/>
  <c r="F12" i="106"/>
  <c r="E12" i="106"/>
  <c r="D12" i="106"/>
  <c r="C12" i="106"/>
  <c r="R12" i="106" s="1"/>
  <c r="T12" i="106" s="1"/>
  <c r="S11" i="106"/>
  <c r="R11" i="106"/>
  <c r="Q11" i="106"/>
  <c r="P11" i="106"/>
  <c r="O11" i="106"/>
  <c r="M11" i="106"/>
  <c r="L11" i="106"/>
  <c r="K11" i="106"/>
  <c r="J11" i="106"/>
  <c r="I11" i="106"/>
  <c r="H11" i="106"/>
  <c r="G11" i="106"/>
  <c r="F11" i="106"/>
  <c r="E11" i="106"/>
  <c r="D11" i="106"/>
  <c r="C11" i="106"/>
  <c r="S10" i="106"/>
  <c r="R10" i="106"/>
  <c r="Q10" i="106"/>
  <c r="P10" i="106"/>
  <c r="O10" i="106"/>
  <c r="N10" i="106"/>
  <c r="M10" i="106"/>
  <c r="L10" i="106"/>
  <c r="K10" i="106"/>
  <c r="J10" i="106"/>
  <c r="I10" i="106"/>
  <c r="H10" i="106"/>
  <c r="G10" i="106"/>
  <c r="F10" i="106"/>
  <c r="E10" i="106"/>
  <c r="D10" i="106"/>
  <c r="C10" i="106"/>
  <c r="S9" i="106"/>
  <c r="R9" i="106"/>
  <c r="Q9" i="106"/>
  <c r="Q13" i="106" s="1"/>
  <c r="P9" i="106"/>
  <c r="P13" i="106" s="1"/>
  <c r="O9" i="106"/>
  <c r="O13" i="106" s="1"/>
  <c r="M9" i="106"/>
  <c r="M13" i="106" s="1"/>
  <c r="L9" i="106"/>
  <c r="L13" i="106" s="1"/>
  <c r="K9" i="106"/>
  <c r="K13" i="106" s="1"/>
  <c r="J9" i="106"/>
  <c r="J13" i="106" s="1"/>
  <c r="I9" i="106"/>
  <c r="I13" i="106" s="1"/>
  <c r="H9" i="106"/>
  <c r="H13" i="106" s="1"/>
  <c r="G9" i="106"/>
  <c r="G13" i="106" s="1"/>
  <c r="F9" i="106"/>
  <c r="F13" i="106" s="1"/>
  <c r="E9" i="106"/>
  <c r="E13" i="106" s="1"/>
  <c r="D9" i="106"/>
  <c r="D13" i="106" s="1"/>
  <c r="C9" i="106"/>
  <c r="C13" i="106" s="1"/>
  <c r="K27" i="107"/>
  <c r="O26" i="107"/>
  <c r="N26" i="107"/>
  <c r="N28" i="107" s="1"/>
  <c r="L26" i="107"/>
  <c r="L28" i="107" s="1"/>
  <c r="K26" i="107"/>
  <c r="K28" i="107" s="1"/>
  <c r="I26" i="107"/>
  <c r="I28" i="107" s="1"/>
  <c r="H26" i="107"/>
  <c r="H28" i="107" s="1"/>
  <c r="F26" i="107"/>
  <c r="F28" i="107" s="1"/>
  <c r="E26" i="107"/>
  <c r="E28" i="107" s="1"/>
  <c r="C26" i="107"/>
  <c r="C28" i="107" s="1"/>
  <c r="B26" i="107"/>
  <c r="B28" i="107" s="1"/>
  <c r="R25" i="107"/>
  <c r="Q25" i="107"/>
  <c r="P25" i="107"/>
  <c r="M25" i="107"/>
  <c r="M12" i="107" s="1"/>
  <c r="J25" i="107"/>
  <c r="G25" i="107"/>
  <c r="D25" i="107"/>
  <c r="D12" i="107" s="1"/>
  <c r="R24" i="107"/>
  <c r="Q24" i="107"/>
  <c r="P24" i="107"/>
  <c r="M24" i="107"/>
  <c r="J24" i="107"/>
  <c r="G24" i="107"/>
  <c r="D24" i="107"/>
  <c r="R23" i="107"/>
  <c r="S23" i="107" s="1"/>
  <c r="Q23" i="107"/>
  <c r="P23" i="107"/>
  <c r="M23" i="107"/>
  <c r="J23" i="107"/>
  <c r="J10" i="107" s="1"/>
  <c r="G23" i="107"/>
  <c r="D23" i="107"/>
  <c r="R22" i="107"/>
  <c r="S22" i="107" s="1"/>
  <c r="Q22" i="107"/>
  <c r="P22" i="107"/>
  <c r="M22" i="107"/>
  <c r="M9" i="107" s="1"/>
  <c r="J22" i="107"/>
  <c r="J9" i="107" s="1"/>
  <c r="G22" i="107"/>
  <c r="D22" i="107"/>
  <c r="R21" i="107"/>
  <c r="S21" i="107" s="1"/>
  <c r="Q21" i="107"/>
  <c r="O20" i="107"/>
  <c r="O27" i="107" s="1"/>
  <c r="N20" i="107"/>
  <c r="N27" i="107" s="1"/>
  <c r="L20" i="107"/>
  <c r="L27" i="107" s="1"/>
  <c r="K20" i="107"/>
  <c r="I20" i="107"/>
  <c r="I27" i="107" s="1"/>
  <c r="H20" i="107"/>
  <c r="H27" i="107" s="1"/>
  <c r="F20" i="107"/>
  <c r="F27" i="107" s="1"/>
  <c r="E20" i="107"/>
  <c r="E27" i="107" s="1"/>
  <c r="C20" i="107"/>
  <c r="C27" i="107" s="1"/>
  <c r="B20" i="107"/>
  <c r="B27" i="107" s="1"/>
  <c r="R19" i="107"/>
  <c r="S19" i="107" s="1"/>
  <c r="Q19" i="107"/>
  <c r="M19" i="107"/>
  <c r="J19" i="107"/>
  <c r="G19" i="107"/>
  <c r="D19" i="107"/>
  <c r="R18" i="107"/>
  <c r="Q18" i="107"/>
  <c r="M18" i="107"/>
  <c r="J18" i="107"/>
  <c r="G18" i="107"/>
  <c r="D18" i="107"/>
  <c r="R17" i="107"/>
  <c r="Q17" i="107"/>
  <c r="M17" i="107"/>
  <c r="J17" i="107"/>
  <c r="G17" i="107"/>
  <c r="D17" i="107"/>
  <c r="R16" i="107"/>
  <c r="Q16" i="107"/>
  <c r="S16" i="107" s="1"/>
  <c r="P16" i="107"/>
  <c r="M16" i="107"/>
  <c r="J16" i="107"/>
  <c r="G16" i="107"/>
  <c r="G9" i="107" s="1"/>
  <c r="D16" i="107"/>
  <c r="D9" i="107" s="1"/>
  <c r="L12" i="107"/>
  <c r="K12" i="107"/>
  <c r="I12" i="107"/>
  <c r="H12" i="107"/>
  <c r="F12" i="107"/>
  <c r="E12" i="107"/>
  <c r="E13" i="107" s="1"/>
  <c r="C12" i="107"/>
  <c r="B12" i="107"/>
  <c r="G11" i="107"/>
  <c r="F11" i="107"/>
  <c r="D11" i="107"/>
  <c r="C11" i="107"/>
  <c r="B11" i="107"/>
  <c r="Q11" i="107" s="1"/>
  <c r="L10" i="107"/>
  <c r="K10" i="107"/>
  <c r="I10" i="107"/>
  <c r="H10" i="107"/>
  <c r="G10" i="107"/>
  <c r="F10" i="107"/>
  <c r="E10" i="107"/>
  <c r="C10" i="107"/>
  <c r="P9" i="107"/>
  <c r="P13" i="107" s="1"/>
  <c r="O9" i="107"/>
  <c r="O13" i="107" s="1"/>
  <c r="N9" i="107"/>
  <c r="N13" i="107" s="1"/>
  <c r="L9" i="107"/>
  <c r="K9" i="107"/>
  <c r="I9" i="107"/>
  <c r="H9" i="107"/>
  <c r="F9" i="107"/>
  <c r="R9" i="107" s="1"/>
  <c r="E9" i="107"/>
  <c r="C9" i="107"/>
  <c r="B9" i="107"/>
  <c r="J12" i="110" l="1"/>
  <c r="L12" i="110"/>
  <c r="M11" i="110"/>
  <c r="G28" i="110"/>
  <c r="E28" i="110"/>
  <c r="M12" i="110"/>
  <c r="M21" i="110"/>
  <c r="M25" i="110" s="1"/>
  <c r="M27" i="110" s="1"/>
  <c r="C12" i="110"/>
  <c r="D12" i="110"/>
  <c r="M15" i="110"/>
  <c r="M18" i="110" s="1"/>
  <c r="M26" i="110" s="1"/>
  <c r="I11" i="111"/>
  <c r="G11" i="111"/>
  <c r="G13" i="111" s="1"/>
  <c r="G28" i="111"/>
  <c r="G30" i="111" s="1"/>
  <c r="G31" i="111" s="1"/>
  <c r="J26" i="111"/>
  <c r="I9" i="111"/>
  <c r="I10" i="111"/>
  <c r="J25" i="111"/>
  <c r="E31" i="111"/>
  <c r="J23" i="111"/>
  <c r="H28" i="111"/>
  <c r="H30" i="111" s="1"/>
  <c r="H31" i="111" s="1"/>
  <c r="D12" i="111"/>
  <c r="J12" i="111" s="1"/>
  <c r="F13" i="111"/>
  <c r="E13" i="111"/>
  <c r="H11" i="111"/>
  <c r="H13" i="111" s="1"/>
  <c r="D10" i="111"/>
  <c r="J10" i="111" s="1"/>
  <c r="D11" i="111"/>
  <c r="I13" i="111"/>
  <c r="J9" i="111"/>
  <c r="B13" i="111"/>
  <c r="D21" i="111"/>
  <c r="D29" i="111" s="1"/>
  <c r="J24" i="111"/>
  <c r="C13" i="111"/>
  <c r="D28" i="111"/>
  <c r="D30" i="111" s="1"/>
  <c r="S13" i="106"/>
  <c r="G31" i="106"/>
  <c r="M31" i="106"/>
  <c r="E31" i="106"/>
  <c r="Q31" i="106"/>
  <c r="C31" i="106"/>
  <c r="I31" i="106"/>
  <c r="O31" i="106"/>
  <c r="R13" i="106"/>
  <c r="N21" i="106"/>
  <c r="N29" i="106" s="1"/>
  <c r="N31" i="106" s="1"/>
  <c r="T23" i="106"/>
  <c r="K13" i="107"/>
  <c r="R11" i="107"/>
  <c r="S11" i="107" s="1"/>
  <c r="D10" i="107"/>
  <c r="D13" i="107" s="1"/>
  <c r="S17" i="107"/>
  <c r="C13" i="107"/>
  <c r="D20" i="107"/>
  <c r="D27" i="107" s="1"/>
  <c r="B29" i="107"/>
  <c r="M10" i="107"/>
  <c r="Q10" i="107"/>
  <c r="L29" i="107"/>
  <c r="L13" i="107"/>
  <c r="M13" i="107"/>
  <c r="I29" i="107"/>
  <c r="J26" i="107"/>
  <c r="J28" i="107" s="1"/>
  <c r="H13" i="107"/>
  <c r="J12" i="107"/>
  <c r="J13" i="107" s="1"/>
  <c r="G12" i="107"/>
  <c r="F29" i="107"/>
  <c r="S25" i="107"/>
  <c r="G26" i="107"/>
  <c r="G28" i="107" s="1"/>
  <c r="Q12" i="107"/>
  <c r="R26" i="107"/>
  <c r="R28" i="107" s="1"/>
  <c r="D26" i="107"/>
  <c r="D28" i="107" s="1"/>
  <c r="D29" i="107" s="1"/>
  <c r="Q26" i="107"/>
  <c r="Q28" i="107" s="1"/>
  <c r="P26" i="107"/>
  <c r="I13" i="107"/>
  <c r="S24" i="107"/>
  <c r="S26" i="107" s="1"/>
  <c r="S28" i="107" s="1"/>
  <c r="H29" i="107"/>
  <c r="E29" i="107"/>
  <c r="G13" i="107"/>
  <c r="B13" i="107"/>
  <c r="S18" i="107"/>
  <c r="M20" i="107"/>
  <c r="M27" i="107" s="1"/>
  <c r="J20" i="107"/>
  <c r="J27" i="107" s="1"/>
  <c r="J29" i="107" s="1"/>
  <c r="R12" i="107"/>
  <c r="R20" i="107"/>
  <c r="R27" i="107" s="1"/>
  <c r="S10" i="107"/>
  <c r="C29" i="107"/>
  <c r="K29" i="107"/>
  <c r="N29" i="107"/>
  <c r="P27" i="107"/>
  <c r="M26" i="107"/>
  <c r="M28" i="107" s="1"/>
  <c r="Q9" i="107"/>
  <c r="F13" i="107"/>
  <c r="G20" i="107"/>
  <c r="G27" i="107" s="1"/>
  <c r="G29" i="107" s="1"/>
  <c r="R10" i="107"/>
  <c r="P20" i="107"/>
  <c r="O28" i="107"/>
  <c r="O29" i="107" s="1"/>
  <c r="Q20" i="107"/>
  <c r="D28" i="140"/>
  <c r="I27" i="139"/>
  <c r="C27" i="139"/>
  <c r="B27" i="139"/>
  <c r="H27" i="139" s="1"/>
  <c r="J27" i="139" s="1"/>
  <c r="E26" i="139"/>
  <c r="E28" i="139" s="1"/>
  <c r="D24" i="139"/>
  <c r="D23" i="139"/>
  <c r="E23" i="139" s="1"/>
  <c r="E22" i="139"/>
  <c r="H22" i="139" s="1"/>
  <c r="D22" i="139"/>
  <c r="F22" i="139" s="1"/>
  <c r="I22" i="139" s="1"/>
  <c r="D21" i="139"/>
  <c r="D25" i="139" s="1"/>
  <c r="G19" i="139"/>
  <c r="G26" i="139" s="1"/>
  <c r="G28" i="139" s="1"/>
  <c r="E19" i="139"/>
  <c r="D19" i="139"/>
  <c r="D26" i="139" s="1"/>
  <c r="C19" i="139"/>
  <c r="C26" i="139" s="1"/>
  <c r="B19" i="139"/>
  <c r="B26" i="139" s="1"/>
  <c r="I18" i="139"/>
  <c r="H18" i="139"/>
  <c r="J18" i="139" s="1"/>
  <c r="J17" i="139"/>
  <c r="I17" i="139"/>
  <c r="H17" i="139"/>
  <c r="I16" i="139"/>
  <c r="H16" i="139"/>
  <c r="J16" i="139" s="1"/>
  <c r="I15" i="139"/>
  <c r="I19" i="139" s="1"/>
  <c r="H15" i="139"/>
  <c r="H19" i="139" s="1"/>
  <c r="G12" i="139"/>
  <c r="E12" i="139"/>
  <c r="D12" i="139"/>
  <c r="C12" i="139"/>
  <c r="B12" i="139"/>
  <c r="J11" i="139"/>
  <c r="I11" i="139"/>
  <c r="H11" i="139"/>
  <c r="I10" i="139"/>
  <c r="J10" i="139" s="1"/>
  <c r="H10" i="139"/>
  <c r="I9" i="139"/>
  <c r="H9" i="139"/>
  <c r="H12" i="139" s="1"/>
  <c r="I8" i="139"/>
  <c r="I12" i="139" s="1"/>
  <c r="G27" i="140"/>
  <c r="F27" i="140"/>
  <c r="E27" i="140"/>
  <c r="D27" i="140"/>
  <c r="C27" i="140"/>
  <c r="O27" i="140" s="1"/>
  <c r="B27" i="140"/>
  <c r="I25" i="140"/>
  <c r="I27" i="140" s="1"/>
  <c r="H25" i="140"/>
  <c r="H27" i="140" s="1"/>
  <c r="O24" i="140"/>
  <c r="N24" i="140"/>
  <c r="P24" i="140" s="1"/>
  <c r="M24" i="140"/>
  <c r="J24" i="140"/>
  <c r="O23" i="140"/>
  <c r="N23" i="140"/>
  <c r="P23" i="140" s="1"/>
  <c r="J23" i="140"/>
  <c r="O22" i="140"/>
  <c r="N22" i="140"/>
  <c r="P22" i="140" s="1"/>
  <c r="J22" i="140"/>
  <c r="J21" i="140"/>
  <c r="K21" i="140" s="1"/>
  <c r="L19" i="140"/>
  <c r="L26" i="140" s="1"/>
  <c r="L28" i="140" s="1"/>
  <c r="K19" i="140"/>
  <c r="K26" i="140" s="1"/>
  <c r="K28" i="140" s="1"/>
  <c r="I19" i="140"/>
  <c r="I26" i="140" s="1"/>
  <c r="I28" i="140" s="1"/>
  <c r="H19" i="140"/>
  <c r="H26" i="140" s="1"/>
  <c r="F19" i="140"/>
  <c r="F26" i="140" s="1"/>
  <c r="F28" i="140" s="1"/>
  <c r="E19" i="140"/>
  <c r="E26" i="140" s="1"/>
  <c r="E28" i="140" s="1"/>
  <c r="C19" i="140"/>
  <c r="C26" i="140" s="1"/>
  <c r="B19" i="140"/>
  <c r="B26" i="140" s="1"/>
  <c r="P18" i="140"/>
  <c r="O18" i="140"/>
  <c r="N18" i="140"/>
  <c r="M18" i="140"/>
  <c r="J18" i="140"/>
  <c r="G18" i="140"/>
  <c r="D18" i="140"/>
  <c r="O17" i="140"/>
  <c r="P17" i="140" s="1"/>
  <c r="N17" i="140"/>
  <c r="M17" i="140"/>
  <c r="J17" i="140"/>
  <c r="D17" i="140"/>
  <c r="O16" i="140"/>
  <c r="N16" i="140"/>
  <c r="P16" i="140" s="1"/>
  <c r="M16" i="140"/>
  <c r="M19" i="140" s="1"/>
  <c r="M26" i="140" s="1"/>
  <c r="M28" i="140" s="1"/>
  <c r="J16" i="140"/>
  <c r="D16" i="140"/>
  <c r="O15" i="140"/>
  <c r="O19" i="140" s="1"/>
  <c r="N15" i="140"/>
  <c r="M15" i="140"/>
  <c r="J15" i="140"/>
  <c r="J19" i="140" s="1"/>
  <c r="J26" i="140" s="1"/>
  <c r="G15" i="140"/>
  <c r="G19" i="140" s="1"/>
  <c r="G26" i="140" s="1"/>
  <c r="G28" i="140" s="1"/>
  <c r="D15" i="140"/>
  <c r="D19" i="140" s="1"/>
  <c r="D26" i="140" s="1"/>
  <c r="L12" i="140"/>
  <c r="K12" i="140"/>
  <c r="I12" i="140"/>
  <c r="H12" i="140"/>
  <c r="F12" i="140"/>
  <c r="E12" i="140"/>
  <c r="C12" i="140"/>
  <c r="B12" i="140"/>
  <c r="O11" i="140"/>
  <c r="N11" i="140"/>
  <c r="P11" i="140" s="1"/>
  <c r="M11" i="140"/>
  <c r="J11" i="140"/>
  <c r="G11" i="140"/>
  <c r="D11" i="140"/>
  <c r="P10" i="140"/>
  <c r="O10" i="140"/>
  <c r="N10" i="140"/>
  <c r="M10" i="140"/>
  <c r="J10" i="140"/>
  <c r="J12" i="140" s="1"/>
  <c r="G10" i="140"/>
  <c r="D10" i="140"/>
  <c r="O9" i="140"/>
  <c r="P9" i="140" s="1"/>
  <c r="N9" i="140"/>
  <c r="M9" i="140"/>
  <c r="J9" i="140"/>
  <c r="G9" i="140"/>
  <c r="G12" i="140" s="1"/>
  <c r="D9" i="140"/>
  <c r="D12" i="140" s="1"/>
  <c r="O8" i="140"/>
  <c r="O12" i="140" s="1"/>
  <c r="N8" i="140"/>
  <c r="P8" i="140" s="1"/>
  <c r="M8" i="140"/>
  <c r="M12" i="140" s="1"/>
  <c r="M28" i="110" l="1"/>
  <c r="J11" i="111"/>
  <c r="J28" i="111"/>
  <c r="J30" i="111" s="1"/>
  <c r="J31" i="111" s="1"/>
  <c r="J13" i="111"/>
  <c r="D13" i="111"/>
  <c r="D31" i="111"/>
  <c r="T28" i="106"/>
  <c r="T30" i="106" s="1"/>
  <c r="T31" i="106" s="1"/>
  <c r="T9" i="106"/>
  <c r="T13" i="106" s="1"/>
  <c r="M29" i="107"/>
  <c r="R29" i="107"/>
  <c r="S12" i="107"/>
  <c r="R13" i="107"/>
  <c r="S9" i="107"/>
  <c r="Q13" i="107"/>
  <c r="P28" i="107"/>
  <c r="P29" i="107" s="1"/>
  <c r="Q27" i="107"/>
  <c r="S20" i="107"/>
  <c r="H26" i="139"/>
  <c r="B28" i="139"/>
  <c r="H28" i="139" s="1"/>
  <c r="J28" i="139" s="1"/>
  <c r="F23" i="139"/>
  <c r="I23" i="139" s="1"/>
  <c r="J23" i="139" s="1"/>
  <c r="C28" i="139"/>
  <c r="I28" i="139" s="1"/>
  <c r="I26" i="139"/>
  <c r="D27" i="139"/>
  <c r="D28" i="139" s="1"/>
  <c r="E25" i="139"/>
  <c r="F24" i="139"/>
  <c r="I24" i="139" s="1"/>
  <c r="J12" i="139"/>
  <c r="J19" i="139"/>
  <c r="J22" i="139"/>
  <c r="E21" i="139"/>
  <c r="E24" i="139"/>
  <c r="J9" i="139"/>
  <c r="F21" i="139"/>
  <c r="I21" i="139" s="1"/>
  <c r="I25" i="139" s="1"/>
  <c r="G22" i="139"/>
  <c r="J8" i="139"/>
  <c r="J28" i="140"/>
  <c r="N26" i="140"/>
  <c r="B28" i="140"/>
  <c r="H28" i="140"/>
  <c r="K25" i="140"/>
  <c r="N21" i="140"/>
  <c r="O26" i="140"/>
  <c r="C28" i="140"/>
  <c r="O28" i="140" s="1"/>
  <c r="N27" i="140"/>
  <c r="P27" i="140" s="1"/>
  <c r="N12" i="140"/>
  <c r="P12" i="140" s="1"/>
  <c r="P15" i="140"/>
  <c r="P19" i="140" s="1"/>
  <c r="N19" i="140"/>
  <c r="L21" i="140"/>
  <c r="J25" i="140"/>
  <c r="J27" i="140" s="1"/>
  <c r="O40" i="137"/>
  <c r="N40" i="137"/>
  <c r="M40" i="137"/>
  <c r="L40" i="137"/>
  <c r="K40" i="137"/>
  <c r="J40" i="137"/>
  <c r="I40" i="137"/>
  <c r="H40" i="137"/>
  <c r="G40" i="137"/>
  <c r="F40" i="137"/>
  <c r="E40" i="137"/>
  <c r="D40" i="137"/>
  <c r="O39" i="137"/>
  <c r="O41" i="137" s="1"/>
  <c r="N39" i="137"/>
  <c r="N41" i="137" s="1"/>
  <c r="M39" i="137"/>
  <c r="M41" i="137" s="1"/>
  <c r="L39" i="137"/>
  <c r="L41" i="137" s="1"/>
  <c r="K39" i="137"/>
  <c r="K41" i="137" s="1"/>
  <c r="J39" i="137"/>
  <c r="J41" i="137" s="1"/>
  <c r="I39" i="137"/>
  <c r="I41" i="137" s="1"/>
  <c r="H39" i="137"/>
  <c r="H41" i="137" s="1"/>
  <c r="G39" i="137"/>
  <c r="G41" i="137" s="1"/>
  <c r="F39" i="137"/>
  <c r="F41" i="137" s="1"/>
  <c r="E39" i="137"/>
  <c r="E41" i="137" s="1"/>
  <c r="D39" i="137"/>
  <c r="D41" i="137" s="1"/>
  <c r="O38" i="137"/>
  <c r="N38" i="137"/>
  <c r="M38" i="137"/>
  <c r="L38" i="137"/>
  <c r="K38" i="137"/>
  <c r="J38" i="137"/>
  <c r="I38" i="137"/>
  <c r="H38" i="137"/>
  <c r="G38" i="137"/>
  <c r="F38" i="137"/>
  <c r="E38" i="137"/>
  <c r="D38" i="137"/>
  <c r="O34" i="137"/>
  <c r="N34" i="137"/>
  <c r="M34" i="137"/>
  <c r="L34" i="137"/>
  <c r="K34" i="137"/>
  <c r="J34" i="137"/>
  <c r="I34" i="137"/>
  <c r="H34" i="137"/>
  <c r="G34" i="137"/>
  <c r="F34" i="137"/>
  <c r="E34" i="137"/>
  <c r="D34" i="137"/>
  <c r="O20" i="137"/>
  <c r="N20" i="137"/>
  <c r="M20" i="137"/>
  <c r="L20" i="137"/>
  <c r="K20" i="137"/>
  <c r="J20" i="137"/>
  <c r="I20" i="137"/>
  <c r="H20" i="137"/>
  <c r="G20" i="137"/>
  <c r="F20" i="137"/>
  <c r="E20" i="137"/>
  <c r="D20" i="137"/>
  <c r="O8" i="137"/>
  <c r="N8" i="137"/>
  <c r="M8" i="137"/>
  <c r="L8" i="137"/>
  <c r="K8" i="137"/>
  <c r="J8" i="137"/>
  <c r="I8" i="137"/>
  <c r="H8" i="137"/>
  <c r="G8" i="137"/>
  <c r="F8" i="137"/>
  <c r="E8" i="137"/>
  <c r="D8" i="137"/>
  <c r="F3" i="137"/>
  <c r="B1" i="137"/>
  <c r="J39" i="135"/>
  <c r="I39" i="135"/>
  <c r="F39" i="135"/>
  <c r="E39" i="135"/>
  <c r="K38" i="135"/>
  <c r="K40" i="135" s="1"/>
  <c r="J38" i="135"/>
  <c r="J40" i="135" s="1"/>
  <c r="G38" i="135"/>
  <c r="G40" i="135" s="1"/>
  <c r="L37" i="135"/>
  <c r="L39" i="135" s="1"/>
  <c r="K37" i="135"/>
  <c r="K39" i="135" s="1"/>
  <c r="J37" i="135"/>
  <c r="I37" i="135"/>
  <c r="H37" i="135"/>
  <c r="H39" i="135" s="1"/>
  <c r="G37" i="135"/>
  <c r="G39" i="135" s="1"/>
  <c r="F37" i="135"/>
  <c r="E37" i="135"/>
  <c r="D37" i="135"/>
  <c r="D39" i="135" s="1"/>
  <c r="L32" i="135"/>
  <c r="L38" i="135" s="1"/>
  <c r="K32" i="135"/>
  <c r="J32" i="135"/>
  <c r="I32" i="135"/>
  <c r="I38" i="135" s="1"/>
  <c r="I40" i="135" s="1"/>
  <c r="H32" i="135"/>
  <c r="H38" i="135" s="1"/>
  <c r="G32" i="135"/>
  <c r="F32" i="135"/>
  <c r="F38" i="135" s="1"/>
  <c r="F40" i="135" s="1"/>
  <c r="E32" i="135"/>
  <c r="E38" i="135" s="1"/>
  <c r="E40" i="135" s="1"/>
  <c r="D32" i="135"/>
  <c r="D38" i="135" s="1"/>
  <c r="L19" i="135"/>
  <c r="K19" i="135"/>
  <c r="J19" i="135"/>
  <c r="I19" i="135"/>
  <c r="H19" i="135"/>
  <c r="G19" i="135"/>
  <c r="F19" i="135"/>
  <c r="E19" i="135"/>
  <c r="D19" i="135"/>
  <c r="L8" i="135"/>
  <c r="K8" i="135"/>
  <c r="J8" i="135"/>
  <c r="I8" i="135"/>
  <c r="H8" i="135"/>
  <c r="G8" i="135"/>
  <c r="F8" i="135"/>
  <c r="E8" i="135"/>
  <c r="D8" i="135"/>
  <c r="D3" i="135"/>
  <c r="B1" i="135"/>
  <c r="V19" i="134"/>
  <c r="X18" i="134"/>
  <c r="X17" i="134"/>
  <c r="X19" i="134" s="1"/>
  <c r="W17" i="134"/>
  <c r="W19" i="134" s="1"/>
  <c r="V17" i="134"/>
  <c r="X14" i="134"/>
  <c r="W14" i="134"/>
  <c r="W18" i="134" s="1"/>
  <c r="W20" i="134" s="1"/>
  <c r="V14" i="134"/>
  <c r="V18" i="134" s="1"/>
  <c r="V20" i="134" s="1"/>
  <c r="X10" i="134"/>
  <c r="W10" i="134"/>
  <c r="V10" i="134"/>
  <c r="S19" i="134"/>
  <c r="U18" i="134"/>
  <c r="U20" i="134" s="1"/>
  <c r="U17" i="134"/>
  <c r="U19" i="134" s="1"/>
  <c r="T17" i="134"/>
  <c r="T19" i="134" s="1"/>
  <c r="S17" i="134"/>
  <c r="U14" i="134"/>
  <c r="T14" i="134"/>
  <c r="T18" i="134" s="1"/>
  <c r="S14" i="134"/>
  <c r="S18" i="134" s="1"/>
  <c r="S20" i="134" s="1"/>
  <c r="U10" i="134"/>
  <c r="T10" i="134"/>
  <c r="S10" i="134"/>
  <c r="S8" i="134"/>
  <c r="T8" i="134"/>
  <c r="U8" i="134"/>
  <c r="U51" i="132"/>
  <c r="U53" i="132" s="1"/>
  <c r="T51" i="132"/>
  <c r="T53" i="132" s="1"/>
  <c r="S51" i="132"/>
  <c r="S53" i="132" s="1"/>
  <c r="R51" i="132"/>
  <c r="R53" i="132" s="1"/>
  <c r="Q51" i="132"/>
  <c r="Q53" i="132" s="1"/>
  <c r="P51" i="132"/>
  <c r="P53" i="132" s="1"/>
  <c r="O51" i="132"/>
  <c r="O53" i="132" s="1"/>
  <c r="N51" i="132"/>
  <c r="N53" i="132" s="1"/>
  <c r="M51" i="132"/>
  <c r="M53" i="132" s="1"/>
  <c r="L51" i="132"/>
  <c r="L53" i="132" s="1"/>
  <c r="K51" i="132"/>
  <c r="K53" i="132" s="1"/>
  <c r="J51" i="132"/>
  <c r="J53" i="132" s="1"/>
  <c r="I51" i="132"/>
  <c r="I53" i="132" s="1"/>
  <c r="H51" i="132"/>
  <c r="H53" i="132" s="1"/>
  <c r="G51" i="132"/>
  <c r="G53" i="132" s="1"/>
  <c r="F51" i="132"/>
  <c r="F53" i="132" s="1"/>
  <c r="E51" i="132"/>
  <c r="E53" i="132" s="1"/>
  <c r="D51" i="132"/>
  <c r="D53" i="132" s="1"/>
  <c r="U42" i="132"/>
  <c r="U52" i="132" s="1"/>
  <c r="T42" i="132"/>
  <c r="T52" i="132" s="1"/>
  <c r="T54" i="132" s="1"/>
  <c r="S42" i="132"/>
  <c r="S52" i="132" s="1"/>
  <c r="S54" i="132" s="1"/>
  <c r="R42" i="132"/>
  <c r="R52" i="132" s="1"/>
  <c r="Q42" i="132"/>
  <c r="Q52" i="132" s="1"/>
  <c r="P42" i="132"/>
  <c r="P52" i="132" s="1"/>
  <c r="P54" i="132" s="1"/>
  <c r="O42" i="132"/>
  <c r="O52" i="132" s="1"/>
  <c r="O54" i="132" s="1"/>
  <c r="N42" i="132"/>
  <c r="N52" i="132" s="1"/>
  <c r="M42" i="132"/>
  <c r="M52" i="132" s="1"/>
  <c r="L42" i="132"/>
  <c r="L52" i="132" s="1"/>
  <c r="L54" i="132" s="1"/>
  <c r="K42" i="132"/>
  <c r="K52" i="132" s="1"/>
  <c r="K54" i="132" s="1"/>
  <c r="J42" i="132"/>
  <c r="J52" i="132" s="1"/>
  <c r="I42" i="132"/>
  <c r="I52" i="132" s="1"/>
  <c r="H42" i="132"/>
  <c r="H52" i="132" s="1"/>
  <c r="H54" i="132" s="1"/>
  <c r="G42" i="132"/>
  <c r="G52" i="132" s="1"/>
  <c r="G54" i="132" s="1"/>
  <c r="F42" i="132"/>
  <c r="F52" i="132" s="1"/>
  <c r="E42" i="132"/>
  <c r="E52" i="132" s="1"/>
  <c r="D42" i="132"/>
  <c r="D52" i="132" s="1"/>
  <c r="D54" i="132" s="1"/>
  <c r="U24" i="132"/>
  <c r="T24" i="132"/>
  <c r="S24" i="132"/>
  <c r="R24" i="132"/>
  <c r="Q24" i="132"/>
  <c r="P24" i="132"/>
  <c r="O24" i="132"/>
  <c r="N24" i="132"/>
  <c r="M24" i="132"/>
  <c r="L24" i="132"/>
  <c r="K24" i="132"/>
  <c r="J24" i="132"/>
  <c r="I24" i="132"/>
  <c r="H24" i="132"/>
  <c r="G24" i="132"/>
  <c r="F24" i="132"/>
  <c r="E24" i="132"/>
  <c r="D24" i="132"/>
  <c r="U8" i="132"/>
  <c r="T8" i="132"/>
  <c r="S8" i="132"/>
  <c r="R8" i="132"/>
  <c r="Q8" i="132"/>
  <c r="P8" i="132"/>
  <c r="O8" i="132"/>
  <c r="N8" i="132"/>
  <c r="M8" i="132"/>
  <c r="L8" i="132"/>
  <c r="K8" i="132"/>
  <c r="J8" i="132"/>
  <c r="I8" i="132"/>
  <c r="H8" i="132"/>
  <c r="G8" i="132"/>
  <c r="F8" i="132"/>
  <c r="E8" i="132"/>
  <c r="D8" i="132"/>
  <c r="I3" i="132"/>
  <c r="B1" i="132"/>
  <c r="S13" i="107" l="1"/>
  <c r="Q29" i="107"/>
  <c r="S27" i="107"/>
  <c r="S29" i="107" s="1"/>
  <c r="G25" i="139"/>
  <c r="J26" i="139"/>
  <c r="G24" i="139"/>
  <c r="H24" i="139"/>
  <c r="J24" i="139" s="1"/>
  <c r="G21" i="139"/>
  <c r="H21" i="139"/>
  <c r="F25" i="139"/>
  <c r="G23" i="139"/>
  <c r="N25" i="140"/>
  <c r="P25" i="140" s="1"/>
  <c r="N28" i="140"/>
  <c r="P28" i="140" s="1"/>
  <c r="O21" i="140"/>
  <c r="O25" i="140" s="1"/>
  <c r="L25" i="140"/>
  <c r="M21" i="140"/>
  <c r="M25" i="140" s="1"/>
  <c r="P26" i="140"/>
  <c r="D40" i="135"/>
  <c r="H40" i="135"/>
  <c r="L40" i="135"/>
  <c r="X20" i="134"/>
  <c r="T20" i="134"/>
  <c r="E54" i="132"/>
  <c r="I54" i="132"/>
  <c r="M54" i="132"/>
  <c r="Q54" i="132"/>
  <c r="U54" i="132"/>
  <c r="F54" i="132"/>
  <c r="J54" i="132"/>
  <c r="N54" i="132"/>
  <c r="R54" i="132"/>
  <c r="P36" i="144"/>
  <c r="P38" i="144" s="1"/>
  <c r="L36" i="144"/>
  <c r="L38" i="144" s="1"/>
  <c r="D36" i="144"/>
  <c r="P35" i="144"/>
  <c r="P37" i="144" s="1"/>
  <c r="O35" i="144"/>
  <c r="O37" i="144" s="1"/>
  <c r="M35" i="144"/>
  <c r="M37" i="144" s="1"/>
  <c r="L35" i="144"/>
  <c r="L37" i="144" s="1"/>
  <c r="J35" i="144"/>
  <c r="J37" i="144" s="1"/>
  <c r="I35" i="144"/>
  <c r="I37" i="144" s="1"/>
  <c r="G35" i="144"/>
  <c r="G37" i="144" s="1"/>
  <c r="F35" i="144"/>
  <c r="F37" i="144" s="1"/>
  <c r="D35" i="144"/>
  <c r="D37" i="144" s="1"/>
  <c r="C35" i="144"/>
  <c r="C37" i="144" s="1"/>
  <c r="T34" i="144"/>
  <c r="S34" i="144"/>
  <c r="R34" i="144"/>
  <c r="Q34" i="144"/>
  <c r="N34" i="144"/>
  <c r="K34" i="144"/>
  <c r="H34" i="144"/>
  <c r="E34" i="144"/>
  <c r="T33" i="144"/>
  <c r="S33" i="144"/>
  <c r="R33" i="144"/>
  <c r="Q33" i="144"/>
  <c r="N33" i="144"/>
  <c r="N35" i="144" s="1"/>
  <c r="N37" i="144" s="1"/>
  <c r="K33" i="144"/>
  <c r="H33" i="144"/>
  <c r="E33" i="144"/>
  <c r="T32" i="144"/>
  <c r="S32" i="144"/>
  <c r="R32" i="144"/>
  <c r="N32" i="144"/>
  <c r="K32" i="144"/>
  <c r="H32" i="144"/>
  <c r="S31" i="144"/>
  <c r="R31" i="144"/>
  <c r="R35" i="144" s="1"/>
  <c r="R37" i="144" s="1"/>
  <c r="N31" i="144"/>
  <c r="K31" i="144"/>
  <c r="H31" i="144"/>
  <c r="E31" i="144"/>
  <c r="T30" i="144"/>
  <c r="S30" i="144"/>
  <c r="R30" i="144"/>
  <c r="Q30" i="144"/>
  <c r="N30" i="144"/>
  <c r="K30" i="144"/>
  <c r="H30" i="144"/>
  <c r="E30" i="144"/>
  <c r="T29" i="144"/>
  <c r="S29" i="144"/>
  <c r="R29" i="144"/>
  <c r="K29" i="144"/>
  <c r="H29" i="144"/>
  <c r="E29" i="144"/>
  <c r="S28" i="144"/>
  <c r="S35" i="144" s="1"/>
  <c r="S37" i="144" s="1"/>
  <c r="R28" i="144"/>
  <c r="T28" i="144" s="1"/>
  <c r="Q28" i="144"/>
  <c r="Q35" i="144" s="1"/>
  <c r="Q37" i="144" s="1"/>
  <c r="N28" i="144"/>
  <c r="K28" i="144"/>
  <c r="K35" i="144" s="1"/>
  <c r="K37" i="144" s="1"/>
  <c r="H28" i="144"/>
  <c r="H35" i="144" s="1"/>
  <c r="H37" i="144" s="1"/>
  <c r="E28" i="144"/>
  <c r="E35" i="144" s="1"/>
  <c r="E37" i="144" s="1"/>
  <c r="P26" i="144"/>
  <c r="O26" i="144"/>
  <c r="O36" i="144" s="1"/>
  <c r="M26" i="144"/>
  <c r="M36" i="144" s="1"/>
  <c r="L26" i="144"/>
  <c r="J26" i="144"/>
  <c r="J36" i="144" s="1"/>
  <c r="I26" i="144"/>
  <c r="I36" i="144" s="1"/>
  <c r="G26" i="144"/>
  <c r="G36" i="144" s="1"/>
  <c r="D26" i="144"/>
  <c r="T25" i="144"/>
  <c r="S25" i="144"/>
  <c r="R25" i="144"/>
  <c r="Q25" i="144"/>
  <c r="N25" i="144"/>
  <c r="K25" i="144"/>
  <c r="S24" i="144"/>
  <c r="S26" i="144" s="1"/>
  <c r="S36" i="144" s="1"/>
  <c r="S38" i="144" s="1"/>
  <c r="Q24" i="144"/>
  <c r="N24" i="144"/>
  <c r="K24" i="144"/>
  <c r="H24" i="144"/>
  <c r="F24" i="144"/>
  <c r="C24" i="144"/>
  <c r="R24" i="144" s="1"/>
  <c r="T24" i="144" s="1"/>
  <c r="T23" i="144"/>
  <c r="S23" i="144"/>
  <c r="R23" i="144"/>
  <c r="Q23" i="144"/>
  <c r="N23" i="144"/>
  <c r="K23" i="144"/>
  <c r="H23" i="144"/>
  <c r="S22" i="144"/>
  <c r="N22" i="144"/>
  <c r="K22" i="144"/>
  <c r="K26" i="144" s="1"/>
  <c r="K36" i="144" s="1"/>
  <c r="K38" i="144" s="1"/>
  <c r="H22" i="144"/>
  <c r="F22" i="144"/>
  <c r="F26" i="144" s="1"/>
  <c r="F36" i="144" s="1"/>
  <c r="F38" i="144" s="1"/>
  <c r="C22" i="144"/>
  <c r="C26" i="144" s="1"/>
  <c r="C36" i="144" s="1"/>
  <c r="C38" i="144" s="1"/>
  <c r="S21" i="144"/>
  <c r="T21" i="144" s="1"/>
  <c r="R21" i="144"/>
  <c r="Q21" i="144"/>
  <c r="N21" i="144"/>
  <c r="K21" i="144"/>
  <c r="H21" i="144"/>
  <c r="E21" i="144"/>
  <c r="S20" i="144"/>
  <c r="T20" i="144" s="1"/>
  <c r="R20" i="144"/>
  <c r="Q20" i="144"/>
  <c r="N20" i="144"/>
  <c r="K20" i="144"/>
  <c r="H20" i="144"/>
  <c r="E20" i="144"/>
  <c r="S19" i="144"/>
  <c r="T19" i="144" s="1"/>
  <c r="R19" i="144"/>
  <c r="Q19" i="144"/>
  <c r="Q26" i="144" s="1"/>
  <c r="Q36" i="144" s="1"/>
  <c r="N19" i="144"/>
  <c r="N26" i="144" s="1"/>
  <c r="N36" i="144" s="1"/>
  <c r="N38" i="144" s="1"/>
  <c r="K19" i="144"/>
  <c r="H19" i="144"/>
  <c r="H26" i="144" s="1"/>
  <c r="H36" i="144" s="1"/>
  <c r="E19" i="144"/>
  <c r="P16" i="144"/>
  <c r="O16" i="144"/>
  <c r="M16" i="144"/>
  <c r="L16" i="144"/>
  <c r="J16" i="144"/>
  <c r="I16" i="144"/>
  <c r="G16" i="144"/>
  <c r="D16" i="144"/>
  <c r="S15" i="144"/>
  <c r="R15" i="144"/>
  <c r="T15" i="144" s="1"/>
  <c r="Q15" i="144"/>
  <c r="N15" i="144"/>
  <c r="K15" i="144"/>
  <c r="H15" i="144"/>
  <c r="S14" i="144"/>
  <c r="Q14" i="144"/>
  <c r="N14" i="144"/>
  <c r="K14" i="144"/>
  <c r="H14" i="144"/>
  <c r="F14" i="144"/>
  <c r="T13" i="144"/>
  <c r="S13" i="144"/>
  <c r="R13" i="144"/>
  <c r="Q13" i="144"/>
  <c r="N13" i="144"/>
  <c r="K13" i="144"/>
  <c r="H13" i="144"/>
  <c r="E13" i="144"/>
  <c r="S12" i="144"/>
  <c r="N12" i="144"/>
  <c r="K12" i="144"/>
  <c r="F12" i="144"/>
  <c r="H12" i="144" s="1"/>
  <c r="C12" i="144"/>
  <c r="S11" i="144"/>
  <c r="T11" i="144" s="1"/>
  <c r="R11" i="144"/>
  <c r="Q11" i="144"/>
  <c r="N11" i="144"/>
  <c r="K11" i="144"/>
  <c r="H11" i="144"/>
  <c r="E11" i="144"/>
  <c r="S10" i="144"/>
  <c r="T10" i="144" s="1"/>
  <c r="R10" i="144"/>
  <c r="Q10" i="144"/>
  <c r="Q16" i="144" s="1"/>
  <c r="N10" i="144"/>
  <c r="K10" i="144"/>
  <c r="H10" i="144"/>
  <c r="T9" i="144"/>
  <c r="S9" i="144"/>
  <c r="S16" i="144" s="1"/>
  <c r="R9" i="144"/>
  <c r="Q9" i="144"/>
  <c r="N9" i="144"/>
  <c r="N16" i="144" s="1"/>
  <c r="K9" i="144"/>
  <c r="K16" i="144" s="1"/>
  <c r="H9" i="144"/>
  <c r="H16" i="144" s="1"/>
  <c r="E9" i="144"/>
  <c r="I35" i="142"/>
  <c r="I37" i="142" s="1"/>
  <c r="H35" i="142"/>
  <c r="H37" i="142" s="1"/>
  <c r="F35" i="142"/>
  <c r="F37" i="142" s="1"/>
  <c r="E35" i="142"/>
  <c r="E37" i="142" s="1"/>
  <c r="C35" i="142"/>
  <c r="C37" i="142" s="1"/>
  <c r="B35" i="142"/>
  <c r="B37" i="142" s="1"/>
  <c r="L34" i="142"/>
  <c r="K34" i="142"/>
  <c r="J34" i="142"/>
  <c r="G34" i="142"/>
  <c r="D34" i="142"/>
  <c r="M34" i="142" s="1"/>
  <c r="L33" i="142"/>
  <c r="K33" i="142"/>
  <c r="J33" i="142"/>
  <c r="G33" i="142"/>
  <c r="M33" i="142" s="1"/>
  <c r="D33" i="142"/>
  <c r="L32" i="142"/>
  <c r="K32" i="142"/>
  <c r="K35" i="142" s="1"/>
  <c r="K37" i="142" s="1"/>
  <c r="J32" i="142"/>
  <c r="G32" i="142"/>
  <c r="D32" i="142"/>
  <c r="M32" i="142" s="1"/>
  <c r="L31" i="142"/>
  <c r="K31" i="142"/>
  <c r="J31" i="142"/>
  <c r="G31" i="142"/>
  <c r="M31" i="142" s="1"/>
  <c r="L30" i="142"/>
  <c r="K30" i="142"/>
  <c r="J30" i="142"/>
  <c r="G30" i="142"/>
  <c r="D30" i="142"/>
  <c r="D35" i="142" s="1"/>
  <c r="D37" i="142" s="1"/>
  <c r="L29" i="142"/>
  <c r="L35" i="142" s="1"/>
  <c r="L37" i="142" s="1"/>
  <c r="K29" i="142"/>
  <c r="J29" i="142"/>
  <c r="G29" i="142"/>
  <c r="M29" i="142" s="1"/>
  <c r="L28" i="142"/>
  <c r="K28" i="142"/>
  <c r="J28" i="142"/>
  <c r="J35" i="142" s="1"/>
  <c r="J37" i="142" s="1"/>
  <c r="G28" i="142"/>
  <c r="G35" i="142" s="1"/>
  <c r="G37" i="142" s="1"/>
  <c r="D28" i="142"/>
  <c r="I26" i="142"/>
  <c r="I36" i="142" s="1"/>
  <c r="F26" i="142"/>
  <c r="F36" i="142" s="1"/>
  <c r="C26" i="142"/>
  <c r="C36" i="142" s="1"/>
  <c r="C38" i="142" s="1"/>
  <c r="B26" i="142"/>
  <c r="B36" i="142" s="1"/>
  <c r="B38" i="142" s="1"/>
  <c r="L25" i="142"/>
  <c r="K25" i="142"/>
  <c r="J25" i="142"/>
  <c r="G25" i="142"/>
  <c r="M25" i="142" s="1"/>
  <c r="L24" i="142"/>
  <c r="K24" i="142"/>
  <c r="J24" i="142"/>
  <c r="G24" i="142"/>
  <c r="M24" i="142" s="1"/>
  <c r="L23" i="142"/>
  <c r="K23" i="142"/>
  <c r="J23" i="142"/>
  <c r="G23" i="142"/>
  <c r="M23" i="142" s="1"/>
  <c r="L22" i="142"/>
  <c r="K22" i="142"/>
  <c r="J22" i="142"/>
  <c r="H22" i="142"/>
  <c r="G22" i="142"/>
  <c r="D22" i="142"/>
  <c r="M22" i="142" s="1"/>
  <c r="L21" i="142"/>
  <c r="H21" i="142"/>
  <c r="H11" i="142" s="1"/>
  <c r="J11" i="142" s="1"/>
  <c r="E21" i="142"/>
  <c r="D21" i="142"/>
  <c r="L20" i="142"/>
  <c r="H20" i="142"/>
  <c r="J20" i="142" s="1"/>
  <c r="E20" i="142"/>
  <c r="L19" i="142"/>
  <c r="L26" i="142" s="1"/>
  <c r="L36" i="142" s="1"/>
  <c r="H19" i="142"/>
  <c r="J19" i="142" s="1"/>
  <c r="G19" i="142"/>
  <c r="E19" i="142"/>
  <c r="K19" i="142" s="1"/>
  <c r="D19" i="142"/>
  <c r="D26" i="142" s="1"/>
  <c r="D36" i="142" s="1"/>
  <c r="I16" i="142"/>
  <c r="F16" i="142"/>
  <c r="C16" i="142"/>
  <c r="B16" i="142"/>
  <c r="L15" i="142"/>
  <c r="K15" i="142"/>
  <c r="J15" i="142"/>
  <c r="G15" i="142"/>
  <c r="D15" i="142"/>
  <c r="M15" i="142" s="1"/>
  <c r="L14" i="142"/>
  <c r="K14" i="142"/>
  <c r="G14" i="142"/>
  <c r="M14" i="142" s="1"/>
  <c r="L13" i="142"/>
  <c r="K13" i="142"/>
  <c r="J13" i="142"/>
  <c r="G13" i="142"/>
  <c r="D13" i="142"/>
  <c r="M13" i="142" s="1"/>
  <c r="L12" i="142"/>
  <c r="L16" i="142" s="1"/>
  <c r="H12" i="142"/>
  <c r="J12" i="142" s="1"/>
  <c r="G12" i="142"/>
  <c r="M12" i="142" s="1"/>
  <c r="D12" i="142"/>
  <c r="L11" i="142"/>
  <c r="E11" i="142"/>
  <c r="G11" i="142" s="1"/>
  <c r="D11" i="142"/>
  <c r="L10" i="142"/>
  <c r="E10" i="142"/>
  <c r="G10" i="142" s="1"/>
  <c r="L9" i="142"/>
  <c r="E9" i="142"/>
  <c r="D9" i="142"/>
  <c r="D16" i="142" s="1"/>
  <c r="Q18" i="168"/>
  <c r="Q20" i="168" s="1"/>
  <c r="P18" i="168"/>
  <c r="P20" i="168" s="1"/>
  <c r="O18" i="168"/>
  <c r="O20" i="168" s="1"/>
  <c r="N18" i="168"/>
  <c r="N20" i="168" s="1"/>
  <c r="M18" i="168"/>
  <c r="M20" i="168" s="1"/>
  <c r="L18" i="168"/>
  <c r="L20" i="168" s="1"/>
  <c r="K18" i="168"/>
  <c r="K20" i="168" s="1"/>
  <c r="J18" i="168"/>
  <c r="J20" i="168" s="1"/>
  <c r="I18" i="168"/>
  <c r="I20" i="168" s="1"/>
  <c r="H18" i="168"/>
  <c r="H20" i="168" s="1"/>
  <c r="G18" i="168"/>
  <c r="G20" i="168" s="1"/>
  <c r="F18" i="168"/>
  <c r="F20" i="168" s="1"/>
  <c r="E18" i="168"/>
  <c r="E20" i="168" s="1"/>
  <c r="D18" i="168"/>
  <c r="D20" i="168" s="1"/>
  <c r="C18" i="168"/>
  <c r="T17" i="168"/>
  <c r="T19" i="168" s="1"/>
  <c r="S17" i="168"/>
  <c r="S19" i="168" s="1"/>
  <c r="R17" i="168"/>
  <c r="R19" i="168" s="1"/>
  <c r="E17" i="168"/>
  <c r="E19" i="168" s="1"/>
  <c r="D17" i="168"/>
  <c r="D19" i="168" s="1"/>
  <c r="C17" i="168"/>
  <c r="C19" i="168" s="1"/>
  <c r="T14" i="168"/>
  <c r="T18" i="168" s="1"/>
  <c r="T20" i="168" s="1"/>
  <c r="S14" i="168"/>
  <c r="S18" i="168" s="1"/>
  <c r="R14" i="168"/>
  <c r="R18" i="168" s="1"/>
  <c r="C14" i="168"/>
  <c r="S10" i="168"/>
  <c r="R10" i="168"/>
  <c r="T10" i="168" s="1"/>
  <c r="H10" i="168"/>
  <c r="C10" i="168"/>
  <c r="S9" i="168"/>
  <c r="T9" i="168" s="1"/>
  <c r="R9" i="168"/>
  <c r="H9" i="168"/>
  <c r="F38" i="143"/>
  <c r="B38" i="143"/>
  <c r="I37" i="143"/>
  <c r="E37" i="143"/>
  <c r="L36" i="143"/>
  <c r="L38" i="143" s="1"/>
  <c r="K36" i="143"/>
  <c r="K38" i="143" s="1"/>
  <c r="I36" i="143"/>
  <c r="I38" i="143" s="1"/>
  <c r="H36" i="143"/>
  <c r="H38" i="143" s="1"/>
  <c r="F36" i="143"/>
  <c r="E36" i="143"/>
  <c r="E38" i="143" s="1"/>
  <c r="C36" i="143"/>
  <c r="C38" i="143" s="1"/>
  <c r="B36" i="143"/>
  <c r="O35" i="143"/>
  <c r="N35" i="143"/>
  <c r="P35" i="143" s="1"/>
  <c r="J35" i="143"/>
  <c r="G35" i="143"/>
  <c r="D35" i="143"/>
  <c r="P34" i="143"/>
  <c r="O34" i="143"/>
  <c r="N34" i="143"/>
  <c r="M34" i="143"/>
  <c r="J34" i="143"/>
  <c r="G34" i="143"/>
  <c r="D34" i="143"/>
  <c r="O33" i="143"/>
  <c r="N33" i="143"/>
  <c r="P33" i="143" s="1"/>
  <c r="O32" i="143"/>
  <c r="N32" i="143"/>
  <c r="P32" i="143" s="1"/>
  <c r="J32" i="143"/>
  <c r="G32" i="143"/>
  <c r="D32" i="143"/>
  <c r="P31" i="143"/>
  <c r="O31" i="143"/>
  <c r="N31" i="143"/>
  <c r="M31" i="143"/>
  <c r="J31" i="143"/>
  <c r="G31" i="143"/>
  <c r="D31" i="143"/>
  <c r="O30" i="143"/>
  <c r="N30" i="143"/>
  <c r="P30" i="143" s="1"/>
  <c r="M30" i="143"/>
  <c r="M36" i="143" s="1"/>
  <c r="M38" i="143" s="1"/>
  <c r="J30" i="143"/>
  <c r="G30" i="143"/>
  <c r="G36" i="143" s="1"/>
  <c r="G38" i="143" s="1"/>
  <c r="D30" i="143"/>
  <c r="O29" i="143"/>
  <c r="O36" i="143" s="1"/>
  <c r="O38" i="143" s="1"/>
  <c r="N29" i="143"/>
  <c r="P29" i="143" s="1"/>
  <c r="P36" i="143" s="1"/>
  <c r="P38" i="143" s="1"/>
  <c r="J29" i="143"/>
  <c r="J36" i="143" s="1"/>
  <c r="J38" i="143" s="1"/>
  <c r="D29" i="143"/>
  <c r="D36" i="143" s="1"/>
  <c r="D38" i="143" s="1"/>
  <c r="O28" i="143"/>
  <c r="N28" i="143"/>
  <c r="P28" i="143" s="1"/>
  <c r="L27" i="143"/>
  <c r="L37" i="143" s="1"/>
  <c r="L39" i="143" s="1"/>
  <c r="K27" i="143"/>
  <c r="K37" i="143" s="1"/>
  <c r="I27" i="143"/>
  <c r="H27" i="143"/>
  <c r="H37" i="143" s="1"/>
  <c r="H39" i="143" s="1"/>
  <c r="F27" i="143"/>
  <c r="F37" i="143" s="1"/>
  <c r="F39" i="143" s="1"/>
  <c r="E27" i="143"/>
  <c r="C27" i="143"/>
  <c r="C37" i="143" s="1"/>
  <c r="B27" i="143"/>
  <c r="B37" i="143" s="1"/>
  <c r="B39" i="143" s="1"/>
  <c r="O26" i="143"/>
  <c r="N26" i="143"/>
  <c r="P26" i="143" s="1"/>
  <c r="M26" i="143"/>
  <c r="J26" i="143"/>
  <c r="G26" i="143"/>
  <c r="D26" i="143"/>
  <c r="P25" i="143"/>
  <c r="O25" i="143"/>
  <c r="N25" i="143"/>
  <c r="M25" i="143"/>
  <c r="J25" i="143"/>
  <c r="G25" i="143"/>
  <c r="D25" i="143"/>
  <c r="O24" i="143"/>
  <c r="N24" i="143"/>
  <c r="P24" i="143" s="1"/>
  <c r="M24" i="143"/>
  <c r="J24" i="143"/>
  <c r="G24" i="143"/>
  <c r="D24" i="143"/>
  <c r="O23" i="143"/>
  <c r="N23" i="143"/>
  <c r="P23" i="143" s="1"/>
  <c r="M23" i="143"/>
  <c r="J23" i="143"/>
  <c r="G23" i="143"/>
  <c r="P22" i="143"/>
  <c r="O22" i="143"/>
  <c r="N22" i="143"/>
  <c r="M22" i="143"/>
  <c r="J22" i="143"/>
  <c r="J27" i="143" s="1"/>
  <c r="J37" i="143" s="1"/>
  <c r="J39" i="143" s="1"/>
  <c r="G22" i="143"/>
  <c r="O21" i="143"/>
  <c r="N21" i="143"/>
  <c r="P21" i="143" s="1"/>
  <c r="M21" i="143"/>
  <c r="M27" i="143" s="1"/>
  <c r="M37" i="143" s="1"/>
  <c r="M39" i="143" s="1"/>
  <c r="J21" i="143"/>
  <c r="G21" i="143"/>
  <c r="D21" i="143"/>
  <c r="O20" i="143"/>
  <c r="N20" i="143"/>
  <c r="P20" i="143" s="1"/>
  <c r="G20" i="143"/>
  <c r="G27" i="143" s="1"/>
  <c r="G37" i="143" s="1"/>
  <c r="D20" i="143"/>
  <c r="D27" i="143" s="1"/>
  <c r="D37" i="143" s="1"/>
  <c r="D39" i="143" s="1"/>
  <c r="L17" i="143"/>
  <c r="K17" i="143"/>
  <c r="I17" i="143"/>
  <c r="H17" i="143"/>
  <c r="F17" i="143"/>
  <c r="E17" i="143"/>
  <c r="C17" i="143"/>
  <c r="B17" i="143"/>
  <c r="O16" i="143"/>
  <c r="N16" i="143"/>
  <c r="P16" i="143" s="1"/>
  <c r="J16" i="143"/>
  <c r="G16" i="143"/>
  <c r="D16" i="143"/>
  <c r="O15" i="143"/>
  <c r="N15" i="143"/>
  <c r="P15" i="143" s="1"/>
  <c r="J15" i="143"/>
  <c r="G15" i="143"/>
  <c r="D15" i="143"/>
  <c r="O14" i="143"/>
  <c r="N14" i="143"/>
  <c r="P14" i="143" s="1"/>
  <c r="M14" i="143"/>
  <c r="J14" i="143"/>
  <c r="G14" i="143"/>
  <c r="D14" i="143"/>
  <c r="P13" i="143"/>
  <c r="O13" i="143"/>
  <c r="N13" i="143"/>
  <c r="M13" i="143"/>
  <c r="J13" i="143"/>
  <c r="G13" i="143"/>
  <c r="O12" i="143"/>
  <c r="N12" i="143"/>
  <c r="P12" i="143" s="1"/>
  <c r="M12" i="143"/>
  <c r="J12" i="143"/>
  <c r="G12" i="143"/>
  <c r="D12" i="143"/>
  <c r="O11" i="143"/>
  <c r="N11" i="143"/>
  <c r="P11" i="143" s="1"/>
  <c r="M11" i="143"/>
  <c r="J11" i="143"/>
  <c r="G11" i="143"/>
  <c r="D11" i="143"/>
  <c r="D17" i="143" s="1"/>
  <c r="P10" i="143"/>
  <c r="O10" i="143"/>
  <c r="O17" i="143" s="1"/>
  <c r="N10" i="143"/>
  <c r="M10" i="143"/>
  <c r="M17" i="143" s="1"/>
  <c r="J10" i="143"/>
  <c r="J17" i="143" s="1"/>
  <c r="G10" i="143"/>
  <c r="G17" i="143" s="1"/>
  <c r="H25" i="139" l="1"/>
  <c r="J25" i="139" s="1"/>
  <c r="J21" i="139"/>
  <c r="P21" i="140"/>
  <c r="H38" i="144"/>
  <c r="I38" i="144"/>
  <c r="O38" i="144"/>
  <c r="J38" i="144"/>
  <c r="D38" i="144"/>
  <c r="Q38" i="144"/>
  <c r="G38" i="144"/>
  <c r="M38" i="144"/>
  <c r="E12" i="144"/>
  <c r="C14" i="144"/>
  <c r="F16" i="144"/>
  <c r="E22" i="144"/>
  <c r="E26" i="144" s="1"/>
  <c r="E36" i="144" s="1"/>
  <c r="E38" i="144" s="1"/>
  <c r="E24" i="144"/>
  <c r="R12" i="144"/>
  <c r="T12" i="144" s="1"/>
  <c r="R22" i="144"/>
  <c r="T22" i="144" s="1"/>
  <c r="T26" i="144" s="1"/>
  <c r="T36" i="144" s="1"/>
  <c r="T38" i="144" s="1"/>
  <c r="T31" i="144"/>
  <c r="T35" i="144" s="1"/>
  <c r="T37" i="144" s="1"/>
  <c r="K20" i="142"/>
  <c r="K26" i="142" s="1"/>
  <c r="K36" i="142" s="1"/>
  <c r="K38" i="142" s="1"/>
  <c r="K21" i="142"/>
  <c r="E16" i="142"/>
  <c r="D38" i="142"/>
  <c r="L38" i="142"/>
  <c r="F38" i="142"/>
  <c r="M11" i="142"/>
  <c r="I38" i="142"/>
  <c r="K11" i="142"/>
  <c r="M28" i="142"/>
  <c r="G9" i="142"/>
  <c r="G16" i="142" s="1"/>
  <c r="H10" i="142"/>
  <c r="J10" i="142" s="1"/>
  <c r="M10" i="142" s="1"/>
  <c r="E26" i="142"/>
  <c r="E36" i="142" s="1"/>
  <c r="E38" i="142" s="1"/>
  <c r="H9" i="142"/>
  <c r="K12" i="142"/>
  <c r="G20" i="142"/>
  <c r="M20" i="142" s="1"/>
  <c r="G21" i="142"/>
  <c r="M30" i="142"/>
  <c r="K9" i="142"/>
  <c r="M19" i="142"/>
  <c r="J21" i="142"/>
  <c r="J26" i="142" s="1"/>
  <c r="J36" i="142" s="1"/>
  <c r="J38" i="142" s="1"/>
  <c r="H26" i="142"/>
  <c r="H36" i="142" s="1"/>
  <c r="H38" i="142" s="1"/>
  <c r="R20" i="168"/>
  <c r="S20" i="168"/>
  <c r="C20" i="168"/>
  <c r="P17" i="143"/>
  <c r="K39" i="143"/>
  <c r="E39" i="143"/>
  <c r="I39" i="143"/>
  <c r="G39" i="143"/>
  <c r="C39" i="143"/>
  <c r="N17" i="143"/>
  <c r="N27" i="143"/>
  <c r="O27" i="143"/>
  <c r="O37" i="143" s="1"/>
  <c r="O39" i="143" s="1"/>
  <c r="R26" i="144" l="1"/>
  <c r="R36" i="144" s="1"/>
  <c r="R38" i="144" s="1"/>
  <c r="R14" i="144"/>
  <c r="T14" i="144" s="1"/>
  <c r="T16" i="144" s="1"/>
  <c r="E14" i="144"/>
  <c r="E16" i="144" s="1"/>
  <c r="C16" i="144"/>
  <c r="K10" i="142"/>
  <c r="K16" i="142" s="1"/>
  <c r="G26" i="142"/>
  <c r="G36" i="142" s="1"/>
  <c r="G38" i="142" s="1"/>
  <c r="M26" i="142"/>
  <c r="M36" i="142" s="1"/>
  <c r="M21" i="142"/>
  <c r="H16" i="142"/>
  <c r="J9" i="142"/>
  <c r="M35" i="142"/>
  <c r="M37" i="142" s="1"/>
  <c r="P27" i="143"/>
  <c r="P37" i="143" s="1"/>
  <c r="P39" i="143" s="1"/>
  <c r="N37" i="143"/>
  <c r="N39" i="143" s="1"/>
  <c r="R16" i="144" l="1"/>
  <c r="M38" i="142"/>
  <c r="J16" i="142"/>
  <c r="M9" i="142"/>
  <c r="M16" i="142" s="1"/>
  <c r="AC63" i="158" l="1"/>
  <c r="AD63" i="158"/>
  <c r="AE63" i="158"/>
  <c r="Q63" i="158"/>
  <c r="R63" i="158"/>
  <c r="S63" i="158"/>
  <c r="Q30" i="158" l="1"/>
  <c r="AF30" i="158" s="1"/>
  <c r="R30" i="158"/>
  <c r="AG30" i="158" s="1"/>
  <c r="S30" i="158"/>
  <c r="AH30" i="158" s="1"/>
  <c r="Q12" i="158"/>
  <c r="AC12" i="158" s="1"/>
  <c r="R12" i="158"/>
  <c r="AD12" i="158" s="1"/>
  <c r="S12" i="158"/>
  <c r="AE12" i="158" s="1"/>
  <c r="U10" i="165" l="1"/>
  <c r="V10" i="165"/>
  <c r="W10" i="165"/>
  <c r="U11" i="165"/>
  <c r="V11" i="165"/>
  <c r="W11" i="165"/>
  <c r="U12" i="165"/>
  <c r="V12" i="165"/>
  <c r="W12" i="165"/>
  <c r="W9" i="165"/>
  <c r="V9" i="165"/>
  <c r="U9" i="165"/>
  <c r="J15" i="164" l="1"/>
  <c r="I15" i="164"/>
  <c r="H15" i="164"/>
  <c r="G15" i="164"/>
  <c r="F15" i="164"/>
  <c r="E15" i="164"/>
  <c r="D15" i="164"/>
  <c r="C15" i="164"/>
  <c r="B15" i="164"/>
  <c r="L14" i="164"/>
  <c r="M14" i="164" s="1"/>
  <c r="M15" i="164" s="1"/>
  <c r="K14" i="164"/>
  <c r="K15" i="164" s="1"/>
  <c r="J12" i="164"/>
  <c r="I12" i="164"/>
  <c r="H12" i="164"/>
  <c r="G12" i="164"/>
  <c r="F12" i="164"/>
  <c r="E12" i="164"/>
  <c r="D12" i="164"/>
  <c r="C12" i="164"/>
  <c r="B12" i="164"/>
  <c r="M11" i="164"/>
  <c r="L11" i="164"/>
  <c r="L12" i="164" s="1"/>
  <c r="K11" i="164"/>
  <c r="K7" i="164" s="1"/>
  <c r="K8" i="164" s="1"/>
  <c r="K16" i="164" s="1"/>
  <c r="L7" i="164"/>
  <c r="L8" i="164" s="1"/>
  <c r="L16" i="164" s="1"/>
  <c r="J7" i="164"/>
  <c r="J8" i="164" s="1"/>
  <c r="J16" i="164" s="1"/>
  <c r="I7" i="164"/>
  <c r="I8" i="164" s="1"/>
  <c r="I16" i="164" s="1"/>
  <c r="H7" i="164"/>
  <c r="H8" i="164" s="1"/>
  <c r="H16" i="164" s="1"/>
  <c r="G7" i="164"/>
  <c r="G8" i="164" s="1"/>
  <c r="G16" i="164" s="1"/>
  <c r="F7" i="164"/>
  <c r="F8" i="164" s="1"/>
  <c r="F16" i="164" s="1"/>
  <c r="E7" i="164"/>
  <c r="E8" i="164" s="1"/>
  <c r="E16" i="164" s="1"/>
  <c r="D7" i="164"/>
  <c r="D8" i="164" s="1"/>
  <c r="D16" i="164" s="1"/>
  <c r="C7" i="164"/>
  <c r="C8" i="164" s="1"/>
  <c r="C16" i="164" s="1"/>
  <c r="B7" i="164"/>
  <c r="B8" i="164" s="1"/>
  <c r="B16" i="164" s="1"/>
  <c r="M7" i="164" l="1"/>
  <c r="M8" i="164" s="1"/>
  <c r="M16" i="164" s="1"/>
  <c r="M12" i="164"/>
  <c r="K12" i="164"/>
  <c r="L15" i="164"/>
  <c r="T29" i="155" l="1"/>
  <c r="S29" i="155"/>
  <c r="R29" i="155"/>
  <c r="M29" i="155"/>
  <c r="L29" i="155"/>
  <c r="K29" i="155"/>
  <c r="J29" i="155"/>
  <c r="I29" i="155"/>
  <c r="G29" i="155"/>
  <c r="F29" i="155"/>
  <c r="E29" i="155"/>
  <c r="D29" i="155"/>
  <c r="C27" i="155"/>
  <c r="C29" i="155" s="1"/>
  <c r="S26" i="155"/>
  <c r="R26" i="155"/>
  <c r="G26" i="155"/>
  <c r="F26" i="155"/>
  <c r="T24" i="155"/>
  <c r="H24" i="155"/>
  <c r="H26" i="155" s="1"/>
  <c r="T23" i="155"/>
  <c r="T26" i="155" s="1"/>
  <c r="H23" i="155"/>
  <c r="P20" i="155"/>
  <c r="O20" i="155"/>
  <c r="M20" i="155"/>
  <c r="L20" i="155"/>
  <c r="J20" i="155"/>
  <c r="I20" i="155"/>
  <c r="G20" i="155"/>
  <c r="F20" i="155"/>
  <c r="E20" i="155"/>
  <c r="D20" i="155"/>
  <c r="C20" i="155"/>
  <c r="S19" i="155"/>
  <c r="R19" i="155"/>
  <c r="T19" i="155" s="1"/>
  <c r="Q19" i="155"/>
  <c r="N19" i="155"/>
  <c r="K19" i="155"/>
  <c r="H19" i="155"/>
  <c r="H20" i="155" s="1"/>
  <c r="T18" i="155"/>
  <c r="R18" i="155"/>
  <c r="Q18" i="155"/>
  <c r="N18" i="155"/>
  <c r="K18" i="155"/>
  <c r="K20" i="155" s="1"/>
  <c r="H18" i="155"/>
  <c r="S17" i="155"/>
  <c r="R17" i="155"/>
  <c r="T17" i="155" s="1"/>
  <c r="Q17" i="155"/>
  <c r="H17" i="155"/>
  <c r="Q16" i="155"/>
  <c r="Q20" i="155" s="1"/>
  <c r="N16" i="155"/>
  <c r="N20" i="155" s="1"/>
  <c r="K16" i="155"/>
  <c r="H16" i="155"/>
  <c r="P13" i="155"/>
  <c r="O13" i="155"/>
  <c r="M13" i="155"/>
  <c r="L13" i="155"/>
  <c r="J13" i="155"/>
  <c r="I13" i="155"/>
  <c r="G13" i="155"/>
  <c r="F13" i="155"/>
  <c r="E13" i="155"/>
  <c r="C13" i="155"/>
  <c r="T12" i="155"/>
  <c r="S12" i="155"/>
  <c r="R12" i="155"/>
  <c r="Q12" i="155"/>
  <c r="N12" i="155"/>
  <c r="K12" i="155"/>
  <c r="H12" i="155"/>
  <c r="S11" i="155"/>
  <c r="T11" i="155" s="1"/>
  <c r="R11" i="155"/>
  <c r="Q11" i="155"/>
  <c r="N11" i="155"/>
  <c r="K11" i="155"/>
  <c r="K13" i="155" s="1"/>
  <c r="H11" i="155"/>
  <c r="S10" i="155"/>
  <c r="R10" i="155"/>
  <c r="T10" i="155" s="1"/>
  <c r="Q10" i="155"/>
  <c r="N10" i="155"/>
  <c r="K10" i="155"/>
  <c r="H10" i="155"/>
  <c r="S9" i="155"/>
  <c r="R9" i="155"/>
  <c r="R13" i="155" s="1"/>
  <c r="Q9" i="155"/>
  <c r="Q13" i="155" s="1"/>
  <c r="N9" i="155"/>
  <c r="N13" i="155" s="1"/>
  <c r="K9" i="155"/>
  <c r="H9" i="155"/>
  <c r="H13" i="155" s="1"/>
  <c r="G29" i="156"/>
  <c r="M28" i="156"/>
  <c r="L28" i="156"/>
  <c r="K28" i="156"/>
  <c r="H28" i="156"/>
  <c r="L26" i="156"/>
  <c r="J26" i="156"/>
  <c r="J28" i="156" s="1"/>
  <c r="I26" i="156"/>
  <c r="I28" i="156" s="1"/>
  <c r="H26" i="156"/>
  <c r="D26" i="156"/>
  <c r="C26" i="156"/>
  <c r="C27" i="156" s="1"/>
  <c r="B26" i="156"/>
  <c r="O25" i="156"/>
  <c r="N25" i="156"/>
  <c r="P25" i="156" s="1"/>
  <c r="P24" i="156"/>
  <c r="O24" i="156"/>
  <c r="N24" i="156"/>
  <c r="O23" i="156"/>
  <c r="P23" i="156" s="1"/>
  <c r="N23" i="156"/>
  <c r="O22" i="156"/>
  <c r="N22" i="156"/>
  <c r="N26" i="156" s="1"/>
  <c r="N28" i="156" s="1"/>
  <c r="M20" i="156"/>
  <c r="M27" i="156" s="1"/>
  <c r="M29" i="156" s="1"/>
  <c r="L20" i="156"/>
  <c r="L27" i="156" s="1"/>
  <c r="L29" i="156" s="1"/>
  <c r="K20" i="156"/>
  <c r="K27" i="156" s="1"/>
  <c r="K29" i="156" s="1"/>
  <c r="J20" i="156"/>
  <c r="J27" i="156" s="1"/>
  <c r="J29" i="156" s="1"/>
  <c r="I20" i="156"/>
  <c r="I27" i="156" s="1"/>
  <c r="I29" i="156" s="1"/>
  <c r="H20" i="156"/>
  <c r="H27" i="156" s="1"/>
  <c r="H29" i="156" s="1"/>
  <c r="G20" i="156"/>
  <c r="E20" i="156"/>
  <c r="D20" i="156"/>
  <c r="C20" i="156"/>
  <c r="B20" i="156"/>
  <c r="O19" i="156"/>
  <c r="P19" i="156" s="1"/>
  <c r="N19" i="156"/>
  <c r="O18" i="156"/>
  <c r="N18" i="156"/>
  <c r="P18" i="156" s="1"/>
  <c r="O17" i="156"/>
  <c r="O20" i="156" s="1"/>
  <c r="O27" i="156" s="1"/>
  <c r="N17" i="156"/>
  <c r="P17" i="156" s="1"/>
  <c r="P16" i="156"/>
  <c r="O16" i="156"/>
  <c r="N16" i="156"/>
  <c r="M13" i="156"/>
  <c r="L13" i="156"/>
  <c r="K13" i="156"/>
  <c r="J13" i="156"/>
  <c r="I13" i="156"/>
  <c r="H13" i="156"/>
  <c r="G13" i="156"/>
  <c r="E13" i="156"/>
  <c r="D13" i="156"/>
  <c r="C13" i="156"/>
  <c r="B13" i="156"/>
  <c r="O12" i="156"/>
  <c r="N12" i="156"/>
  <c r="P12" i="156" s="1"/>
  <c r="P11" i="156"/>
  <c r="O11" i="156"/>
  <c r="N11" i="156"/>
  <c r="O10" i="156"/>
  <c r="P10" i="156" s="1"/>
  <c r="N10" i="156"/>
  <c r="O9" i="156"/>
  <c r="N9" i="156"/>
  <c r="N13" i="156" s="1"/>
  <c r="S13" i="155" l="1"/>
  <c r="T9" i="155"/>
  <c r="T13" i="155" s="1"/>
  <c r="O29" i="156"/>
  <c r="P20" i="156"/>
  <c r="P27" i="156" s="1"/>
  <c r="O26" i="156"/>
  <c r="O28" i="156" s="1"/>
  <c r="N20" i="156"/>
  <c r="N27" i="156" s="1"/>
  <c r="N29" i="156" s="1"/>
  <c r="P9" i="156"/>
  <c r="P13" i="156" s="1"/>
  <c r="P22" i="156"/>
  <c r="P26" i="156" s="1"/>
  <c r="P28" i="156" s="1"/>
  <c r="O13" i="156"/>
  <c r="C40" i="121"/>
  <c r="E39" i="121"/>
  <c r="F38" i="121"/>
  <c r="I38" i="121" s="1"/>
  <c r="I40" i="121" s="1"/>
  <c r="E38" i="121"/>
  <c r="E40" i="121" s="1"/>
  <c r="E41" i="121" s="1"/>
  <c r="C38" i="121"/>
  <c r="B38" i="121"/>
  <c r="B40" i="121" s="1"/>
  <c r="B41" i="121" s="1"/>
  <c r="I37" i="121"/>
  <c r="H37" i="121"/>
  <c r="G37" i="121"/>
  <c r="J37" i="121" s="1"/>
  <c r="D37" i="121"/>
  <c r="I36" i="121"/>
  <c r="H36" i="121"/>
  <c r="G36" i="121"/>
  <c r="J36" i="121" s="1"/>
  <c r="D36" i="121"/>
  <c r="I35" i="121"/>
  <c r="H35" i="121"/>
  <c r="G35" i="121"/>
  <c r="D35" i="121"/>
  <c r="J35" i="121" s="1"/>
  <c r="I34" i="121"/>
  <c r="H34" i="121"/>
  <c r="G34" i="121"/>
  <c r="D34" i="121"/>
  <c r="J34" i="121" s="1"/>
  <c r="I33" i="121"/>
  <c r="H33" i="121"/>
  <c r="G33" i="121"/>
  <c r="J33" i="121" s="1"/>
  <c r="D33" i="121"/>
  <c r="I32" i="121"/>
  <c r="H32" i="121"/>
  <c r="G32" i="121"/>
  <c r="J32" i="121" s="1"/>
  <c r="D32" i="121"/>
  <c r="I31" i="121"/>
  <c r="H31" i="121"/>
  <c r="G31" i="121"/>
  <c r="D31" i="121"/>
  <c r="J31" i="121" s="1"/>
  <c r="I30" i="121"/>
  <c r="H30" i="121"/>
  <c r="G30" i="121"/>
  <c r="G38" i="121" s="1"/>
  <c r="D30" i="121"/>
  <c r="D38" i="121" s="1"/>
  <c r="D40" i="121" s="1"/>
  <c r="F28" i="121"/>
  <c r="I28" i="121" s="1"/>
  <c r="I39" i="121" s="1"/>
  <c r="E28" i="121"/>
  <c r="C28" i="121"/>
  <c r="C39" i="121" s="1"/>
  <c r="C41" i="121" s="1"/>
  <c r="B28" i="121"/>
  <c r="B39" i="121" s="1"/>
  <c r="I27" i="121"/>
  <c r="H27" i="121"/>
  <c r="G27" i="121"/>
  <c r="J27" i="121" s="1"/>
  <c r="D27" i="121"/>
  <c r="I26" i="121"/>
  <c r="H26" i="121"/>
  <c r="G26" i="121"/>
  <c r="D26" i="121"/>
  <c r="D15" i="121" s="1"/>
  <c r="I25" i="121"/>
  <c r="H25" i="121"/>
  <c r="G25" i="121"/>
  <c r="D25" i="121"/>
  <c r="D14" i="121" s="1"/>
  <c r="I24" i="121"/>
  <c r="H24" i="121"/>
  <c r="G24" i="121"/>
  <c r="J24" i="121" s="1"/>
  <c r="D24" i="121"/>
  <c r="I23" i="121"/>
  <c r="H23" i="121"/>
  <c r="G23" i="121"/>
  <c r="J23" i="121" s="1"/>
  <c r="D23" i="121"/>
  <c r="I22" i="121"/>
  <c r="H22" i="121"/>
  <c r="G22" i="121"/>
  <c r="D22" i="121"/>
  <c r="J22" i="121" s="1"/>
  <c r="I21" i="121"/>
  <c r="H21" i="121"/>
  <c r="G21" i="121"/>
  <c r="D21" i="121"/>
  <c r="D10" i="121" s="1"/>
  <c r="I20" i="121"/>
  <c r="H20" i="121"/>
  <c r="G20" i="121"/>
  <c r="J20" i="121" s="1"/>
  <c r="D20" i="121"/>
  <c r="D28" i="121" s="1"/>
  <c r="D39" i="121" s="1"/>
  <c r="I16" i="121"/>
  <c r="F16" i="121"/>
  <c r="E16" i="121"/>
  <c r="H16" i="121" s="1"/>
  <c r="D16" i="121"/>
  <c r="C16" i="121"/>
  <c r="B16" i="121"/>
  <c r="F15" i="121"/>
  <c r="I15" i="121" s="1"/>
  <c r="E15" i="121"/>
  <c r="H15" i="121" s="1"/>
  <c r="C15" i="121"/>
  <c r="B15" i="121"/>
  <c r="G14" i="121"/>
  <c r="F14" i="121"/>
  <c r="I14" i="121" s="1"/>
  <c r="E14" i="121"/>
  <c r="C14" i="121"/>
  <c r="B14" i="121"/>
  <c r="H14" i="121" s="1"/>
  <c r="H13" i="121"/>
  <c r="F13" i="121"/>
  <c r="E13" i="121"/>
  <c r="D13" i="121"/>
  <c r="C13" i="121"/>
  <c r="I13" i="121" s="1"/>
  <c r="B13" i="121"/>
  <c r="I12" i="121"/>
  <c r="F12" i="121"/>
  <c r="E12" i="121"/>
  <c r="H12" i="121" s="1"/>
  <c r="D12" i="121"/>
  <c r="C12" i="121"/>
  <c r="B12" i="121"/>
  <c r="F11" i="121"/>
  <c r="I11" i="121" s="1"/>
  <c r="E11" i="121"/>
  <c r="H11" i="121" s="1"/>
  <c r="D11" i="121"/>
  <c r="C11" i="121"/>
  <c r="B11" i="121"/>
  <c r="G10" i="121"/>
  <c r="J10" i="121" s="1"/>
  <c r="F10" i="121"/>
  <c r="I10" i="121" s="1"/>
  <c r="E10" i="121"/>
  <c r="C10" i="121"/>
  <c r="B10" i="121"/>
  <c r="H10" i="121" s="1"/>
  <c r="H9" i="121"/>
  <c r="G9" i="121"/>
  <c r="F9" i="121"/>
  <c r="F17" i="121" s="1"/>
  <c r="I17" i="121" s="1"/>
  <c r="E9" i="121"/>
  <c r="E17" i="121" s="1"/>
  <c r="H17" i="121" s="1"/>
  <c r="D9" i="121"/>
  <c r="C9" i="121"/>
  <c r="C17" i="121" s="1"/>
  <c r="B9" i="121"/>
  <c r="B17" i="121" s="1"/>
  <c r="P29" i="156" l="1"/>
  <c r="D41" i="121"/>
  <c r="J14" i="121"/>
  <c r="G40" i="121"/>
  <c r="J38" i="121"/>
  <c r="D17" i="121"/>
  <c r="H41" i="121"/>
  <c r="J21" i="121"/>
  <c r="J25" i="121"/>
  <c r="G28" i="121"/>
  <c r="I9" i="121"/>
  <c r="G11" i="121"/>
  <c r="J11" i="121" s="1"/>
  <c r="G15" i="121"/>
  <c r="J15" i="121" s="1"/>
  <c r="J26" i="121"/>
  <c r="H28" i="121"/>
  <c r="H39" i="121" s="1"/>
  <c r="F39" i="121"/>
  <c r="J30" i="121"/>
  <c r="J9" i="121"/>
  <c r="G12" i="121"/>
  <c r="J12" i="121" s="1"/>
  <c r="G16" i="121"/>
  <c r="J16" i="121" s="1"/>
  <c r="H38" i="121"/>
  <c r="H40" i="121" s="1"/>
  <c r="F40" i="121"/>
  <c r="F41" i="121" s="1"/>
  <c r="I41" i="121" s="1"/>
  <c r="G13" i="121"/>
  <c r="J13" i="121" s="1"/>
  <c r="V22" i="133"/>
  <c r="U22" i="133"/>
  <c r="R22" i="133"/>
  <c r="Q22" i="133"/>
  <c r="N22" i="133"/>
  <c r="M22" i="133"/>
  <c r="J22" i="133"/>
  <c r="I22" i="133"/>
  <c r="F22" i="133"/>
  <c r="E22" i="133"/>
  <c r="W21" i="133"/>
  <c r="V21" i="133"/>
  <c r="V23" i="133" s="1"/>
  <c r="S21" i="133"/>
  <c r="R21" i="133"/>
  <c r="R23" i="133" s="1"/>
  <c r="O21" i="133"/>
  <c r="N21" i="133"/>
  <c r="N23" i="133" s="1"/>
  <c r="K21" i="133"/>
  <c r="J21" i="133"/>
  <c r="J23" i="133" s="1"/>
  <c r="G21" i="133"/>
  <c r="F21" i="133"/>
  <c r="F23" i="133" s="1"/>
  <c r="X20" i="133"/>
  <c r="X22" i="133" s="1"/>
  <c r="W20" i="133"/>
  <c r="W22" i="133" s="1"/>
  <c r="V20" i="133"/>
  <c r="U20" i="133"/>
  <c r="T20" i="133"/>
  <c r="T22" i="133" s="1"/>
  <c r="S20" i="133"/>
  <c r="S22" i="133" s="1"/>
  <c r="R20" i="133"/>
  <c r="Q20" i="133"/>
  <c r="P20" i="133"/>
  <c r="P22" i="133" s="1"/>
  <c r="O20" i="133"/>
  <c r="O22" i="133" s="1"/>
  <c r="N20" i="133"/>
  <c r="M20" i="133"/>
  <c r="L20" i="133"/>
  <c r="L22" i="133" s="1"/>
  <c r="K20" i="133"/>
  <c r="K22" i="133" s="1"/>
  <c r="J20" i="133"/>
  <c r="I20" i="133"/>
  <c r="H20" i="133"/>
  <c r="H22" i="133" s="1"/>
  <c r="G20" i="133"/>
  <c r="G22" i="133" s="1"/>
  <c r="F20" i="133"/>
  <c r="E20" i="133"/>
  <c r="D20" i="133"/>
  <c r="D22" i="133" s="1"/>
  <c r="X17" i="133"/>
  <c r="X21" i="133" s="1"/>
  <c r="X23" i="133" s="1"/>
  <c r="W17" i="133"/>
  <c r="V17" i="133"/>
  <c r="U17" i="133"/>
  <c r="U21" i="133" s="1"/>
  <c r="U23" i="133" s="1"/>
  <c r="T17" i="133"/>
  <c r="T21" i="133" s="1"/>
  <c r="T23" i="133" s="1"/>
  <c r="S17" i="133"/>
  <c r="R17" i="133"/>
  <c r="Q17" i="133"/>
  <c r="Q21" i="133" s="1"/>
  <c r="Q23" i="133" s="1"/>
  <c r="P17" i="133"/>
  <c r="P21" i="133" s="1"/>
  <c r="P23" i="133" s="1"/>
  <c r="O17" i="133"/>
  <c r="N17" i="133"/>
  <c r="M17" i="133"/>
  <c r="M21" i="133" s="1"/>
  <c r="M23" i="133" s="1"/>
  <c r="L17" i="133"/>
  <c r="L21" i="133" s="1"/>
  <c r="L23" i="133" s="1"/>
  <c r="K17" i="133"/>
  <c r="J17" i="133"/>
  <c r="I17" i="133"/>
  <c r="I21" i="133" s="1"/>
  <c r="I23" i="133" s="1"/>
  <c r="H17" i="133"/>
  <c r="H21" i="133" s="1"/>
  <c r="H23" i="133" s="1"/>
  <c r="G17" i="133"/>
  <c r="F17" i="133"/>
  <c r="E17" i="133"/>
  <c r="E21" i="133" s="1"/>
  <c r="E23" i="133" s="1"/>
  <c r="D17" i="133"/>
  <c r="D21" i="133" s="1"/>
  <c r="D23" i="133" s="1"/>
  <c r="X12" i="133"/>
  <c r="W12" i="133"/>
  <c r="V12" i="133"/>
  <c r="U12" i="133"/>
  <c r="T12" i="133"/>
  <c r="S12" i="133"/>
  <c r="R12" i="133"/>
  <c r="Q12" i="133"/>
  <c r="P12" i="133"/>
  <c r="O12" i="133"/>
  <c r="N12" i="133"/>
  <c r="M12" i="133"/>
  <c r="L12" i="133"/>
  <c r="K12" i="133"/>
  <c r="J12" i="133"/>
  <c r="I12" i="133"/>
  <c r="H12" i="133"/>
  <c r="G12" i="133"/>
  <c r="F12" i="133"/>
  <c r="E12" i="133"/>
  <c r="D12" i="133"/>
  <c r="X9" i="133"/>
  <c r="W9" i="133"/>
  <c r="V9" i="133"/>
  <c r="U9" i="133"/>
  <c r="T9" i="133"/>
  <c r="S9" i="133"/>
  <c r="R9" i="133"/>
  <c r="Q9" i="133"/>
  <c r="P9" i="133"/>
  <c r="O9" i="133"/>
  <c r="N9" i="133"/>
  <c r="M9" i="133"/>
  <c r="L9" i="133"/>
  <c r="K9" i="133"/>
  <c r="J9" i="133"/>
  <c r="I9" i="133"/>
  <c r="H9" i="133"/>
  <c r="G9" i="133"/>
  <c r="F9" i="133"/>
  <c r="E9" i="133"/>
  <c r="D9" i="133"/>
  <c r="B1" i="133"/>
  <c r="J40" i="121" l="1"/>
  <c r="J28" i="121"/>
  <c r="G39" i="121"/>
  <c r="J39" i="121" s="1"/>
  <c r="G17" i="121"/>
  <c r="J17" i="121" s="1"/>
  <c r="K23" i="133"/>
  <c r="S23" i="133"/>
  <c r="G23" i="133"/>
  <c r="O23" i="133"/>
  <c r="W23" i="133"/>
  <c r="G41" i="121" l="1"/>
  <c r="J41" i="121" s="1"/>
  <c r="F24" i="179"/>
  <c r="C24" i="179"/>
  <c r="B24" i="179"/>
  <c r="C23" i="179"/>
  <c r="C25" i="179" s="1"/>
  <c r="H22" i="179"/>
  <c r="H24" i="179" s="1"/>
  <c r="F22" i="179"/>
  <c r="E22" i="179"/>
  <c r="E24" i="179" s="1"/>
  <c r="D22" i="179"/>
  <c r="D24" i="179" s="1"/>
  <c r="C22" i="179"/>
  <c r="B22" i="179"/>
  <c r="I21" i="179"/>
  <c r="I22" i="179" s="1"/>
  <c r="I24" i="179" s="1"/>
  <c r="H21" i="179"/>
  <c r="G21" i="179"/>
  <c r="G22" i="179" s="1"/>
  <c r="G24" i="179" s="1"/>
  <c r="D21" i="179"/>
  <c r="J21" i="179" s="1"/>
  <c r="J22" i="179" s="1"/>
  <c r="J24" i="179" s="1"/>
  <c r="F19" i="179"/>
  <c r="F23" i="179" s="1"/>
  <c r="F25" i="179" s="1"/>
  <c r="E19" i="179"/>
  <c r="E23" i="179" s="1"/>
  <c r="E25" i="179" s="1"/>
  <c r="C19" i="179"/>
  <c r="B19" i="179"/>
  <c r="B23" i="179" s="1"/>
  <c r="B25" i="179" s="1"/>
  <c r="I18" i="179"/>
  <c r="I19" i="179" s="1"/>
  <c r="I23" i="179" s="1"/>
  <c r="I25" i="179" s="1"/>
  <c r="H18" i="179"/>
  <c r="J18" i="179" s="1"/>
  <c r="G18" i="179"/>
  <c r="G19" i="179" s="1"/>
  <c r="G23" i="179" s="1"/>
  <c r="G25" i="179" s="1"/>
  <c r="D18" i="179"/>
  <c r="D19" i="179" s="1"/>
  <c r="D23" i="179" s="1"/>
  <c r="D25" i="179" s="1"/>
  <c r="I17" i="179"/>
  <c r="H17" i="179"/>
  <c r="J17" i="179" s="1"/>
  <c r="I16" i="179"/>
  <c r="H16" i="179"/>
  <c r="J16" i="179" s="1"/>
  <c r="J19" i="179" s="1"/>
  <c r="J23" i="179" s="1"/>
  <c r="J25" i="179" s="1"/>
  <c r="F13" i="179"/>
  <c r="E13" i="179"/>
  <c r="C13" i="179"/>
  <c r="B13" i="179"/>
  <c r="I12" i="179"/>
  <c r="H12" i="179"/>
  <c r="J12" i="179" s="1"/>
  <c r="G12" i="179"/>
  <c r="G13" i="179" s="1"/>
  <c r="D12" i="179"/>
  <c r="D13" i="179" s="1"/>
  <c r="I11" i="179"/>
  <c r="H11" i="179"/>
  <c r="J11" i="179" s="1"/>
  <c r="I10" i="179"/>
  <c r="I13" i="179" s="1"/>
  <c r="H10" i="179"/>
  <c r="J10" i="179" s="1"/>
  <c r="J13" i="179" s="1"/>
  <c r="X15" i="176"/>
  <c r="W15" i="176"/>
  <c r="Y15" i="176" s="1"/>
  <c r="V13" i="176"/>
  <c r="U13" i="176"/>
  <c r="T13" i="176"/>
  <c r="S13" i="176"/>
  <c r="R13" i="176"/>
  <c r="Q13" i="176"/>
  <c r="P13" i="176"/>
  <c r="O13" i="176"/>
  <c r="N13" i="176"/>
  <c r="M13" i="176"/>
  <c r="L13" i="176"/>
  <c r="K13" i="176"/>
  <c r="J13" i="176"/>
  <c r="I13" i="176"/>
  <c r="H13" i="176"/>
  <c r="G13" i="176"/>
  <c r="F13" i="176"/>
  <c r="E13" i="176"/>
  <c r="D13" i="176"/>
  <c r="C13" i="176"/>
  <c r="B13" i="176"/>
  <c r="X12" i="176"/>
  <c r="X8" i="176" s="1"/>
  <c r="X9" i="176" s="1"/>
  <c r="X17" i="176" s="1"/>
  <c r="W12" i="176"/>
  <c r="W13" i="176" s="1"/>
  <c r="V8" i="176"/>
  <c r="V9" i="176" s="1"/>
  <c r="V17" i="176" s="1"/>
  <c r="U8" i="176"/>
  <c r="U9" i="176" s="1"/>
  <c r="U17" i="176" s="1"/>
  <c r="T8" i="176"/>
  <c r="T9" i="176" s="1"/>
  <c r="T17" i="176" s="1"/>
  <c r="S8" i="176"/>
  <c r="S9" i="176" s="1"/>
  <c r="S17" i="176" s="1"/>
  <c r="R8" i="176"/>
  <c r="R9" i="176" s="1"/>
  <c r="R17" i="176" s="1"/>
  <c r="Q8" i="176"/>
  <c r="Q9" i="176" s="1"/>
  <c r="Q17" i="176" s="1"/>
  <c r="P8" i="176"/>
  <c r="P9" i="176" s="1"/>
  <c r="P17" i="176" s="1"/>
  <c r="O8" i="176"/>
  <c r="O9" i="176" s="1"/>
  <c r="O17" i="176" s="1"/>
  <c r="N8" i="176"/>
  <c r="N9" i="176" s="1"/>
  <c r="N17" i="176" s="1"/>
  <c r="M8" i="176"/>
  <c r="M9" i="176" s="1"/>
  <c r="M17" i="176" s="1"/>
  <c r="L8" i="176"/>
  <c r="L9" i="176" s="1"/>
  <c r="L17" i="176" s="1"/>
  <c r="K8" i="176"/>
  <c r="K9" i="176" s="1"/>
  <c r="K17" i="176" s="1"/>
  <c r="J8" i="176"/>
  <c r="J9" i="176" s="1"/>
  <c r="J17" i="176" s="1"/>
  <c r="I8" i="176"/>
  <c r="I9" i="176" s="1"/>
  <c r="I17" i="176" s="1"/>
  <c r="H8" i="176"/>
  <c r="H9" i="176" s="1"/>
  <c r="H17" i="176" s="1"/>
  <c r="G8" i="176"/>
  <c r="G9" i="176" s="1"/>
  <c r="G17" i="176" s="1"/>
  <c r="F8" i="176"/>
  <c r="F9" i="176" s="1"/>
  <c r="F17" i="176" s="1"/>
  <c r="E8" i="176"/>
  <c r="E9" i="176" s="1"/>
  <c r="E17" i="176" s="1"/>
  <c r="D8" i="176"/>
  <c r="D9" i="176" s="1"/>
  <c r="D17" i="176" s="1"/>
  <c r="C8" i="176"/>
  <c r="C9" i="176" s="1"/>
  <c r="C17" i="176" s="1"/>
  <c r="B8" i="176"/>
  <c r="B9" i="176" s="1"/>
  <c r="B17" i="176" s="1"/>
  <c r="H13" i="179" l="1"/>
  <c r="H19" i="179"/>
  <c r="H23" i="179" s="1"/>
  <c r="H25" i="179" s="1"/>
  <c r="W8" i="176"/>
  <c r="W9" i="176" s="1"/>
  <c r="W17" i="176" s="1"/>
  <c r="X13" i="176"/>
  <c r="Y12" i="176"/>
  <c r="Y8" i="176" l="1"/>
  <c r="Y9" i="176" s="1"/>
  <c r="Y17" i="176" s="1"/>
  <c r="Y13" i="176"/>
  <c r="U17" i="165"/>
  <c r="V17" i="165"/>
  <c r="W17" i="165"/>
  <c r="U18" i="165"/>
  <c r="V18" i="165"/>
  <c r="W18" i="165"/>
  <c r="U19" i="165"/>
  <c r="V19" i="165"/>
  <c r="W19" i="165"/>
  <c r="U23" i="165"/>
  <c r="V23" i="165"/>
  <c r="W23" i="165"/>
  <c r="U24" i="165"/>
  <c r="V24" i="165"/>
  <c r="W24" i="165"/>
  <c r="U25" i="165"/>
  <c r="V25" i="165"/>
  <c r="W25" i="165"/>
  <c r="W22" i="165"/>
  <c r="V22" i="165"/>
  <c r="U22" i="165"/>
  <c r="U16" i="165"/>
  <c r="T20" i="165"/>
  <c r="S20" i="165"/>
  <c r="R20" i="165"/>
  <c r="Q20" i="165"/>
  <c r="P20" i="165"/>
  <c r="O20" i="165"/>
  <c r="N20" i="165"/>
  <c r="M20" i="165"/>
  <c r="L20" i="165"/>
  <c r="K20" i="165"/>
  <c r="J20" i="165"/>
  <c r="I20" i="165"/>
  <c r="H20" i="165"/>
  <c r="G20" i="165"/>
  <c r="F20" i="165"/>
  <c r="E20" i="165"/>
  <c r="D20" i="165"/>
  <c r="C20" i="165"/>
  <c r="U13" i="165"/>
  <c r="T13" i="165"/>
  <c r="S13" i="165"/>
  <c r="R13" i="165"/>
  <c r="Q13" i="165"/>
  <c r="P13" i="165"/>
  <c r="O13" i="165"/>
  <c r="N13" i="165"/>
  <c r="M13" i="165"/>
  <c r="L13" i="165"/>
  <c r="K13" i="165"/>
  <c r="J13" i="165"/>
  <c r="I13" i="165"/>
  <c r="H13" i="165"/>
  <c r="G13" i="165"/>
  <c r="F13" i="165"/>
  <c r="E13" i="165"/>
  <c r="D13" i="165"/>
  <c r="C13" i="165"/>
  <c r="U20" i="165" l="1"/>
  <c r="U19" i="131" l="1"/>
  <c r="U21" i="131" s="1"/>
  <c r="T19" i="131"/>
  <c r="T21" i="131" s="1"/>
  <c r="S19" i="131"/>
  <c r="S21" i="131" s="1"/>
  <c r="R19" i="131"/>
  <c r="R21" i="131" s="1"/>
  <c r="Q19" i="131"/>
  <c r="Q21" i="131" s="1"/>
  <c r="P19" i="131"/>
  <c r="P21" i="131" s="1"/>
  <c r="O19" i="131"/>
  <c r="O21" i="131" s="1"/>
  <c r="N19" i="131"/>
  <c r="N21" i="131" s="1"/>
  <c r="M19" i="131"/>
  <c r="M21" i="131" s="1"/>
  <c r="L19" i="131"/>
  <c r="L21" i="131" s="1"/>
  <c r="K19" i="131"/>
  <c r="K21" i="131" s="1"/>
  <c r="J19" i="131"/>
  <c r="J21" i="131" s="1"/>
  <c r="I19" i="131"/>
  <c r="I21" i="131" s="1"/>
  <c r="H19" i="131"/>
  <c r="H21" i="131" s="1"/>
  <c r="G19" i="131"/>
  <c r="G21" i="131" s="1"/>
  <c r="F19" i="131"/>
  <c r="F21" i="131" s="1"/>
  <c r="E19" i="131"/>
  <c r="E21" i="131" s="1"/>
  <c r="D19" i="131"/>
  <c r="D21" i="131" s="1"/>
  <c r="U16" i="131"/>
  <c r="U20" i="131" s="1"/>
  <c r="T16" i="131"/>
  <c r="T20" i="131" s="1"/>
  <c r="S16" i="131"/>
  <c r="S20" i="131" s="1"/>
  <c r="S22" i="131" s="1"/>
  <c r="R16" i="131"/>
  <c r="R20" i="131" s="1"/>
  <c r="R22" i="131" s="1"/>
  <c r="Q16" i="131"/>
  <c r="Q20" i="131" s="1"/>
  <c r="P16" i="131"/>
  <c r="P20" i="131" s="1"/>
  <c r="O16" i="131"/>
  <c r="O20" i="131" s="1"/>
  <c r="O22" i="131" s="1"/>
  <c r="N16" i="131"/>
  <c r="N20" i="131" s="1"/>
  <c r="N22" i="131" s="1"/>
  <c r="M16" i="131"/>
  <c r="M20" i="131" s="1"/>
  <c r="L16" i="131"/>
  <c r="L20" i="131" s="1"/>
  <c r="K16" i="131"/>
  <c r="K20" i="131" s="1"/>
  <c r="K22" i="131" s="1"/>
  <c r="J16" i="131"/>
  <c r="J20" i="131" s="1"/>
  <c r="J22" i="131" s="1"/>
  <c r="I16" i="131"/>
  <c r="I20" i="131" s="1"/>
  <c r="H16" i="131"/>
  <c r="H20" i="131" s="1"/>
  <c r="G16" i="131"/>
  <c r="G20" i="131" s="1"/>
  <c r="G22" i="131" s="1"/>
  <c r="F16" i="131"/>
  <c r="F20" i="131" s="1"/>
  <c r="F22" i="131" s="1"/>
  <c r="E16" i="131"/>
  <c r="E20" i="131" s="1"/>
  <c r="D16" i="131"/>
  <c r="D20" i="131" s="1"/>
  <c r="U11" i="131"/>
  <c r="T11" i="131"/>
  <c r="S11" i="131"/>
  <c r="R11" i="131"/>
  <c r="Q11" i="131"/>
  <c r="P11" i="131"/>
  <c r="O11" i="131"/>
  <c r="N11" i="131"/>
  <c r="M11" i="131"/>
  <c r="L11" i="131"/>
  <c r="K11" i="131"/>
  <c r="J11" i="131"/>
  <c r="I11" i="131"/>
  <c r="H11" i="131"/>
  <c r="G11" i="131"/>
  <c r="F11" i="131"/>
  <c r="E11" i="131"/>
  <c r="D11" i="131"/>
  <c r="U8" i="131"/>
  <c r="T8" i="131"/>
  <c r="S8" i="131"/>
  <c r="R8" i="131"/>
  <c r="Q8" i="131"/>
  <c r="P8" i="131"/>
  <c r="O8" i="131"/>
  <c r="N8" i="131"/>
  <c r="M8" i="131"/>
  <c r="L8" i="131"/>
  <c r="K8" i="131"/>
  <c r="J8" i="131"/>
  <c r="I8" i="131"/>
  <c r="H8" i="131"/>
  <c r="G8" i="131"/>
  <c r="F8" i="131"/>
  <c r="E8" i="131"/>
  <c r="D8" i="131"/>
  <c r="B1" i="131"/>
  <c r="D22" i="131" l="1"/>
  <c r="H22" i="131"/>
  <c r="L22" i="131"/>
  <c r="P22" i="131"/>
  <c r="T22" i="131"/>
  <c r="E22" i="131"/>
  <c r="I22" i="131"/>
  <c r="M22" i="131"/>
  <c r="Q22" i="131"/>
  <c r="U22" i="131"/>
  <c r="T26" i="165" l="1"/>
  <c r="S26" i="165"/>
  <c r="R26" i="165"/>
  <c r="Q26" i="165"/>
  <c r="P26" i="165"/>
  <c r="O26" i="165"/>
  <c r="N26" i="165"/>
  <c r="M26" i="165"/>
  <c r="L26" i="165"/>
  <c r="K26" i="165"/>
  <c r="J26" i="165"/>
  <c r="I26" i="165"/>
  <c r="H26" i="165"/>
  <c r="G26" i="165"/>
  <c r="F26" i="165"/>
  <c r="E26" i="165"/>
  <c r="D26" i="165"/>
  <c r="C26" i="165"/>
  <c r="V16" i="165" l="1"/>
  <c r="V20" i="165" s="1"/>
  <c r="W16" i="165"/>
  <c r="W20" i="165" l="1"/>
  <c r="U26" i="165"/>
  <c r="V26" i="165"/>
  <c r="W26" i="165"/>
  <c r="V13" i="165"/>
  <c r="W13" i="165"/>
  <c r="R33" i="158" l="1"/>
  <c r="R19" i="134" l="1"/>
  <c r="Q19" i="134"/>
  <c r="N19" i="134"/>
  <c r="M19" i="134"/>
  <c r="J19" i="134"/>
  <c r="I19" i="134"/>
  <c r="F19" i="134"/>
  <c r="E19" i="134"/>
  <c r="R18" i="134"/>
  <c r="R20" i="134" s="1"/>
  <c r="O18" i="134"/>
  <c r="O20" i="134" s="1"/>
  <c r="N18" i="134"/>
  <c r="N20" i="134" s="1"/>
  <c r="K18" i="134"/>
  <c r="J18" i="134"/>
  <c r="J20" i="134" s="1"/>
  <c r="G18" i="134"/>
  <c r="G20" i="134" s="1"/>
  <c r="F18" i="134"/>
  <c r="F20" i="134" s="1"/>
  <c r="R17" i="134"/>
  <c r="Q17" i="134"/>
  <c r="P17" i="134"/>
  <c r="P19" i="134" s="1"/>
  <c r="O17" i="134"/>
  <c r="O19" i="134" s="1"/>
  <c r="N17" i="134"/>
  <c r="M17" i="134"/>
  <c r="L17" i="134"/>
  <c r="L19" i="134" s="1"/>
  <c r="K17" i="134"/>
  <c r="K19" i="134" s="1"/>
  <c r="J17" i="134"/>
  <c r="I17" i="134"/>
  <c r="H17" i="134"/>
  <c r="H19" i="134" s="1"/>
  <c r="G17" i="134"/>
  <c r="G19" i="134" s="1"/>
  <c r="F17" i="134"/>
  <c r="E17" i="134"/>
  <c r="D17" i="134"/>
  <c r="D19" i="134" s="1"/>
  <c r="R14" i="134"/>
  <c r="Q14" i="134"/>
  <c r="Q18" i="134" s="1"/>
  <c r="Q20" i="134" s="1"/>
  <c r="P14" i="134"/>
  <c r="P18" i="134" s="1"/>
  <c r="P20" i="134" s="1"/>
  <c r="O14" i="134"/>
  <c r="N14" i="134"/>
  <c r="M14" i="134"/>
  <c r="M18" i="134" s="1"/>
  <c r="M20" i="134" s="1"/>
  <c r="L14" i="134"/>
  <c r="L18" i="134" s="1"/>
  <c r="L20" i="134" s="1"/>
  <c r="K14" i="134"/>
  <c r="J14" i="134"/>
  <c r="I14" i="134"/>
  <c r="I18" i="134" s="1"/>
  <c r="I20" i="134" s="1"/>
  <c r="H14" i="134"/>
  <c r="H18" i="134" s="1"/>
  <c r="H20" i="134" s="1"/>
  <c r="G14" i="134"/>
  <c r="F14" i="134"/>
  <c r="E14" i="134"/>
  <c r="E18" i="134" s="1"/>
  <c r="E20" i="134" s="1"/>
  <c r="D14" i="134"/>
  <c r="D18" i="134" s="1"/>
  <c r="D20" i="134" s="1"/>
  <c r="R10" i="134"/>
  <c r="Q10" i="134"/>
  <c r="P10" i="134"/>
  <c r="O10" i="134"/>
  <c r="N10" i="134"/>
  <c r="M10" i="134"/>
  <c r="L10" i="134"/>
  <c r="K10" i="134"/>
  <c r="J10" i="134"/>
  <c r="I10" i="134"/>
  <c r="H10" i="134"/>
  <c r="G10" i="134"/>
  <c r="F10" i="134"/>
  <c r="E10" i="134"/>
  <c r="D10" i="134"/>
  <c r="X8" i="134"/>
  <c r="W8" i="134"/>
  <c r="V8" i="134"/>
  <c r="R8" i="134"/>
  <c r="Q8" i="134"/>
  <c r="P8" i="134"/>
  <c r="O8" i="134"/>
  <c r="N8" i="134"/>
  <c r="M8" i="134"/>
  <c r="L8" i="134"/>
  <c r="K8" i="134"/>
  <c r="J8" i="134"/>
  <c r="I8" i="134"/>
  <c r="H8" i="134"/>
  <c r="G8" i="134"/>
  <c r="F8" i="134"/>
  <c r="E8" i="134"/>
  <c r="D8" i="134"/>
  <c r="B1" i="134"/>
  <c r="K20" i="134" l="1"/>
  <c r="K55" i="158" l="1"/>
  <c r="L55" i="158"/>
  <c r="M55" i="158"/>
  <c r="N55" i="158"/>
  <c r="O55" i="158"/>
  <c r="P55" i="158"/>
  <c r="Q55" i="158"/>
  <c r="R55" i="158"/>
  <c r="S55" i="158"/>
  <c r="S16" i="158" l="1"/>
  <c r="S65" i="158" l="1"/>
  <c r="AE65" i="158" s="1"/>
  <c r="R65" i="158"/>
  <c r="AD65" i="158" s="1"/>
  <c r="Q65" i="158"/>
  <c r="AC65" i="158" s="1"/>
  <c r="S64" i="158"/>
  <c r="AE64" i="158" s="1"/>
  <c r="R64" i="158"/>
  <c r="AD64" i="158" s="1"/>
  <c r="Q64" i="158"/>
  <c r="AC64" i="158" s="1"/>
  <c r="S62" i="158"/>
  <c r="AE62" i="158" s="1"/>
  <c r="R62" i="158"/>
  <c r="AD62" i="158" s="1"/>
  <c r="Q62" i="158"/>
  <c r="AC62" i="158" s="1"/>
  <c r="V49" i="158"/>
  <c r="U49" i="158"/>
  <c r="T49" i="158"/>
  <c r="V48" i="158"/>
  <c r="U48" i="158"/>
  <c r="T48" i="158"/>
  <c r="V47" i="158"/>
  <c r="U47" i="158"/>
  <c r="T47" i="158"/>
  <c r="V46" i="158"/>
  <c r="U46" i="158"/>
  <c r="T46" i="158"/>
  <c r="S39" i="158"/>
  <c r="AH39" i="158" s="1"/>
  <c r="R39" i="158"/>
  <c r="AG39" i="158" s="1"/>
  <c r="Q39" i="158"/>
  <c r="AF39" i="158" s="1"/>
  <c r="S38" i="158"/>
  <c r="AH38" i="158" s="1"/>
  <c r="R38" i="158"/>
  <c r="AG38" i="158" s="1"/>
  <c r="Q38" i="158"/>
  <c r="AF38" i="158" s="1"/>
  <c r="S37" i="158"/>
  <c r="AH37" i="158" s="1"/>
  <c r="R37" i="158"/>
  <c r="AG37" i="158" s="1"/>
  <c r="Q37" i="158"/>
  <c r="AF37" i="158" s="1"/>
  <c r="S36" i="158"/>
  <c r="AH36" i="158" s="1"/>
  <c r="R36" i="158"/>
  <c r="AG36" i="158" s="1"/>
  <c r="Q36" i="158"/>
  <c r="AF36" i="158" s="1"/>
  <c r="S35" i="158"/>
  <c r="AH35" i="158" s="1"/>
  <c r="R35" i="158"/>
  <c r="AG35" i="158" s="1"/>
  <c r="Q35" i="158"/>
  <c r="AF35" i="158" s="1"/>
  <c r="S34" i="158"/>
  <c r="AH34" i="158" s="1"/>
  <c r="R34" i="158"/>
  <c r="AG34" i="158" s="1"/>
  <c r="Q34" i="158"/>
  <c r="AF34" i="158" s="1"/>
  <c r="S33" i="158"/>
  <c r="AH33" i="158" s="1"/>
  <c r="AG33" i="158"/>
  <c r="Q33" i="158"/>
  <c r="AF33" i="158" s="1"/>
  <c r="S32" i="158"/>
  <c r="AH32" i="158" s="1"/>
  <c r="R32" i="158"/>
  <c r="AG32" i="158" s="1"/>
  <c r="Q32" i="158"/>
  <c r="AF32" i="158" s="1"/>
  <c r="S31" i="158"/>
  <c r="AH31" i="158" s="1"/>
  <c r="R31" i="158"/>
  <c r="AG31" i="158" s="1"/>
  <c r="Q31" i="158"/>
  <c r="AF31" i="158" s="1"/>
  <c r="S29" i="158"/>
  <c r="AH29" i="158" s="1"/>
  <c r="R29" i="158"/>
  <c r="AG29" i="158" s="1"/>
  <c r="Q29" i="158"/>
  <c r="AF29" i="158" s="1"/>
  <c r="S28" i="158"/>
  <c r="AH28" i="158" s="1"/>
  <c r="R28" i="158"/>
  <c r="AG28" i="158" s="1"/>
  <c r="Q28" i="158"/>
  <c r="AF28" i="158" s="1"/>
  <c r="S20" i="158"/>
  <c r="AE20" i="158" s="1"/>
  <c r="R20" i="158"/>
  <c r="AD20" i="158" s="1"/>
  <c r="Q20" i="158"/>
  <c r="AC20" i="158" s="1"/>
  <c r="S19" i="158"/>
  <c r="AE19" i="158" s="1"/>
  <c r="R19" i="158"/>
  <c r="AD19" i="158" s="1"/>
  <c r="Q19" i="158"/>
  <c r="AC19" i="158" s="1"/>
  <c r="S18" i="158"/>
  <c r="AE18" i="158" s="1"/>
  <c r="R18" i="158"/>
  <c r="AD18" i="158" s="1"/>
  <c r="Q18" i="158"/>
  <c r="AC18" i="158" s="1"/>
  <c r="S17" i="158"/>
  <c r="AE17" i="158" s="1"/>
  <c r="R17" i="158"/>
  <c r="AD17" i="158" s="1"/>
  <c r="Q17" i="158"/>
  <c r="AC17" i="158" s="1"/>
  <c r="AE16" i="158"/>
  <c r="R16" i="158"/>
  <c r="AD16" i="158" s="1"/>
  <c r="Q16" i="158"/>
  <c r="AC16" i="158" s="1"/>
  <c r="S15" i="158"/>
  <c r="AE15" i="158" s="1"/>
  <c r="R15" i="158"/>
  <c r="AD15" i="158" s="1"/>
  <c r="Q15" i="158"/>
  <c r="AC15" i="158" s="1"/>
  <c r="S14" i="158"/>
  <c r="AE14" i="158" s="1"/>
  <c r="R14" i="158"/>
  <c r="AD14" i="158" s="1"/>
  <c r="Q14" i="158"/>
  <c r="AC14" i="158" s="1"/>
  <c r="S13" i="158"/>
  <c r="AE13" i="158" s="1"/>
  <c r="R13" i="158"/>
  <c r="AD13" i="158" s="1"/>
  <c r="Q13" i="158"/>
  <c r="AC13" i="158" s="1"/>
  <c r="S11" i="158"/>
  <c r="AE11" i="158" s="1"/>
  <c r="R11" i="158"/>
  <c r="AD11" i="158" s="1"/>
  <c r="Q11" i="158"/>
  <c r="AC11" i="158" s="1"/>
  <c r="S10" i="158"/>
  <c r="AE10" i="158" s="1"/>
  <c r="R10" i="158"/>
  <c r="AD10" i="158" s="1"/>
  <c r="Q10" i="158"/>
  <c r="AC10" i="158" s="1"/>
  <c r="P27" i="165" l="1"/>
  <c r="L27" i="165"/>
  <c r="H27" i="165"/>
  <c r="Q27" i="165"/>
  <c r="I27" i="165"/>
  <c r="G27" i="165" l="1"/>
  <c r="K27" i="165"/>
  <c r="T27" i="165"/>
  <c r="S27" i="165"/>
  <c r="O27" i="165"/>
  <c r="M27" i="165"/>
  <c r="F27" i="165"/>
  <c r="N27" i="165"/>
  <c r="R27" i="165"/>
  <c r="J27" i="165"/>
  <c r="D27" i="165" l="1"/>
  <c r="W27" i="165" l="1"/>
  <c r="U27" i="165"/>
  <c r="V27" i="165"/>
  <c r="E27" i="165"/>
  <c r="I18" i="145" l="1"/>
  <c r="I20" i="145" s="1"/>
  <c r="F18" i="145"/>
  <c r="F20" i="145" s="1"/>
  <c r="E18" i="145"/>
  <c r="E20" i="145" s="1"/>
  <c r="C18" i="145"/>
  <c r="C20" i="145" s="1"/>
  <c r="B18" i="145"/>
  <c r="B20" i="145" s="1"/>
  <c r="I17" i="145"/>
  <c r="H17" i="145"/>
  <c r="H18" i="145" s="1"/>
  <c r="H20" i="145" s="1"/>
  <c r="G17" i="145"/>
  <c r="G18" i="145" s="1"/>
  <c r="G20" i="145" s="1"/>
  <c r="D17" i="145"/>
  <c r="D18" i="145" s="1"/>
  <c r="D20" i="145" s="1"/>
  <c r="F15" i="145"/>
  <c r="F19" i="145" s="1"/>
  <c r="F21" i="145" s="1"/>
  <c r="E15" i="145"/>
  <c r="E19" i="145" s="1"/>
  <c r="C15" i="145"/>
  <c r="C19" i="145" s="1"/>
  <c r="B15" i="145"/>
  <c r="B19" i="145" s="1"/>
  <c r="I14" i="145"/>
  <c r="I15" i="145" s="1"/>
  <c r="I19" i="145" s="1"/>
  <c r="H14" i="145"/>
  <c r="H15" i="145" s="1"/>
  <c r="H19" i="145" s="1"/>
  <c r="G14" i="145"/>
  <c r="G15" i="145" s="1"/>
  <c r="G19" i="145" s="1"/>
  <c r="D14" i="145"/>
  <c r="D15" i="145" s="1"/>
  <c r="D19" i="145" s="1"/>
  <c r="D21" i="145" s="1"/>
  <c r="F11" i="145"/>
  <c r="E11" i="145"/>
  <c r="C11" i="145"/>
  <c r="B11" i="145"/>
  <c r="I10" i="145"/>
  <c r="I11" i="145" s="1"/>
  <c r="H10" i="145"/>
  <c r="H11" i="145" s="1"/>
  <c r="G10" i="145"/>
  <c r="G11" i="145" s="1"/>
  <c r="D10" i="145"/>
  <c r="D11" i="145" s="1"/>
  <c r="J14" i="145" l="1"/>
  <c r="J15" i="145" s="1"/>
  <c r="J19" i="145" s="1"/>
  <c r="I21" i="145"/>
  <c r="B21" i="145"/>
  <c r="C21" i="145"/>
  <c r="G21" i="145"/>
  <c r="H21" i="145"/>
  <c r="E21" i="145"/>
  <c r="J10" i="145"/>
  <c r="J11" i="145" s="1"/>
  <c r="J17" i="145"/>
  <c r="J18" i="145" s="1"/>
  <c r="J20" i="145" s="1"/>
  <c r="J21" i="145" l="1"/>
  <c r="H10" i="108"/>
  <c r="E14" i="108"/>
  <c r="E18" i="108" s="1"/>
  <c r="H14" i="108"/>
  <c r="I18" i="108"/>
  <c r="J18" i="108"/>
  <c r="E17" i="108"/>
  <c r="E9" i="108" s="1"/>
  <c r="E10" i="108" s="1"/>
  <c r="F19" i="108"/>
  <c r="G19" i="108"/>
  <c r="H17" i="108"/>
  <c r="I17" i="108"/>
  <c r="J17" i="108"/>
  <c r="F18" i="108"/>
  <c r="G18" i="108"/>
  <c r="H18" i="108"/>
  <c r="H20" i="108" s="1"/>
  <c r="H19" i="108"/>
  <c r="I19" i="108"/>
  <c r="J19" i="108"/>
  <c r="E19" i="108" l="1"/>
  <c r="E20" i="108" s="1"/>
  <c r="F20" i="108"/>
  <c r="G20" i="108"/>
  <c r="J20" i="108"/>
  <c r="I20" i="108"/>
  <c r="T54" i="158" l="1"/>
  <c r="T55" i="158" s="1"/>
  <c r="AB21" i="158"/>
  <c r="AE40" i="158"/>
  <c r="AC40" i="158"/>
  <c r="D138" i="158"/>
  <c r="C27" i="165"/>
  <c r="B50" i="158"/>
  <c r="C50" i="158"/>
  <c r="D50" i="158"/>
  <c r="E50" i="158"/>
  <c r="F50" i="158"/>
  <c r="G50" i="158"/>
  <c r="H50" i="158"/>
  <c r="I50" i="158"/>
  <c r="J50" i="158"/>
  <c r="K50" i="158"/>
  <c r="L50" i="158"/>
  <c r="M50" i="158"/>
  <c r="N50" i="158"/>
  <c r="O50" i="158"/>
  <c r="P50" i="158"/>
  <c r="Q50" i="158"/>
  <c r="R50" i="158"/>
  <c r="S50" i="158"/>
  <c r="U54" i="158"/>
  <c r="U55" i="158" s="1"/>
  <c r="V54" i="158"/>
  <c r="V55" i="158" s="1"/>
  <c r="B55" i="158"/>
  <c r="C55" i="158"/>
  <c r="D55" i="158"/>
  <c r="E55" i="158"/>
  <c r="F55" i="158"/>
  <c r="G55" i="158"/>
  <c r="H55" i="158"/>
  <c r="I55" i="158"/>
  <c r="J55" i="158"/>
  <c r="D17" i="108"/>
  <c r="D19" i="108" s="1"/>
  <c r="C17" i="108"/>
  <c r="C19" i="108" s="1"/>
  <c r="D14" i="108"/>
  <c r="D18" i="108" s="1"/>
  <c r="C14" i="108"/>
  <c r="C18" i="108" s="1"/>
  <c r="D10" i="108"/>
  <c r="C10" i="108"/>
  <c r="B79" i="130"/>
  <c r="U75" i="130"/>
  <c r="T75" i="130"/>
  <c r="S75" i="130"/>
  <c r="R75" i="130"/>
  <c r="R77" i="130"/>
  <c r="Q75" i="130"/>
  <c r="P75" i="130"/>
  <c r="P77" i="130" s="1"/>
  <c r="O75" i="130"/>
  <c r="N75" i="130"/>
  <c r="M75" i="130"/>
  <c r="L75" i="130"/>
  <c r="K75" i="130"/>
  <c r="J75" i="130"/>
  <c r="I75" i="130"/>
  <c r="H75" i="130"/>
  <c r="G75" i="130"/>
  <c r="F75" i="130"/>
  <c r="E75" i="130"/>
  <c r="D75" i="130"/>
  <c r="T74" i="130"/>
  <c r="T76" i="130"/>
  <c r="S74" i="130"/>
  <c r="S76" i="130" s="1"/>
  <c r="Q74" i="130"/>
  <c r="Q76" i="130" s="1"/>
  <c r="Q77" i="130" s="1"/>
  <c r="O74" i="130"/>
  <c r="O76" i="130" s="1"/>
  <c r="O77" i="130" s="1"/>
  <c r="N74" i="130"/>
  <c r="N76" i="130" s="1"/>
  <c r="N77" i="130" s="1"/>
  <c r="M74" i="130"/>
  <c r="M76" i="130" s="1"/>
  <c r="M77" i="130" s="1"/>
  <c r="L74" i="130"/>
  <c r="L76" i="130" s="1"/>
  <c r="K74" i="130"/>
  <c r="K76" i="130" s="1"/>
  <c r="K77" i="130" s="1"/>
  <c r="J74" i="130"/>
  <c r="J76" i="130" s="1"/>
  <c r="J77" i="130" s="1"/>
  <c r="I74" i="130"/>
  <c r="I76" i="130" s="1"/>
  <c r="I77" i="130" s="1"/>
  <c r="H74" i="130"/>
  <c r="H76" i="130" s="1"/>
  <c r="G74" i="130"/>
  <c r="G76" i="130" s="1"/>
  <c r="G77" i="130" s="1"/>
  <c r="F74" i="130"/>
  <c r="F76" i="130" s="1"/>
  <c r="F77" i="130" s="1"/>
  <c r="E74" i="130"/>
  <c r="E76" i="130" s="1"/>
  <c r="E77" i="130" s="1"/>
  <c r="D74" i="130"/>
  <c r="D76" i="130" s="1"/>
  <c r="U56" i="130"/>
  <c r="T56" i="130"/>
  <c r="S56" i="130"/>
  <c r="R56" i="130"/>
  <c r="Q56" i="130"/>
  <c r="P56" i="130"/>
  <c r="O56" i="130"/>
  <c r="N56" i="130"/>
  <c r="M56" i="130"/>
  <c r="L56" i="130"/>
  <c r="K56" i="130"/>
  <c r="J56" i="130"/>
  <c r="I56" i="130"/>
  <c r="H56" i="130"/>
  <c r="G56" i="130"/>
  <c r="F56" i="130"/>
  <c r="E56" i="130"/>
  <c r="D56" i="130"/>
  <c r="U31" i="130"/>
  <c r="T31" i="130"/>
  <c r="S31" i="130"/>
  <c r="R31" i="130"/>
  <c r="Q31" i="130"/>
  <c r="P31" i="130"/>
  <c r="O31" i="130"/>
  <c r="N31" i="130"/>
  <c r="M31" i="130"/>
  <c r="L31" i="130"/>
  <c r="K31" i="130"/>
  <c r="J31" i="130"/>
  <c r="I31" i="130"/>
  <c r="H31" i="130"/>
  <c r="G31" i="130"/>
  <c r="F31" i="130"/>
  <c r="E31" i="130"/>
  <c r="D31" i="130"/>
  <c r="U8" i="130"/>
  <c r="T8" i="130"/>
  <c r="S8" i="130"/>
  <c r="R8" i="130"/>
  <c r="Q8" i="130"/>
  <c r="P8" i="130"/>
  <c r="O8" i="130"/>
  <c r="N8" i="130"/>
  <c r="M8" i="130"/>
  <c r="L8" i="130"/>
  <c r="K8" i="130"/>
  <c r="J8" i="130"/>
  <c r="I8" i="130"/>
  <c r="H8" i="130"/>
  <c r="G8" i="130"/>
  <c r="F8" i="130"/>
  <c r="E8" i="130"/>
  <c r="D8" i="130"/>
  <c r="G3" i="130"/>
  <c r="B1" i="130"/>
  <c r="B21" i="158"/>
  <c r="C21" i="158"/>
  <c r="D21" i="158"/>
  <c r="E21" i="158"/>
  <c r="F21" i="158"/>
  <c r="G21" i="158"/>
  <c r="H21" i="158"/>
  <c r="I21" i="158"/>
  <c r="J21" i="158"/>
  <c r="K21" i="158"/>
  <c r="L21" i="158"/>
  <c r="M21" i="158"/>
  <c r="N21" i="158"/>
  <c r="O21" i="158"/>
  <c r="P21" i="158"/>
  <c r="T21" i="158"/>
  <c r="U21" i="158"/>
  <c r="V21" i="158"/>
  <c r="W21" i="158"/>
  <c r="X21" i="158"/>
  <c r="Y21" i="158"/>
  <c r="Z21" i="158"/>
  <c r="AA21" i="158"/>
  <c r="B40" i="158"/>
  <c r="C40" i="158"/>
  <c r="D40" i="158"/>
  <c r="E40" i="158"/>
  <c r="F40" i="158"/>
  <c r="G40" i="158"/>
  <c r="H40" i="158"/>
  <c r="I40" i="158"/>
  <c r="J40" i="158"/>
  <c r="K40" i="158"/>
  <c r="L40" i="158"/>
  <c r="M40" i="158"/>
  <c r="N40" i="158"/>
  <c r="O40" i="158"/>
  <c r="P40" i="158"/>
  <c r="T40" i="158"/>
  <c r="U40" i="158"/>
  <c r="V40" i="158"/>
  <c r="W40" i="158"/>
  <c r="X40" i="158"/>
  <c r="Y40" i="158"/>
  <c r="Z40" i="158"/>
  <c r="AA40" i="158"/>
  <c r="AB40" i="158"/>
  <c r="AD40" i="158"/>
  <c r="B66" i="158"/>
  <c r="C66" i="158"/>
  <c r="D66" i="158"/>
  <c r="E66" i="158"/>
  <c r="F66" i="158"/>
  <c r="G66" i="158"/>
  <c r="H66" i="158"/>
  <c r="I66" i="158"/>
  <c r="J66" i="158"/>
  <c r="K66" i="158"/>
  <c r="L66" i="158"/>
  <c r="M66" i="158"/>
  <c r="N66" i="158"/>
  <c r="O66" i="158"/>
  <c r="P66" i="158"/>
  <c r="T66" i="158"/>
  <c r="U66" i="158"/>
  <c r="V66" i="158"/>
  <c r="W66" i="158"/>
  <c r="X66" i="158"/>
  <c r="Y66" i="158"/>
  <c r="Z66" i="158"/>
  <c r="AA66" i="158"/>
  <c r="AB66" i="158"/>
  <c r="L9" i="108"/>
  <c r="L10" i="108" s="1"/>
  <c r="M9" i="108"/>
  <c r="M10" i="108" s="1"/>
  <c r="M13" i="108"/>
  <c r="M14" i="108" s="1"/>
  <c r="M18" i="108" s="1"/>
  <c r="K13" i="108"/>
  <c r="K18" i="108" s="1"/>
  <c r="L13" i="108"/>
  <c r="L14" i="108" s="1"/>
  <c r="L18" i="108" s="1"/>
  <c r="B14" i="108"/>
  <c r="B18" i="108" s="1"/>
  <c r="M16" i="108"/>
  <c r="M17" i="108" s="1"/>
  <c r="M19" i="108" s="1"/>
  <c r="K16" i="108"/>
  <c r="K17" i="108" s="1"/>
  <c r="K19" i="108" s="1"/>
  <c r="L16" i="108"/>
  <c r="L17" i="108" s="1"/>
  <c r="L19" i="108" s="1"/>
  <c r="B17" i="108"/>
  <c r="B9" i="108" s="1"/>
  <c r="S77" i="130" l="1"/>
  <c r="T77" i="130"/>
  <c r="D77" i="130"/>
  <c r="H77" i="130"/>
  <c r="L77" i="130"/>
  <c r="B10" i="108"/>
  <c r="K9" i="108"/>
  <c r="K10" i="108" s="1"/>
  <c r="B19" i="108"/>
  <c r="B20" i="108" s="1"/>
  <c r="U74" i="130"/>
  <c r="U76" i="130" s="1"/>
  <c r="D20" i="108"/>
  <c r="C20" i="108"/>
  <c r="K20" i="108"/>
  <c r="M20" i="108"/>
  <c r="L20" i="108"/>
  <c r="U50" i="158"/>
  <c r="Q66" i="158"/>
  <c r="S66" i="158"/>
  <c r="AC66" i="158"/>
  <c r="B71" i="158" s="1"/>
  <c r="R66" i="158"/>
  <c r="V50" i="158"/>
  <c r="AD66" i="158"/>
  <c r="C71" i="158" s="1"/>
  <c r="AE66" i="158"/>
  <c r="D71" i="158" s="1"/>
  <c r="T50" i="158"/>
  <c r="Q21" i="158"/>
  <c r="AC21" i="158" s="1"/>
  <c r="S21" i="158"/>
  <c r="AE21" i="158" s="1"/>
  <c r="Q40" i="158"/>
  <c r="AF40" i="158" s="1"/>
  <c r="B70" i="158" s="1"/>
  <c r="R40" i="158"/>
  <c r="AG40" i="158" s="1"/>
  <c r="C70" i="158" s="1"/>
  <c r="S40" i="158"/>
  <c r="AH40" i="158" s="1"/>
  <c r="D70" i="158" s="1"/>
  <c r="R21" i="158"/>
  <c r="AD21" i="158" s="1"/>
  <c r="U77" i="130" l="1"/>
  <c r="C69" i="158"/>
  <c r="C72" i="158" s="1"/>
  <c r="B69" i="158"/>
  <c r="B72" i="158" s="1"/>
  <c r="D69" i="158"/>
  <c r="D72" i="158" s="1"/>
</calcChain>
</file>

<file path=xl/comments1.xml><?xml version="1.0" encoding="utf-8"?>
<comments xmlns="http://schemas.openxmlformats.org/spreadsheetml/2006/main">
  <authors>
    <author>Студент</author>
  </authors>
  <commentList>
    <comment ref="G11" authorId="0" shapeId="0">
      <text>
        <r>
          <rPr>
            <b/>
            <sz val="8"/>
            <color indexed="81"/>
            <rFont val="Tahoma"/>
            <family val="2"/>
            <charset val="204"/>
          </rPr>
          <t>Студент:</t>
        </r>
        <r>
          <rPr>
            <sz val="8"/>
            <color indexed="81"/>
            <rFont val="Tahoma"/>
            <family val="2"/>
            <charset val="204"/>
          </rPr>
          <t xml:space="preserve">
Исправленно</t>
        </r>
      </text>
    </comment>
  </commentList>
</comments>
</file>

<file path=xl/sharedStrings.xml><?xml version="1.0" encoding="utf-8"?>
<sst xmlns="http://schemas.openxmlformats.org/spreadsheetml/2006/main" count="3281" uniqueCount="409">
  <si>
    <t>1</t>
  </si>
  <si>
    <t>2</t>
  </si>
  <si>
    <t>3</t>
  </si>
  <si>
    <t>4</t>
  </si>
  <si>
    <t>ВСЕГО</t>
  </si>
  <si>
    <t>МАГИСТР</t>
  </si>
  <si>
    <t>Всего  бакалавры</t>
  </si>
  <si>
    <t xml:space="preserve"> </t>
  </si>
  <si>
    <t>Итого граждане России</t>
  </si>
  <si>
    <t>Факультет/направление подготовки</t>
  </si>
  <si>
    <t>ИТОГО по подразделению  граждане России</t>
  </si>
  <si>
    <t>Граждане России</t>
  </si>
  <si>
    <t>Итого по направлениям подготовки:</t>
  </si>
  <si>
    <t>Итого граждане иностранных государств</t>
  </si>
  <si>
    <t>ИТОГО по подразделению иностранные граждане</t>
  </si>
  <si>
    <t xml:space="preserve">Итого </t>
  </si>
  <si>
    <t>Итого по направлениям подготовки</t>
  </si>
  <si>
    <t>ИТОГО по подразделению граждане иностранных государств</t>
  </si>
  <si>
    <t>Свод  по направлениям подготовки</t>
  </si>
  <si>
    <t>1 год обучения</t>
  </si>
  <si>
    <t>2 год обучения</t>
  </si>
  <si>
    <t>Всего  магистры</t>
  </si>
  <si>
    <t>Свод по направлениям подготовки</t>
  </si>
  <si>
    <t>В том числе:</t>
  </si>
  <si>
    <t>Всего  специалисты</t>
  </si>
  <si>
    <t>Граждане иностранных государств (вкл. Украину)</t>
  </si>
  <si>
    <t>За счет бюджетных ассигнований</t>
  </si>
  <si>
    <t>На основе догов. о платных образов. услугах</t>
  </si>
  <si>
    <t>38.04.04 Государственное и муниципальное управление</t>
  </si>
  <si>
    <t>3 год обучения</t>
  </si>
  <si>
    <t>АКАДЕМИЯ СТРОИТЕЛЬСТВА И АРХИТЕКТУРЫ</t>
  </si>
  <si>
    <t>07.03.04 Градостроительство</t>
  </si>
  <si>
    <t>08.03.01Строительство</t>
  </si>
  <si>
    <t>13.03.02 Электроэнергетика и электротехника</t>
  </si>
  <si>
    <t>20.03.02 Природообустройство и водопользование</t>
  </si>
  <si>
    <t>08.03.01 Строительство</t>
  </si>
  <si>
    <t>07.04.04 Градостроительство</t>
  </si>
  <si>
    <t>08.04.01 Строительство</t>
  </si>
  <si>
    <t>13.04.02 Электроэнергетика и электротехника</t>
  </si>
  <si>
    <t>20.04.02 Природообустройство и водопользование</t>
  </si>
  <si>
    <t xml:space="preserve">Итого магистров </t>
  </si>
  <si>
    <t>магистр</t>
  </si>
  <si>
    <t>На основе догов.о платных образов.услугах</t>
  </si>
  <si>
    <t>Свод по направлениям подготовкии</t>
  </si>
  <si>
    <t>35.04.04 Агрономия</t>
  </si>
  <si>
    <t>35.04.05 Садоводство</t>
  </si>
  <si>
    <t>21.04.02 Землеустройство и кадастры</t>
  </si>
  <si>
    <t>35.03.10 Ландшафтная архитектура</t>
  </si>
  <si>
    <t>35.04.01 Лесное дело</t>
  </si>
  <si>
    <t>19.04.02 Продукты питания из растительного сырья</t>
  </si>
  <si>
    <t>19.04.03 Продукты питания животного происхождения</t>
  </si>
  <si>
    <t>35.04.06 Агроинженерия</t>
  </si>
  <si>
    <t>38.04.08 Финансы и кредит</t>
  </si>
  <si>
    <t>38.04.01 Экономика</t>
  </si>
  <si>
    <t>38.04.02 Менеджмент</t>
  </si>
  <si>
    <t>Граждане иностранных государст(вкл.Украину)</t>
  </si>
  <si>
    <t>Итого граждане иностранных государст(вкл.Украину)</t>
  </si>
  <si>
    <t>Итого граждан России:</t>
  </si>
  <si>
    <t>Итого Бакалавры</t>
  </si>
  <si>
    <t>35.03.04 Агрономия</t>
  </si>
  <si>
    <t>35.03.05 Садоводство</t>
  </si>
  <si>
    <t>21.03.02 Землеустройство и кадастры</t>
  </si>
  <si>
    <t>21.03.03 Геодезия и дистанцион.</t>
  </si>
  <si>
    <t>35.03.01 Лесное дело</t>
  </si>
  <si>
    <t>19.03.02 Продукты питания из растительного сырья</t>
  </si>
  <si>
    <t>19.03.03 Продукты питания животного происхождения</t>
  </si>
  <si>
    <t>35.03.06 Агроинженерия</t>
  </si>
  <si>
    <t>27.03.03 Системный анализ</t>
  </si>
  <si>
    <t>38.03.02 Менеджмент</t>
  </si>
  <si>
    <t>35.03.10 Агроинженерия</t>
  </si>
  <si>
    <t>выпуск 2020</t>
  </si>
  <si>
    <t>ВСЕГО специалитет</t>
  </si>
  <si>
    <t>специалисты</t>
  </si>
  <si>
    <t>Факультет ветеринарной медицины</t>
  </si>
  <si>
    <t xml:space="preserve">36.05.01 Ветеринария </t>
  </si>
  <si>
    <t>Итого по факультету</t>
  </si>
  <si>
    <t>35.04.09 Ландшафтная архитектура</t>
  </si>
  <si>
    <t>ФГАОУ ВО "КФУ им. В.И. Вернадского"</t>
  </si>
  <si>
    <t>ИНСТИТУТ ЭКОНОМИКИ И УПРАВЛЕНИЯ</t>
  </si>
  <si>
    <t>ФГАОУ ВО "КФУ им. Вернадского"</t>
  </si>
  <si>
    <t>38.04.03 Управление персоналом</t>
  </si>
  <si>
    <t>38.04.05 Бизнес-информатика</t>
  </si>
  <si>
    <t>43.03.02 Туризм</t>
  </si>
  <si>
    <t>44.03.01 Педагогическое образование</t>
  </si>
  <si>
    <t>37.03.01 Психология</t>
  </si>
  <si>
    <t>44.04.01 Педагогическое образование</t>
  </si>
  <si>
    <t>44.03.02 Психолого-педагогическое образование</t>
  </si>
  <si>
    <t>45.03.01 Филология</t>
  </si>
  <si>
    <t>45.04.01 Филология</t>
  </si>
  <si>
    <t>46.04.01 История</t>
  </si>
  <si>
    <t>44.04.02 Психолого-педагогическое образование</t>
  </si>
  <si>
    <t xml:space="preserve">Севастопольский экономико-гуманитарный институт (филиал) </t>
  </si>
  <si>
    <t>ФГАОУ ВО "Крымский федеральный университет имени В. И. Вернадского"</t>
  </si>
  <si>
    <t>За счет бюджетных ассигнова ний</t>
  </si>
  <si>
    <t xml:space="preserve">38.03.02 Менеджмент </t>
  </si>
  <si>
    <t>38.03.04 Государственное и муниципальное управление</t>
  </si>
  <si>
    <t>40.03.01  Юриспруденция</t>
  </si>
  <si>
    <t xml:space="preserve">49.03.01 Физическая культура </t>
  </si>
  <si>
    <t>49.03.02 Физическая культура  для лиц с отклонениями в состоянии здоровья (адаптивная физическая культура)</t>
  </si>
  <si>
    <t>43.04.02 Туризм</t>
  </si>
  <si>
    <t>49.04.02 Физическая культура  для лиц с отклонениями в состоянии здоровья (адаптивная физическая культура)</t>
  </si>
  <si>
    <t>37.04.01 Психология</t>
  </si>
  <si>
    <t>40.04.01  Юриспруденция</t>
  </si>
  <si>
    <t xml:space="preserve">49.04.01 Физическая культура  </t>
  </si>
  <si>
    <t>Физико-технический институт</t>
  </si>
  <si>
    <t>09.03.01 Информатика и вычислительная техника</t>
  </si>
  <si>
    <t>Сводная ведомость контингента по Очной форме обучения КФУ имени В.И. Вернадского</t>
  </si>
  <si>
    <t>Бакалавры и магистры</t>
  </si>
  <si>
    <t xml:space="preserve">ВСЕГО </t>
  </si>
  <si>
    <t>за счет бюдж. ассиг.</t>
  </si>
  <si>
    <t>за счет договоров об оказан образов. услуг</t>
  </si>
  <si>
    <t>Всего</t>
  </si>
  <si>
    <t>оч./о</t>
  </si>
  <si>
    <t>Таврическая академия</t>
  </si>
  <si>
    <t>Академия строительства и архитектуры</t>
  </si>
  <si>
    <t>Институт экономики и управления</t>
  </si>
  <si>
    <t>Медицинская академия имени С.И.Георгиевского</t>
  </si>
  <si>
    <t>Гуманитарно-педагогическая академия               ( г. Ялта)</t>
  </si>
  <si>
    <t xml:space="preserve">Евпаторийский институт социальных наук </t>
  </si>
  <si>
    <t xml:space="preserve">Севастопольский экономико-гуманитарный институт </t>
  </si>
  <si>
    <t>Сводная ведомость контингента по Заочной форме  обучения КФУ имени В.И. Вернадского</t>
  </si>
  <si>
    <t xml:space="preserve">          Бакалавры и магистры</t>
  </si>
  <si>
    <t xml:space="preserve">ИТОГО </t>
  </si>
  <si>
    <t>Всего з/о</t>
  </si>
  <si>
    <t>5</t>
  </si>
  <si>
    <t>6</t>
  </si>
  <si>
    <t>Специалист</t>
  </si>
  <si>
    <t xml:space="preserve">Всего </t>
  </si>
  <si>
    <t xml:space="preserve">Итого очная  форма обучения </t>
  </si>
  <si>
    <t>ИТОГО   ВО</t>
  </si>
  <si>
    <t>38.04.06 Торговое дело</t>
  </si>
  <si>
    <t>Структурное подразделение/направление подготовки</t>
  </si>
  <si>
    <t xml:space="preserve">БАКАЛАВРЫ  </t>
  </si>
  <si>
    <t>Гуманитарно-педагогическая академия          ( г. Ялта)</t>
  </si>
  <si>
    <t>Таврическая академия (структурное подразделение) ФГАОУ ВО "Крымский федеральный университет имени В.И. Вернадского"</t>
  </si>
  <si>
    <t>01.03.02. Прикладная математика и информатика</t>
  </si>
  <si>
    <t>05.03.02. География</t>
  </si>
  <si>
    <t>06.03.01. Биология</t>
  </si>
  <si>
    <t>35.03.10. Ландшафтная архитектура</t>
  </si>
  <si>
    <t>37.03.01. Психология</t>
  </si>
  <si>
    <t>40.03.01. Юриспруденция</t>
  </si>
  <si>
    <t>41.03.04. Политология</t>
  </si>
  <si>
    <t>43.03.02. Туризм</t>
  </si>
  <si>
    <t>45.03.01. Филология</t>
  </si>
  <si>
    <t>46.03.01. История</t>
  </si>
  <si>
    <t>46.03.02. Документоведение и архивоведение</t>
  </si>
  <si>
    <t>49.03.01. Физическая культура</t>
  </si>
  <si>
    <t>49.03.03. Рекреация и спортивно-оздоровительный туризм</t>
  </si>
  <si>
    <t>49.03.01.Физическая культура для лиц с отклонениями в состоянии здоровья (адаптивная физическая культура)</t>
  </si>
  <si>
    <t>05.04.02. География</t>
  </si>
  <si>
    <t>06.04.01. Биология</t>
  </si>
  <si>
    <t>37.04.01. Психология</t>
  </si>
  <si>
    <t>40.04.01. Юриспруденция</t>
  </si>
  <si>
    <t>41.04.04. Политология</t>
  </si>
  <si>
    <t>43.04.02. Туризм</t>
  </si>
  <si>
    <t>45.04.01. Филология</t>
  </si>
  <si>
    <t>46.04.01. История</t>
  </si>
  <si>
    <t>49.04.01. Физическая культура</t>
  </si>
  <si>
    <t>49.04.02. Физическая культура для лиц с отклонениями в состоянии здоровья (адаптивная физическая культура)</t>
  </si>
  <si>
    <t>31.05.01 Лечебное дело</t>
  </si>
  <si>
    <t>31.05.02 Педиатрия</t>
  </si>
  <si>
    <t>31.05.03 Стоматология</t>
  </si>
  <si>
    <t>33.05.01 Фармация</t>
  </si>
  <si>
    <t>Итого  БАКАЛАВРЫ ЗО</t>
  </si>
  <si>
    <t>Итого  СПЕЦИАЛИСТЫ ДО</t>
  </si>
  <si>
    <t>Итого  МАГИСТРЫ ЗО</t>
  </si>
  <si>
    <t>Итого  МАГИСТРЫ ОЗ</t>
  </si>
  <si>
    <t>09.03.03</t>
  </si>
  <si>
    <t>Прикладная информатика</t>
  </si>
  <si>
    <t>37.03.01</t>
  </si>
  <si>
    <t>Психология</t>
  </si>
  <si>
    <t>38.03.01</t>
  </si>
  <si>
    <t>Экономика</t>
  </si>
  <si>
    <t>38.03.02</t>
  </si>
  <si>
    <t>Менеджмент</t>
  </si>
  <si>
    <t>43.03.02</t>
  </si>
  <si>
    <t>Туризм</t>
  </si>
  <si>
    <t>44.03.01</t>
  </si>
  <si>
    <t>Педагогическое образование</t>
  </si>
  <si>
    <t>44.03.02</t>
  </si>
  <si>
    <t>Психолого-педагогическое образование</t>
  </si>
  <si>
    <t>44.03.05</t>
  </si>
  <si>
    <t>Педагогическое образование (с двумя профилями подготовки)</t>
  </si>
  <si>
    <t>45.03.01</t>
  </si>
  <si>
    <t>Филология</t>
  </si>
  <si>
    <t>46.03.01</t>
  </si>
  <si>
    <t>История</t>
  </si>
  <si>
    <t>47.03.01</t>
  </si>
  <si>
    <t>Философия</t>
  </si>
  <si>
    <t>49.03.02</t>
  </si>
  <si>
    <t>Физическая культура для лиц с отклонениями в состоянии здоровья (адаптивная физическая культура)</t>
  </si>
  <si>
    <t>52.03.01</t>
  </si>
  <si>
    <t>Хореография</t>
  </si>
  <si>
    <t>53.03.01</t>
  </si>
  <si>
    <t>Музыкальное искусство эстрады</t>
  </si>
  <si>
    <t>53.03.02</t>
  </si>
  <si>
    <t>Музыкально-инструментальное искусство</t>
  </si>
  <si>
    <t>53.03.03</t>
  </si>
  <si>
    <t>Вокальное искусство</t>
  </si>
  <si>
    <t>53.03.04</t>
  </si>
  <si>
    <t>Искусство народного пения</t>
  </si>
  <si>
    <t>53.03.05</t>
  </si>
  <si>
    <t>Дирижирование</t>
  </si>
  <si>
    <t>53.03.06</t>
  </si>
  <si>
    <t>Музыкознание и музыкально-прикладное искусство</t>
  </si>
  <si>
    <t>54.03.01</t>
  </si>
  <si>
    <t>Дизайн</t>
  </si>
  <si>
    <t>54.03.02</t>
  </si>
  <si>
    <t>09.04.03</t>
  </si>
  <si>
    <t>37.04.01</t>
  </si>
  <si>
    <t>38.04.01</t>
  </si>
  <si>
    <t>38.04.02</t>
  </si>
  <si>
    <t>38.04.08</t>
  </si>
  <si>
    <t>Финансы и кредит</t>
  </si>
  <si>
    <t>44.04.01</t>
  </si>
  <si>
    <t>44.04.02</t>
  </si>
  <si>
    <t>45.04.01</t>
  </si>
  <si>
    <t>46.04.01</t>
  </si>
  <si>
    <t>53.04.01</t>
  </si>
  <si>
    <t>53.04.02</t>
  </si>
  <si>
    <t>53.04.06</t>
  </si>
  <si>
    <t>54.04.01</t>
  </si>
  <si>
    <t>54.04.02</t>
  </si>
  <si>
    <t>Итого граждан Росии</t>
  </si>
  <si>
    <t xml:space="preserve">  </t>
  </si>
  <si>
    <t>Контингент очной формы обучения на</t>
  </si>
  <si>
    <t>(Бакалавры)</t>
  </si>
  <si>
    <t>Контингент заочной формы обучения на</t>
  </si>
  <si>
    <t>Контингент очно-заочной формы обучения на</t>
  </si>
  <si>
    <t xml:space="preserve">Контингент очной формы обучения на </t>
  </si>
  <si>
    <t>(Специалитет)</t>
  </si>
  <si>
    <t>44.05.01</t>
  </si>
  <si>
    <t>54.05.02</t>
  </si>
  <si>
    <t>Живопись</t>
  </si>
  <si>
    <t>(Магистры)</t>
  </si>
  <si>
    <t xml:space="preserve">Контингент заочной формы обучения на </t>
  </si>
  <si>
    <t>03.04.02 Физика</t>
  </si>
  <si>
    <t>03.04.03 Радиофизика</t>
  </si>
  <si>
    <t>09.04.01 Информатика и вычислительная техника</t>
  </si>
  <si>
    <t>16.04.01 Техническая физика</t>
  </si>
  <si>
    <t>01.03.01. Математика</t>
  </si>
  <si>
    <t>01.03.04. Прикладная математика</t>
  </si>
  <si>
    <t>04.03.01. Химия</t>
  </si>
  <si>
    <t>05.03.06. Экология и природользование</t>
  </si>
  <si>
    <t>47.03.01. Философия</t>
  </si>
  <si>
    <t>47.03.03. Религиоведение</t>
  </si>
  <si>
    <t>49.03.02. Физическая культура для лиц с отклонениями в состоянии здоровья (адаптивная физическая культура)</t>
  </si>
  <si>
    <t>Итого  БАКАЛАВРЫ ДО</t>
  </si>
  <si>
    <t>за счет договоров об оказан образов. Услуг</t>
  </si>
  <si>
    <t>Декоративно-прикладное искусство и народные промыслы</t>
  </si>
  <si>
    <t>01.03.01</t>
  </si>
  <si>
    <t>Математика</t>
  </si>
  <si>
    <t>53.04.03</t>
  </si>
  <si>
    <t>Название подразделения Медицинская академия имени С.И. Георгиевского</t>
  </si>
  <si>
    <t>01.04.01. Математика</t>
  </si>
  <si>
    <t>01.04.02. Прикладная математика и информатика</t>
  </si>
  <si>
    <t>01.04.04. Прикладная математика</t>
  </si>
  <si>
    <t>04.04.01. Химия</t>
  </si>
  <si>
    <t>05.04.06. Экология и природользование</t>
  </si>
  <si>
    <t>35.04.09. Ландшафтная архитектура</t>
  </si>
  <si>
    <t>47.04.01. Философия</t>
  </si>
  <si>
    <t>49.04.03. Спорт</t>
  </si>
  <si>
    <t>Итого  МАГИСТРЫ ДО</t>
  </si>
  <si>
    <t>Евпаторийский институт социальных наук (филиал)</t>
  </si>
  <si>
    <t>Направление подготовки</t>
  </si>
  <si>
    <t>4 год обучения</t>
  </si>
  <si>
    <t>5 год обучения</t>
  </si>
  <si>
    <t>выпуск 2021</t>
  </si>
  <si>
    <t>21.03.02 Продукты питания животного происхождения</t>
  </si>
  <si>
    <t xml:space="preserve">          </t>
  </si>
  <si>
    <t>38.03.01 Экономика</t>
  </si>
  <si>
    <t>38.03.05 Бизнес-информатика</t>
  </si>
  <si>
    <t>38.03.03 Управление персоналом</t>
  </si>
  <si>
    <t>38.03.06 Торговое дело</t>
  </si>
  <si>
    <t>юриспруденция (гражданское правао)</t>
  </si>
  <si>
    <t>юриспруденция (международное право)</t>
  </si>
  <si>
    <t>юриспруденция (общий профиль)</t>
  </si>
  <si>
    <t>юриспруденция(уголовное право)</t>
  </si>
  <si>
    <t>Филология (Английский язык и литература)</t>
  </si>
  <si>
    <t>Филология (Новогреческий язык и литература)</t>
  </si>
  <si>
    <t>Филология (Немецкий язык и литература) </t>
  </si>
  <si>
    <t>Филология (Французский язык и литература) </t>
  </si>
  <si>
    <t>Филология (Перевод английский )</t>
  </si>
  <si>
    <t>Филология ( Перевод немецкий )</t>
  </si>
  <si>
    <t>Филология (Перевод французский )</t>
  </si>
  <si>
    <t>46.03.01 История</t>
  </si>
  <si>
    <t>Структурное подразделение (филиал)</t>
  </si>
  <si>
    <t>Итого по формам обучения</t>
  </si>
  <si>
    <t>Институт педагогического образования и менеджмента (филиал) ФГАОУ ВО "КФУ им. В.И. Вернадского" в г. Армянске</t>
  </si>
  <si>
    <t>Всего  бакалавров</t>
  </si>
  <si>
    <t>27.03.03 Системный анализ и управление</t>
  </si>
  <si>
    <t>53.04.04</t>
  </si>
  <si>
    <t>40.03.01 Юриспруденция</t>
  </si>
  <si>
    <t>выпуск 2022</t>
  </si>
  <si>
    <t>Всего:</t>
  </si>
  <si>
    <t>юриспруденция (юрист в сфере бизнеса и власти)</t>
  </si>
  <si>
    <t>юриспруденция (юрист в сфере предпринимательства,закупок и государственного управления)</t>
  </si>
  <si>
    <t>54.05.03. Графика</t>
  </si>
  <si>
    <t>(структурное подразделение)</t>
  </si>
  <si>
    <t xml:space="preserve">     </t>
  </si>
  <si>
    <t>Институт педагогического образования и менеджмента          (г. Армянск)</t>
  </si>
  <si>
    <t>Педагогика и психология девиантного поведения</t>
  </si>
  <si>
    <t>выпуск 2023</t>
  </si>
  <si>
    <t>Итого очно-заочная формы обучения:</t>
  </si>
  <si>
    <t>Итого заочная форма обучения:</t>
  </si>
  <si>
    <t>Всего  специалитет</t>
  </si>
  <si>
    <t>Директор института экономики и управления   ____________________ В.Е. Реутов</t>
  </si>
  <si>
    <t>43.03.03 Гостиничное дело</t>
  </si>
  <si>
    <t>43.03.03.Гостиничное дело</t>
  </si>
  <si>
    <t>выпуск 2024</t>
  </si>
  <si>
    <t>05.04.06 Экология и природопользование</t>
  </si>
  <si>
    <t>Итого граждан России</t>
  </si>
  <si>
    <t>ИТОГО по подразделению граждане России</t>
  </si>
  <si>
    <t>Контингент очной формы обучения на 01.12.2019 г. (Магистры)</t>
  </si>
  <si>
    <t>Гуманитарно-педагогическая академия      (г. Ялта)</t>
  </si>
  <si>
    <t>Итого  БАКАЛАВРЫ ОЗ</t>
  </si>
  <si>
    <t>19.03.02 Продукты питания животного происхождения</t>
  </si>
  <si>
    <t>15.03.04 Автоматизация технологических процессов и производств</t>
  </si>
  <si>
    <t>э</t>
  </si>
  <si>
    <t>5(магистры)</t>
  </si>
  <si>
    <t>выпуск 2025</t>
  </si>
  <si>
    <t xml:space="preserve">Агротехнологическая академия </t>
  </si>
  <si>
    <t>АГРОТЕХНОЛОГИЧЕСКАЯ АКАДЕМИЯ КФУ</t>
  </si>
  <si>
    <t xml:space="preserve">         </t>
  </si>
  <si>
    <t>03.03.02 Физика</t>
  </si>
  <si>
    <t>03.03.03 Радиофизика</t>
  </si>
  <si>
    <t>09.03.04 Программная инженерия</t>
  </si>
  <si>
    <t>16.03.01 Техническая физика</t>
  </si>
  <si>
    <t>Гуманитарно-педагогическая академия (филиал) ФГАОУ ВО «КФУ им. В. И. Вернадского» в г. Ялте</t>
  </si>
  <si>
    <t>Всего по АТА</t>
  </si>
  <si>
    <t>Институт медиакоммуникаций, медиатехнологий и дизайна(структурное подразделение) ФГАОУ ВО "Крымский федеральный университет имени В.И. Вернадского"</t>
  </si>
  <si>
    <t>5(специалисты)</t>
  </si>
  <si>
    <t>Институт медиакоммуникаций, медиатехнологий и дизайна</t>
  </si>
  <si>
    <t xml:space="preserve">42.03.01. Реклама и связи с общественностью </t>
  </si>
  <si>
    <t>29.03.03 Технология полиграфического и упаковочного производства</t>
  </si>
  <si>
    <t>51.03.01 Культурология</t>
  </si>
  <si>
    <t>42.03.02. Журналистика</t>
  </si>
  <si>
    <t>42.03.03. Издательское дело</t>
  </si>
  <si>
    <t xml:space="preserve">Институт медиакоммуникаций, медиатехнологий и дизайна </t>
  </si>
  <si>
    <t>Институт филологии (структурное подразделение) ФГАОУ ВО "Крымский федеральный университет имени В.И. Вернадского"</t>
  </si>
  <si>
    <t>Институт  филологии (структурное подразделение) ФГАОУ ВО "Крымский федеральный университет имени В.И. Вернадского"</t>
  </si>
  <si>
    <t>Институт  филологии  (структурное подразделение) ФГАОУ ВО "Крымский федеральный университет имени В.И. Вернадского"</t>
  </si>
  <si>
    <t>Контингент Дневной формы обучения на 01.02.2021</t>
  </si>
  <si>
    <t>Институт  филологии</t>
  </si>
  <si>
    <t>на 01.03. 2021 года</t>
  </si>
  <si>
    <t>Сводная ведомость контингента специалистов  Очной формы обучения по состоянию на 01.03. 2021 года</t>
  </si>
  <si>
    <t>Сводная ведомость контингента специалистов  Заочной формы обучения по состоянию на 01.03. 2021 года</t>
  </si>
  <si>
    <t>Сводная ведомость контингента очно-заочной  формы обучения на 01.03. 2021 года</t>
  </si>
  <si>
    <t>Контингент очной формы обучения на 01.03.2021 г. (Бакалавры)</t>
  </si>
  <si>
    <t>Контингент очно-заочная форма обучения 01.03.2021 г. (Бакалавры)</t>
  </si>
  <si>
    <t>Контингент заочной формы обучения на 01.03.2021 г. (Магистры)</t>
  </si>
  <si>
    <t>Контингент заочная форма обучения 01.03.2021 г. (Бакалавры)</t>
  </si>
  <si>
    <t>01.03.2021 г.</t>
  </si>
  <si>
    <r>
      <t xml:space="preserve">Контингент очной формы обучения на </t>
    </r>
    <r>
      <rPr>
        <b/>
        <sz val="14"/>
        <color indexed="10"/>
        <rFont val="Times New Roman"/>
        <family val="1"/>
        <charset val="204"/>
      </rPr>
      <t>01.03.2021</t>
    </r>
    <r>
      <rPr>
        <b/>
        <sz val="14"/>
        <rFont val="Times New Roman"/>
        <family val="1"/>
        <charset val="204"/>
      </rPr>
      <t xml:space="preserve"> г. (Бакалавриат)</t>
    </r>
  </si>
  <si>
    <t>Евпаторийский институт социальных наук (филиал)                                                                                                                                                                                                                                                                                                                                                                                                                                                                                                                                    Контингент заочной формы обучения на 01.03.2021 г. (Бакалавриат)</t>
  </si>
  <si>
    <r>
      <t xml:space="preserve">Контингент очной формы обучения на </t>
    </r>
    <r>
      <rPr>
        <b/>
        <sz val="14"/>
        <color indexed="10"/>
        <rFont val="Times New Roman"/>
        <family val="1"/>
        <charset val="204"/>
      </rPr>
      <t>01.03.2021</t>
    </r>
    <r>
      <rPr>
        <b/>
        <sz val="14"/>
        <rFont val="Times New Roman"/>
        <family val="1"/>
        <charset val="204"/>
      </rPr>
      <t xml:space="preserve"> г. (Магистратура)</t>
    </r>
  </si>
  <si>
    <t>Контингент заочной формы обучения на 01.03.2021 г. (Магистратура)</t>
  </si>
  <si>
    <t xml:space="preserve">Контингент очной формы обучения на 01.03.2021 г. (Бакалавры) </t>
  </si>
  <si>
    <t>Филология( Перевод и переводоведение (славянские языки))</t>
  </si>
  <si>
    <t>Филология (Русский язык и литература)</t>
  </si>
  <si>
    <t>Филология (Украинский язык и литература)</t>
  </si>
  <si>
    <t>Филология (Арабский язык и литература. Английский язык)</t>
  </si>
  <si>
    <t>Филология (Крымскотатарский язык и литература. Английский язык)</t>
  </si>
  <si>
    <t>Филология (Турецкий язык и литература. Английский язык)</t>
  </si>
  <si>
    <t>Филология (Персидский язык и литература. Английский язык)</t>
  </si>
  <si>
    <t>Филология (Арабский язык и литература)</t>
  </si>
  <si>
    <t>Филология (Крымскотатарский язык и литература)</t>
  </si>
  <si>
    <t>Филология (Персидский язык и литература)</t>
  </si>
  <si>
    <t>Филология (Турецкий язык и литература)</t>
  </si>
  <si>
    <t>Филология (Арабская филология)</t>
  </si>
  <si>
    <t>Филология (Крымскотатарсая филология)</t>
  </si>
  <si>
    <t>Филология (Персидская филология)</t>
  </si>
  <si>
    <t>Филология (Турецкая филология)</t>
  </si>
  <si>
    <t>Филолоия (Язык и литература (арабский)</t>
  </si>
  <si>
    <t>Филолоия (Язык и литература (крымскотатарский)</t>
  </si>
  <si>
    <t>Филолоия (Язык и литература (персидский)</t>
  </si>
  <si>
    <t>Филолоия (Язык и литература ( турецкий)</t>
  </si>
  <si>
    <t>Филология (Перевод и переводоведение (славянские языки))</t>
  </si>
  <si>
    <t>Институт иностранной филологии  (структурное подразделение) ФГАОУ ВО "Крымский федеральный университет имени В.И. Вернадского"</t>
  </si>
  <si>
    <t xml:space="preserve">Контингент заочной формы обучения на 01.03.2021 г. (Бакалавры) </t>
  </si>
  <si>
    <t>Филология (Крымскотатарский язык и литература. Английский язык )</t>
  </si>
  <si>
    <t>Филология (Крымскотатарская филология)</t>
  </si>
  <si>
    <t>Филология (Язык и литература (крымскотатарский))</t>
  </si>
  <si>
    <t xml:space="preserve">Контингент очной формы обучения на 01.03.2021 г. (Магистры) </t>
  </si>
  <si>
    <t>Филология (Методика преподавания русского языка как иностранного)</t>
  </si>
  <si>
    <t>Филология (Русская литература)</t>
  </si>
  <si>
    <t>Филология (Русский язык в современном мире)</t>
  </si>
  <si>
    <t>Филология (Украинская филология в кросскультурном взаимодействии)</t>
  </si>
  <si>
    <t>Филология (Туркцкий язык и литература)</t>
  </si>
  <si>
    <t>Контингент заочной формы обучения на 01.03.2021 г. (Магистры) .</t>
  </si>
  <si>
    <t>АКАДЕМИЯ СТРОИТЕЛЬСТВА ИАРХИТЕКТУРЫ</t>
  </si>
  <si>
    <t>Контингент очной формы обучения на 01.03.2021 г.(Бакалавры)</t>
  </si>
  <si>
    <t>Контингент заочная форма обучения 01.03.2021 г.(Бакалавры)</t>
  </si>
  <si>
    <t>Контингент очной формы обучения на 01.03.2021 г.(Магистры)</t>
  </si>
  <si>
    <t>Контингент заочной формы обучения на 01.03.2021 г.(Магистры)</t>
  </si>
  <si>
    <t>Контингент Дневной формы обучения на 01.03.2021</t>
  </si>
  <si>
    <t xml:space="preserve">    </t>
  </si>
  <si>
    <t>Контингент Заочной формы обучения на 01.03.2021</t>
  </si>
  <si>
    <t>Контингент Дневной формы обучения на 01.03.2021 (специалитет)</t>
  </si>
  <si>
    <t>Контингент очной формы обучения по состоянию на 01.03.2021 г .</t>
  </si>
  <si>
    <t xml:space="preserve">Контингент очно-заочной формы обучения на 01.03.2021 г. (Бакалавры) </t>
  </si>
  <si>
    <t xml:space="preserve">Контингент очно-заочной формы обучения на 01.03.2021г. (Магистры) </t>
  </si>
  <si>
    <t>Контингент заочная форма обучения на 01.03.2021 г. (Бакалавры)</t>
  </si>
  <si>
    <t xml:space="preserve">Контингент очной формы обучения  на 01.03.2021  г. (Магистры) </t>
  </si>
  <si>
    <t xml:space="preserve">Контингент заочной формы обучения на 01.03.2021 г. (Магистры) </t>
  </si>
  <si>
    <t>Контингент заочной формы обучения на 01.03.2021 г. (Бакалавры)</t>
  </si>
  <si>
    <t>Контингент очно-заочной формы обучения на 01.03.2021 г. (Бакалавры)</t>
  </si>
  <si>
    <t xml:space="preserve">Контингент очной формы обучения на 01.03.2021 г. (Специалисты) </t>
  </si>
  <si>
    <t>Контингент очной формы обучения на 01.03.2021 г. (Магистры)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</si>
</sst>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6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0"/>
      <name val="Arial Cyr"/>
      <charset val="204"/>
    </font>
    <font>
      <sz val="10"/>
      <name val="Arial Cyr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20"/>
      <name val="Times New Roman Cyr"/>
      <family val="1"/>
      <charset val="204"/>
    </font>
    <font>
      <sz val="20"/>
      <name val="Arial Cyr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i/>
      <sz val="20"/>
      <name val="Arial Cyr"/>
      <family val="2"/>
      <charset val="204"/>
    </font>
    <font>
      <b/>
      <i/>
      <sz val="20"/>
      <color indexed="8"/>
      <name val="Times New Roman"/>
      <family val="1"/>
      <charset val="204"/>
    </font>
    <font>
      <b/>
      <i/>
      <sz val="20"/>
      <name val="Arial Cyr"/>
      <charset val="204"/>
    </font>
    <font>
      <b/>
      <sz val="14"/>
      <name val="Arial Cyr"/>
      <charset val="204"/>
    </font>
    <font>
      <b/>
      <sz val="20"/>
      <name val="Times New Roman Cyr"/>
      <charset val="204"/>
    </font>
    <font>
      <b/>
      <i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1"/>
      <color indexed="8"/>
      <name val="Times New Roman"/>
      <family val="1"/>
    </font>
    <font>
      <sz val="9"/>
      <name val="Arial Cyr"/>
      <charset val="204"/>
    </font>
    <font>
      <b/>
      <sz val="8"/>
      <name val="Arial Cyr"/>
      <charset val="204"/>
    </font>
    <font>
      <sz val="5"/>
      <name val="Arial Cyr"/>
      <charset val="204"/>
    </font>
    <font>
      <sz val="4"/>
      <name val="Arial Cyr"/>
      <charset val="204"/>
    </font>
    <font>
      <sz val="6"/>
      <name val="Arial Cyr"/>
      <charset val="204"/>
    </font>
    <font>
      <b/>
      <sz val="9"/>
      <name val="Arial Cyr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7.8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Calibri"/>
      <family val="2"/>
      <charset val="204"/>
    </font>
    <font>
      <b/>
      <sz val="18"/>
      <name val="Times New Roman Cyr"/>
      <charset val="204"/>
    </font>
    <font>
      <b/>
      <sz val="20"/>
      <name val="Times New Roman"/>
      <family val="1"/>
      <charset val="204"/>
    </font>
    <font>
      <b/>
      <sz val="14"/>
      <name val="Arial Cyr"/>
      <family val="2"/>
      <charset val="204"/>
    </font>
    <font>
      <sz val="16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Arial Cyr"/>
      <family val="2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  <font>
      <b/>
      <sz val="14"/>
      <name val="Times New Roman Cyr"/>
      <family val="1"/>
      <charset val="204"/>
    </font>
    <font>
      <sz val="14"/>
      <name val="Times New Roman"/>
      <family val="1"/>
      <charset val="204"/>
    </font>
    <font>
      <b/>
      <sz val="16"/>
      <name val="Times New Roman Cyr"/>
      <charset val="204"/>
    </font>
    <font>
      <sz val="16"/>
      <name val="Arial Cyr"/>
      <charset val="204"/>
    </font>
    <font>
      <sz val="16"/>
      <name val="Times New Roman Cyr"/>
      <charset val="204"/>
    </font>
    <font>
      <b/>
      <i/>
      <sz val="16"/>
      <name val="Times New Roman Cyr"/>
      <charset val="204"/>
    </font>
    <font>
      <b/>
      <i/>
      <sz val="16"/>
      <name val="Arial Cyr"/>
      <family val="2"/>
      <charset val="204"/>
    </font>
    <font>
      <b/>
      <i/>
      <sz val="16"/>
      <name val="Arial Cyr"/>
      <charset val="204"/>
    </font>
    <font>
      <b/>
      <sz val="16"/>
      <name val="Arial Cyr"/>
      <charset val="204"/>
    </font>
    <font>
      <sz val="14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8"/>
      <name val="Calibri"/>
      <family val="2"/>
      <charset val="204"/>
    </font>
    <font>
      <sz val="14"/>
      <name val="Arial Cyr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FF0000"/>
      <name val="Arial Cyr"/>
      <charset val="204"/>
    </font>
    <font>
      <b/>
      <sz val="9"/>
      <color rgb="FFFF0000"/>
      <name val="Arial Cyr"/>
      <charset val="204"/>
    </font>
    <font>
      <sz val="8"/>
      <color rgb="FFFF0000"/>
      <name val="Arial Cyr"/>
      <charset val="204"/>
    </font>
    <font>
      <b/>
      <sz val="8"/>
      <color rgb="FFFF0000"/>
      <name val="Arial Cyr"/>
      <charset val="204"/>
    </font>
    <font>
      <b/>
      <sz val="10"/>
      <color rgb="FFFF0000"/>
      <name val="Arial Cyr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 Cyr"/>
      <charset val="204"/>
    </font>
    <font>
      <i/>
      <sz val="16"/>
      <name val="Times New Roman Cyr"/>
      <charset val="204"/>
    </font>
    <font>
      <i/>
      <sz val="16"/>
      <name val="Times New Roman"/>
      <family val="1"/>
      <charset val="204"/>
    </font>
    <font>
      <b/>
      <sz val="12"/>
      <name val="Calibri"/>
      <family val="2"/>
      <charset val="204"/>
    </font>
    <font>
      <b/>
      <i/>
      <sz val="16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b/>
      <i/>
      <sz val="18"/>
      <color indexed="8"/>
      <name val="Times New Roman"/>
      <family val="1"/>
      <charset val="204"/>
    </font>
    <font>
      <b/>
      <i/>
      <sz val="18"/>
      <name val="Arial Cyr"/>
      <family val="2"/>
      <charset val="204"/>
    </font>
    <font>
      <b/>
      <sz val="1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24"/>
      <name val="Arial Cyr"/>
      <family val="2"/>
      <charset val="204"/>
    </font>
    <font>
      <b/>
      <sz val="22"/>
      <color indexed="8"/>
      <name val="Times New Roman"/>
      <family val="1"/>
      <charset val="204"/>
    </font>
    <font>
      <b/>
      <sz val="14"/>
      <name val="Times New Roman Cyr"/>
      <family val="2"/>
      <charset val="204"/>
    </font>
    <font>
      <sz val="1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theme="1"/>
      <name val="Times New Roman Cyr"/>
      <charset val="204"/>
    </font>
    <font>
      <b/>
      <sz val="16"/>
      <color theme="1"/>
      <name val="Times New Roman Cyr"/>
      <charset val="204"/>
    </font>
    <font>
      <sz val="12"/>
      <name val="Calibri"/>
      <family val="2"/>
      <charset val="204"/>
      <scheme val="minor"/>
    </font>
    <font>
      <sz val="18"/>
      <name val="Arial Cyr"/>
      <charset val="204"/>
    </font>
    <font>
      <b/>
      <sz val="10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22"/>
      <name val="Times New Roman Cyr"/>
      <family val="1"/>
      <charset val="204"/>
    </font>
    <font>
      <sz val="22"/>
      <name val="Arial Cyr"/>
      <charset val="204"/>
    </font>
    <font>
      <b/>
      <sz val="10"/>
      <name val="Arial Cyr"/>
      <charset val="204"/>
    </font>
    <font>
      <sz val="12"/>
      <color rgb="FFFF0000"/>
      <name val="Calibri"/>
      <family val="2"/>
      <charset val="204"/>
      <scheme val="minor"/>
    </font>
    <font>
      <b/>
      <sz val="18"/>
      <name val="Times New Roman Cyr"/>
      <family val="1"/>
      <charset val="204"/>
    </font>
    <font>
      <b/>
      <sz val="20"/>
      <color theme="1"/>
      <name val="Times New Roman Cyr"/>
      <charset val="204"/>
    </font>
    <font>
      <sz val="10"/>
      <color indexed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8"/>
      <color indexed="8"/>
      <name val="Arial"/>
      <family val="2"/>
      <charset val="204"/>
    </font>
    <font>
      <i/>
      <sz val="20"/>
      <name val="Arial Cyr"/>
      <family val="2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8.5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20"/>
      <color indexed="8"/>
      <name val="Times New Roman"/>
      <family val="1"/>
    </font>
    <font>
      <sz val="9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i/>
      <sz val="2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6"/>
      <name val="Times New Roman Cyr"/>
      <family val="2"/>
      <charset val="204"/>
    </font>
    <font>
      <sz val="16"/>
      <name val="Arial Cyr"/>
      <family val="2"/>
      <charset val="204"/>
    </font>
    <font>
      <sz val="16"/>
      <name val="Times New Roman Cyr"/>
      <family val="2"/>
      <charset val="204"/>
    </font>
    <font>
      <b/>
      <i/>
      <sz val="16"/>
      <name val="Times New Roman Cyr"/>
      <family val="2"/>
      <charset val="204"/>
    </font>
    <font>
      <i/>
      <sz val="16"/>
      <name val="Times New Roman Cyr"/>
      <family val="2"/>
      <charset val="204"/>
    </font>
    <font>
      <sz val="16"/>
      <color indexed="8"/>
      <name val="Times New Roman Cyr"/>
      <family val="2"/>
      <charset val="204"/>
    </font>
    <font>
      <b/>
      <i/>
      <sz val="14"/>
      <name val="Times New Roman Cyr"/>
      <family val="2"/>
      <charset val="204"/>
    </font>
    <font>
      <sz val="16"/>
      <color theme="1"/>
      <name val="Times New Roman Cyr"/>
      <family val="2"/>
      <charset val="204"/>
    </font>
    <font>
      <i/>
      <sz val="16"/>
      <color theme="1"/>
      <name val="Times New Roman"/>
      <family val="1"/>
      <charset val="204"/>
    </font>
    <font>
      <b/>
      <sz val="16"/>
      <color theme="1"/>
      <name val="Times New Roman Cyr"/>
      <family val="2"/>
      <charset val="204"/>
    </font>
    <font>
      <b/>
      <sz val="16"/>
      <name val="Arial Cyr"/>
      <family val="2"/>
      <charset val="204"/>
    </font>
    <font>
      <b/>
      <sz val="18"/>
      <name val="Times New Roman Cyr"/>
      <family val="2"/>
      <charset val="204"/>
    </font>
    <font>
      <b/>
      <i/>
      <sz val="12"/>
      <name val="Times New Roman Cyr"/>
      <family val="2"/>
      <charset val="204"/>
    </font>
    <font>
      <sz val="9"/>
      <color indexed="8"/>
      <name val="Times New Roman"/>
      <family val="1"/>
      <charset val="204"/>
    </font>
    <font>
      <b/>
      <sz val="12"/>
      <name val="Times New Roman Cyr"/>
      <family val="2"/>
      <charset val="204"/>
    </font>
    <font>
      <i/>
      <sz val="14"/>
      <name val="Arial Cyr"/>
      <family val="2"/>
      <charset val="204"/>
    </font>
    <font>
      <sz val="16"/>
      <color indexed="8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20"/>
      <color indexed="8"/>
      <name val="Arimo"/>
    </font>
    <font>
      <b/>
      <i/>
      <sz val="20"/>
      <color indexed="8"/>
      <name val="Arimo"/>
    </font>
    <font>
      <b/>
      <i/>
      <sz val="22"/>
      <name val="Arial Cyr"/>
      <family val="2"/>
      <charset val="204"/>
    </font>
    <font>
      <b/>
      <sz val="20"/>
      <name val="Arial Cyr"/>
      <family val="2"/>
      <charset val="204"/>
    </font>
    <font>
      <b/>
      <sz val="22"/>
      <name val="Times New Roman"/>
      <family val="1"/>
      <charset val="204"/>
    </font>
    <font>
      <b/>
      <i/>
      <sz val="20"/>
      <name val="Times New Roman Cyr"/>
      <family val="2"/>
      <charset val="204"/>
    </font>
    <font>
      <b/>
      <i/>
      <sz val="22"/>
      <color theme="1"/>
      <name val="Times New Roman Cyr"/>
      <family val="2"/>
      <charset val="204"/>
    </font>
    <font>
      <b/>
      <sz val="24"/>
      <name val="Times New Roman"/>
      <family val="1"/>
      <charset val="204"/>
    </font>
    <font>
      <b/>
      <sz val="24"/>
      <color indexed="8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FF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CFDFD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9"/>
        <bgColor indexed="9"/>
      </patternFill>
    </fill>
  </fills>
  <borders count="8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otted">
        <color indexed="64"/>
      </left>
      <right style="dash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medium">
        <color auto="1"/>
      </bottom>
      <diagonal/>
    </border>
    <border>
      <left/>
      <right style="medium">
        <color auto="1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dott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auto="1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auto="1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4">
    <xf numFmtId="0" fontId="0" fillId="0" borderId="0"/>
    <xf numFmtId="0" fontId="6" fillId="2" borderId="0">
      <alignment horizontal="center" vertical="center"/>
    </xf>
    <xf numFmtId="0" fontId="6" fillId="3" borderId="0">
      <alignment horizontal="center" vertical="center"/>
    </xf>
    <xf numFmtId="0" fontId="7" fillId="2" borderId="0">
      <alignment horizontal="center" vertical="center"/>
    </xf>
    <xf numFmtId="0" fontId="7" fillId="3" borderId="0">
      <alignment horizontal="center" vertical="center"/>
    </xf>
    <xf numFmtId="0" fontId="9" fillId="2" borderId="0">
      <alignment horizontal="center" vertical="center"/>
    </xf>
    <xf numFmtId="0" fontId="9" fillId="2" borderId="0">
      <alignment horizontal="left" vertical="center"/>
    </xf>
    <xf numFmtId="0" fontId="9" fillId="3" borderId="0">
      <alignment horizontal="left" vertical="center"/>
    </xf>
    <xf numFmtId="0" fontId="26" fillId="2" borderId="0">
      <alignment horizontal="left" vertical="center"/>
    </xf>
    <xf numFmtId="0" fontId="9" fillId="2" borderId="0">
      <alignment horizontal="center" vertical="center"/>
    </xf>
    <xf numFmtId="0" fontId="10" fillId="2" borderId="0">
      <alignment horizontal="left" vertical="center"/>
    </xf>
    <xf numFmtId="0" fontId="11" fillId="2" borderId="0">
      <alignment horizontal="center" vertical="center"/>
    </xf>
    <xf numFmtId="0" fontId="12" fillId="2" borderId="0">
      <alignment horizontal="center" vertical="center"/>
    </xf>
    <xf numFmtId="0" fontId="8" fillId="2" borderId="0">
      <alignment horizontal="center" vertical="center"/>
    </xf>
    <xf numFmtId="0" fontId="8" fillId="3" borderId="0">
      <alignment horizontal="center" vertical="center"/>
    </xf>
    <xf numFmtId="0" fontId="5" fillId="2" borderId="0">
      <alignment horizontal="center" vertical="center"/>
    </xf>
    <xf numFmtId="0" fontId="5" fillId="3" borderId="0">
      <alignment horizontal="center" vertical="center"/>
    </xf>
    <xf numFmtId="0" fontId="13" fillId="2" borderId="0">
      <alignment horizontal="left" vertical="center"/>
    </xf>
    <xf numFmtId="0" fontId="14" fillId="2" borderId="0">
      <alignment horizontal="left" vertical="top"/>
    </xf>
    <xf numFmtId="0" fontId="12" fillId="2" borderId="0">
      <alignment horizontal="left" vertical="top"/>
    </xf>
    <xf numFmtId="0" fontId="13" fillId="2" borderId="0">
      <alignment horizontal="left" vertical="center"/>
    </xf>
    <xf numFmtId="0" fontId="12" fillId="2" borderId="0">
      <alignment horizontal="left" vertical="top"/>
    </xf>
    <xf numFmtId="0" fontId="14" fillId="2" borderId="0">
      <alignment horizontal="right" vertical="top"/>
    </xf>
    <xf numFmtId="164" fontId="4" fillId="0" borderId="0" applyFont="0" applyFill="0" applyBorder="0" applyAlignment="0" applyProtection="0"/>
    <xf numFmtId="0" fontId="4" fillId="0" borderId="0"/>
    <xf numFmtId="0" fontId="44" fillId="0" borderId="0"/>
    <xf numFmtId="0" fontId="44" fillId="0" borderId="0"/>
    <xf numFmtId="49" fontId="33" fillId="0" borderId="1">
      <alignment horizontal="distributed"/>
    </xf>
    <xf numFmtId="0" fontId="10" fillId="2" borderId="0">
      <alignment horizontal="left" vertical="center"/>
    </xf>
    <xf numFmtId="164" fontId="4" fillId="0" borderId="0" applyFont="0" applyFill="0" applyBorder="0" applyAlignment="0" applyProtection="0"/>
    <xf numFmtId="0" fontId="44" fillId="0" borderId="0"/>
    <xf numFmtId="0" fontId="2" fillId="0" borderId="0"/>
    <xf numFmtId="0" fontId="10" fillId="4" borderId="0">
      <alignment horizontal="left" vertical="center"/>
    </xf>
    <xf numFmtId="0" fontId="1" fillId="0" borderId="0"/>
  </cellStyleXfs>
  <cellXfs count="4665">
    <xf numFmtId="0" fontId="0" fillId="0" borderId="0" xfId="0"/>
    <xf numFmtId="0" fontId="20" fillId="4" borderId="3" xfId="10" quotePrefix="1" applyFont="1" applyFill="1" applyBorder="1" applyAlignment="1">
      <alignment vertical="center" wrapText="1"/>
    </xf>
    <xf numFmtId="0" fontId="19" fillId="4" borderId="3" xfId="0" applyFont="1" applyFill="1" applyBorder="1" applyAlignment="1">
      <alignment horizontal="left" vertical="center" wrapText="1"/>
    </xf>
    <xf numFmtId="0" fontId="16" fillId="4" borderId="0" xfId="0" applyFont="1" applyFill="1"/>
    <xf numFmtId="0" fontId="15" fillId="4" borderId="0" xfId="0" applyFont="1" applyFill="1" applyBorder="1" applyAlignment="1">
      <alignment horizontal="center" vertical="center" wrapText="1"/>
    </xf>
    <xf numFmtId="0" fontId="19" fillId="4" borderId="9" xfId="0" applyFont="1" applyFill="1" applyBorder="1" applyAlignment="1">
      <alignment horizontal="left" vertical="center" wrapText="1"/>
    </xf>
    <xf numFmtId="0" fontId="19" fillId="4" borderId="0" xfId="0" applyFont="1" applyFill="1" applyBorder="1" applyAlignment="1">
      <alignment horizontal="left" vertical="center" wrapText="1"/>
    </xf>
    <xf numFmtId="0" fontId="21" fillId="4" borderId="0" xfId="0" applyFont="1" applyFill="1" applyBorder="1"/>
    <xf numFmtId="0" fontId="18" fillId="4" borderId="0" xfId="6" quotePrefix="1" applyFont="1" applyFill="1" applyBorder="1" applyAlignment="1">
      <alignment vertical="center" wrapText="1"/>
    </xf>
    <xf numFmtId="0" fontId="16" fillId="4" borderId="0" xfId="0" applyFont="1" applyFill="1" applyBorder="1"/>
    <xf numFmtId="0" fontId="18" fillId="4" borderId="0" xfId="3" quotePrefix="1" applyFont="1" applyFill="1" applyBorder="1" applyAlignment="1">
      <alignment horizontal="center" vertical="center" wrapText="1"/>
    </xf>
    <xf numFmtId="0" fontId="18" fillId="4" borderId="0" xfId="10" quotePrefix="1" applyFont="1" applyFill="1" applyBorder="1" applyAlignment="1">
      <alignment vertical="center" wrapText="1"/>
    </xf>
    <xf numFmtId="0" fontId="22" fillId="4" borderId="3" xfId="0" applyFont="1" applyFill="1" applyBorder="1" applyAlignment="1">
      <alignment horizontal="left" vertical="center" wrapText="1"/>
    </xf>
    <xf numFmtId="0" fontId="19" fillId="4" borderId="0" xfId="0" applyFont="1" applyFill="1" applyBorder="1" applyAlignment="1">
      <alignment horizontal="left" vertical="center"/>
    </xf>
    <xf numFmtId="0" fontId="24" fillId="4" borderId="9" xfId="0" applyFont="1" applyFill="1" applyBorder="1" applyAlignment="1">
      <alignment horizontal="left" vertical="center" wrapText="1"/>
    </xf>
    <xf numFmtId="0" fontId="17" fillId="4" borderId="4" xfId="10" quotePrefix="1" applyFont="1" applyFill="1" applyBorder="1" applyAlignment="1">
      <alignment vertical="center" wrapText="1"/>
    </xf>
    <xf numFmtId="0" fontId="20" fillId="4" borderId="11" xfId="10" quotePrefix="1" applyFont="1" applyFill="1" applyBorder="1" applyAlignment="1">
      <alignment vertical="center" wrapText="1"/>
    </xf>
    <xf numFmtId="0" fontId="17" fillId="4" borderId="0" xfId="3" quotePrefix="1" applyFont="1" applyFill="1" applyBorder="1" applyAlignment="1">
      <alignment horizontal="center" vertical="center" textRotation="255" wrapText="1"/>
    </xf>
    <xf numFmtId="0" fontId="18" fillId="4" borderId="27" xfId="6" quotePrefix="1" applyFont="1" applyFill="1" applyBorder="1" applyAlignment="1">
      <alignment horizontal="center" vertical="center" wrapText="1"/>
    </xf>
    <xf numFmtId="0" fontId="18" fillId="4" borderId="32" xfId="10" quotePrefix="1" applyFont="1" applyFill="1" applyBorder="1" applyAlignment="1">
      <alignment horizontal="center" vertical="center" wrapText="1"/>
    </xf>
    <xf numFmtId="0" fontId="11" fillId="4" borderId="14" xfId="3" quotePrefix="1" applyFont="1" applyFill="1" applyBorder="1" applyAlignment="1">
      <alignment horizontal="center" vertical="center" wrapText="1"/>
    </xf>
    <xf numFmtId="0" fontId="20" fillId="4" borderId="33" xfId="10" applyFont="1" applyFill="1" applyBorder="1" applyAlignment="1">
      <alignment vertical="center" wrapText="1"/>
    </xf>
    <xf numFmtId="0" fontId="12" fillId="4" borderId="14" xfId="3" quotePrefix="1" applyFont="1" applyFill="1" applyBorder="1" applyAlignment="1">
      <alignment horizontal="center" vertical="center" wrapText="1"/>
    </xf>
    <xf numFmtId="0" fontId="5" fillId="4" borderId="2" xfId="3" quotePrefix="1" applyFont="1" applyFill="1" applyBorder="1" applyAlignment="1">
      <alignment horizontal="center" vertical="center" wrapText="1"/>
    </xf>
    <xf numFmtId="0" fontId="18" fillId="4" borderId="33" xfId="10" applyFont="1" applyFill="1" applyBorder="1" applyAlignment="1">
      <alignment vertical="center" wrapText="1"/>
    </xf>
    <xf numFmtId="0" fontId="23" fillId="4" borderId="0" xfId="0" applyFont="1" applyFill="1" applyAlignment="1"/>
    <xf numFmtId="0" fontId="4" fillId="0" borderId="0" xfId="24" applyFill="1"/>
    <xf numFmtId="0" fontId="4" fillId="0" borderId="0" xfId="24"/>
    <xf numFmtId="0" fontId="4" fillId="0" borderId="0" xfId="24" applyFont="1" applyFill="1"/>
    <xf numFmtId="0" fontId="4" fillId="0" borderId="0" xfId="24" applyFont="1"/>
    <xf numFmtId="0" fontId="33" fillId="4" borderId="0" xfId="24" applyFont="1" applyFill="1" applyBorder="1" applyAlignment="1"/>
    <xf numFmtId="0" fontId="4" fillId="0" borderId="0" xfId="24" applyBorder="1" applyAlignment="1">
      <alignment horizontal="center"/>
    </xf>
    <xf numFmtId="0" fontId="0" fillId="0" borderId="0" xfId="0" applyFill="1"/>
    <xf numFmtId="0" fontId="37" fillId="0" borderId="0" xfId="0" applyFont="1" applyFill="1"/>
    <xf numFmtId="0" fontId="44" fillId="5" borderId="0" xfId="26" applyFill="1"/>
    <xf numFmtId="0" fontId="41" fillId="5" borderId="0" xfId="26" applyFont="1" applyFill="1" applyAlignment="1">
      <alignment horizontal="center"/>
    </xf>
    <xf numFmtId="0" fontId="65" fillId="5" borderId="9" xfId="26" applyFont="1" applyFill="1" applyBorder="1" applyAlignment="1">
      <alignment horizontal="center" vertical="center"/>
    </xf>
    <xf numFmtId="0" fontId="65" fillId="5" borderId="19" xfId="26" applyFont="1" applyFill="1" applyBorder="1" applyAlignment="1">
      <alignment horizontal="center" vertical="center"/>
    </xf>
    <xf numFmtId="0" fontId="65" fillId="5" borderId="26" xfId="26" applyFont="1" applyFill="1" applyBorder="1" applyAlignment="1">
      <alignment horizontal="center" vertical="center"/>
    </xf>
    <xf numFmtId="0" fontId="65" fillId="5" borderId="40" xfId="26" applyFont="1" applyFill="1" applyBorder="1" applyAlignment="1">
      <alignment horizontal="center" vertical="center"/>
    </xf>
    <xf numFmtId="0" fontId="66" fillId="5" borderId="14" xfId="26" applyFont="1" applyFill="1" applyBorder="1" applyAlignment="1">
      <alignment horizontal="center" vertical="center" wrapText="1"/>
    </xf>
    <xf numFmtId="0" fontId="67" fillId="5" borderId="27" xfId="26" applyFont="1" applyFill="1" applyBorder="1" applyAlignment="1">
      <alignment horizontal="center" vertical="center" wrapText="1"/>
    </xf>
    <xf numFmtId="0" fontId="65" fillId="5" borderId="24" xfId="26" applyFont="1" applyFill="1" applyBorder="1" applyAlignment="1">
      <alignment horizontal="center" vertical="center" wrapText="1"/>
    </xf>
    <xf numFmtId="0" fontId="65" fillId="5" borderId="28" xfId="26" applyFont="1" applyFill="1" applyBorder="1" applyAlignment="1">
      <alignment horizontal="center" vertical="center" wrapText="1"/>
    </xf>
    <xf numFmtId="0" fontId="65" fillId="5" borderId="6" xfId="26" applyFont="1" applyFill="1" applyBorder="1" applyAlignment="1">
      <alignment horizontal="center" vertical="center" wrapText="1"/>
    </xf>
    <xf numFmtId="0" fontId="65" fillId="5" borderId="10" xfId="26" applyFont="1" applyFill="1" applyBorder="1" applyAlignment="1">
      <alignment horizontal="center" vertical="center" wrapText="1"/>
    </xf>
    <xf numFmtId="0" fontId="44" fillId="5" borderId="0" xfId="26" applyFill="1" applyBorder="1"/>
    <xf numFmtId="164" fontId="44" fillId="5" borderId="0" xfId="23" applyFont="1" applyFill="1"/>
    <xf numFmtId="0" fontId="65" fillId="5" borderId="23" xfId="26" applyFont="1" applyFill="1" applyBorder="1" applyAlignment="1">
      <alignment horizontal="center" vertical="center" wrapText="1"/>
    </xf>
    <xf numFmtId="0" fontId="65" fillId="5" borderId="15" xfId="26" applyFont="1" applyFill="1" applyBorder="1" applyAlignment="1">
      <alignment horizontal="center" vertical="center" wrapText="1"/>
    </xf>
    <xf numFmtId="0" fontId="6" fillId="5" borderId="0" xfId="1" quotePrefix="1" applyFont="1" applyFill="1" applyBorder="1" applyAlignment="1">
      <alignment horizontal="center" vertical="center" wrapText="1"/>
    </xf>
    <xf numFmtId="0" fontId="6" fillId="5" borderId="0" xfId="13" quotePrefix="1" applyFont="1" applyFill="1" applyBorder="1" applyAlignment="1">
      <alignment horizontal="center" vertical="center" wrapText="1"/>
    </xf>
    <xf numFmtId="0" fontId="6" fillId="5" borderId="0" xfId="3" quotePrefix="1" applyFont="1" applyFill="1" applyBorder="1" applyAlignment="1">
      <alignment horizontal="center" vertical="center" textRotation="255" wrapText="1"/>
    </xf>
    <xf numFmtId="0" fontId="47" fillId="5" borderId="0" xfId="26" applyFont="1" applyFill="1" applyBorder="1" applyAlignment="1">
      <alignment horizontal="center"/>
    </xf>
    <xf numFmtId="0" fontId="48" fillId="5" borderId="0" xfId="26" applyFont="1" applyFill="1" applyBorder="1" applyAlignment="1">
      <alignment horizontal="center"/>
    </xf>
    <xf numFmtId="0" fontId="68" fillId="5" borderId="10" xfId="26" applyFont="1" applyFill="1" applyBorder="1" applyAlignment="1">
      <alignment horizontal="center" vertical="center" wrapText="1"/>
    </xf>
    <xf numFmtId="0" fontId="68" fillId="5" borderId="42" xfId="26" applyFont="1" applyFill="1" applyBorder="1" applyAlignment="1">
      <alignment horizontal="center" vertical="center" wrapText="1"/>
    </xf>
    <xf numFmtId="0" fontId="17" fillId="5" borderId="0" xfId="6" applyFont="1" applyFill="1" applyBorder="1" applyAlignment="1">
      <alignment vertical="center" wrapText="1"/>
    </xf>
    <xf numFmtId="0" fontId="49" fillId="5" borderId="0" xfId="0" applyFont="1" applyFill="1" applyBorder="1" applyAlignment="1">
      <alignment horizontal="center" wrapText="1"/>
    </xf>
    <xf numFmtId="0" fontId="50" fillId="5" borderId="0" xfId="26" applyFont="1" applyFill="1" applyBorder="1"/>
    <xf numFmtId="0" fontId="6" fillId="6" borderId="0" xfId="16" applyFont="1" applyFill="1" applyBorder="1" applyAlignment="1">
      <alignment vertical="center" wrapText="1"/>
    </xf>
    <xf numFmtId="0" fontId="4" fillId="5" borderId="0" xfId="24" applyFill="1"/>
    <xf numFmtId="0" fontId="40" fillId="5" borderId="0" xfId="26" applyFont="1" applyFill="1" applyBorder="1" applyAlignment="1">
      <alignment horizontal="center"/>
    </xf>
    <xf numFmtId="0" fontId="22" fillId="5" borderId="0" xfId="26" applyFont="1" applyFill="1" applyBorder="1" applyAlignment="1">
      <alignment horizontal="center"/>
    </xf>
    <xf numFmtId="0" fontId="46" fillId="5" borderId="29" xfId="26" applyFont="1" applyFill="1" applyBorder="1" applyAlignment="1">
      <alignment horizontal="left" vertical="center" wrapText="1"/>
    </xf>
    <xf numFmtId="0" fontId="40" fillId="5" borderId="29" xfId="26" applyFont="1" applyFill="1" applyBorder="1" applyAlignment="1">
      <alignment horizontal="center"/>
    </xf>
    <xf numFmtId="0" fontId="46" fillId="0" borderId="0" xfId="0" applyFont="1" applyFill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6" fillId="0" borderId="0" xfId="0" applyFont="1" applyFill="1"/>
    <xf numFmtId="0" fontId="50" fillId="0" borderId="0" xfId="0" applyFont="1" applyFill="1"/>
    <xf numFmtId="0" fontId="50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13" fillId="0" borderId="59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/>
    <xf numFmtId="0" fontId="6" fillId="0" borderId="0" xfId="0" applyFont="1" applyFill="1"/>
    <xf numFmtId="0" fontId="46" fillId="0" borderId="0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vertical="center" wrapText="1"/>
    </xf>
    <xf numFmtId="0" fontId="58" fillId="0" borderId="0" xfId="0" applyFont="1" applyFill="1"/>
    <xf numFmtId="0" fontId="59" fillId="0" borderId="0" xfId="0" applyFont="1" applyFill="1"/>
    <xf numFmtId="0" fontId="34" fillId="5" borderId="0" xfId="24" applyFont="1" applyFill="1" applyBorder="1" applyAlignment="1">
      <alignment horizontal="left" wrapText="1"/>
    </xf>
    <xf numFmtId="0" fontId="18" fillId="5" borderId="0" xfId="6" quotePrefix="1" applyFont="1" applyFill="1" applyBorder="1" applyAlignment="1">
      <alignment vertical="center" wrapText="1"/>
    </xf>
    <xf numFmtId="0" fontId="0" fillId="0" borderId="0" xfId="0" applyFont="1"/>
    <xf numFmtId="0" fontId="60" fillId="0" borderId="0" xfId="24" applyFont="1"/>
    <xf numFmtId="0" fontId="60" fillId="0" borderId="0" xfId="24" applyFont="1" applyFill="1"/>
    <xf numFmtId="0" fontId="50" fillId="0" borderId="0" xfId="0" applyFont="1" applyFill="1" applyAlignment="1">
      <alignment horizontal="left" vertical="center" wrapText="1"/>
    </xf>
    <xf numFmtId="0" fontId="46" fillId="0" borderId="62" xfId="10" applyFont="1" applyFill="1" applyBorder="1" applyAlignment="1">
      <alignment horizontal="center" vertical="center" wrapText="1"/>
    </xf>
    <xf numFmtId="0" fontId="46" fillId="0" borderId="63" xfId="10" applyFont="1" applyFill="1" applyBorder="1" applyAlignment="1">
      <alignment horizontal="center" vertical="center" wrapText="1"/>
    </xf>
    <xf numFmtId="0" fontId="13" fillId="0" borderId="59" xfId="0" applyFont="1" applyFill="1" applyBorder="1" applyAlignment="1">
      <alignment horizontal="center" vertical="center" wrapText="1"/>
    </xf>
    <xf numFmtId="0" fontId="13" fillId="0" borderId="6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vertical="center" wrapText="1"/>
    </xf>
    <xf numFmtId="0" fontId="46" fillId="0" borderId="0" xfId="0" applyFont="1" applyFill="1" applyAlignment="1">
      <alignment vertical="center" wrapText="1"/>
    </xf>
    <xf numFmtId="0" fontId="60" fillId="0" borderId="0" xfId="24" applyFont="1" applyFill="1" applyAlignment="1">
      <alignment horizontal="left"/>
    </xf>
    <xf numFmtId="0" fontId="18" fillId="4" borderId="31" xfId="6" quotePrefix="1" applyFont="1" applyFill="1" applyBorder="1" applyAlignment="1">
      <alignment horizontal="center" vertical="center" wrapText="1"/>
    </xf>
    <xf numFmtId="0" fontId="17" fillId="4" borderId="5" xfId="10" quotePrefix="1" applyFont="1" applyFill="1" applyBorder="1" applyAlignment="1">
      <alignment vertical="center" wrapText="1"/>
    </xf>
    <xf numFmtId="0" fontId="18" fillId="4" borderId="6" xfId="10" quotePrefix="1" applyFont="1" applyFill="1" applyBorder="1" applyAlignment="1">
      <alignment vertical="center" wrapText="1"/>
    </xf>
    <xf numFmtId="0" fontId="18" fillId="5" borderId="0" xfId="6" quotePrefix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left" vertical="center" wrapText="1"/>
    </xf>
    <xf numFmtId="0" fontId="5" fillId="0" borderId="62" xfId="4" applyFont="1" applyFill="1" applyBorder="1" applyAlignment="1">
      <alignment horizontal="center" vertical="center" wrapText="1"/>
    </xf>
    <xf numFmtId="0" fontId="5" fillId="0" borderId="75" xfId="4" applyFont="1" applyFill="1" applyBorder="1" applyAlignment="1">
      <alignment horizontal="center" vertical="center" wrapText="1"/>
    </xf>
    <xf numFmtId="0" fontId="60" fillId="0" borderId="0" xfId="24" applyFont="1" applyFill="1" applyAlignment="1"/>
    <xf numFmtId="0" fontId="0" fillId="0" borderId="0" xfId="0" applyAlignment="1">
      <alignment vertical="top"/>
    </xf>
    <xf numFmtId="0" fontId="4" fillId="0" borderId="0" xfId="24" applyBorder="1" applyAlignment="1"/>
    <xf numFmtId="0" fontId="4" fillId="0" borderId="0" xfId="24" applyFill="1" applyAlignment="1">
      <alignment horizontal="center"/>
    </xf>
    <xf numFmtId="0" fontId="60" fillId="0" borderId="0" xfId="24" applyFont="1" applyAlignment="1">
      <alignment horizontal="left"/>
    </xf>
    <xf numFmtId="0" fontId="50" fillId="4" borderId="0" xfId="0" applyFont="1" applyFill="1"/>
    <xf numFmtId="0" fontId="64" fillId="4" borderId="0" xfId="0" applyFont="1" applyFill="1"/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62" xfId="10" applyFont="1" applyFill="1" applyBorder="1" applyAlignment="1">
      <alignment horizontal="center" vertical="center" wrapText="1"/>
    </xf>
    <xf numFmtId="0" fontId="6" fillId="0" borderId="63" xfId="1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46" fillId="0" borderId="63" xfId="4" applyFont="1" applyFill="1" applyBorder="1" applyAlignment="1">
      <alignment horizontal="left" vertical="center" textRotation="255" wrapText="1"/>
    </xf>
    <xf numFmtId="0" fontId="13" fillId="0" borderId="0" xfId="7" applyFont="1" applyFill="1" applyBorder="1" applyAlignment="1">
      <alignment horizontal="left" vertical="center" wrapText="1"/>
    </xf>
    <xf numFmtId="0" fontId="6" fillId="0" borderId="70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6" fillId="0" borderId="71" xfId="0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center" vertical="center" wrapText="1"/>
    </xf>
    <xf numFmtId="0" fontId="18" fillId="5" borderId="0" xfId="10" quotePrefix="1" applyFont="1" applyFill="1" applyBorder="1" applyAlignment="1">
      <alignment horizontal="center" vertical="center" wrapText="1"/>
    </xf>
    <xf numFmtId="0" fontId="16" fillId="5" borderId="0" xfId="0" applyFont="1" applyFill="1" applyBorder="1"/>
    <xf numFmtId="0" fontId="21" fillId="5" borderId="0" xfId="0" applyFont="1" applyFill="1" applyBorder="1"/>
    <xf numFmtId="0" fontId="15" fillId="5" borderId="0" xfId="0" applyFont="1" applyFill="1" applyBorder="1" applyAlignment="1">
      <alignment wrapText="1"/>
    </xf>
    <xf numFmtId="0" fontId="18" fillId="5" borderId="0" xfId="3" quotePrefix="1" applyFont="1" applyFill="1" applyBorder="1" applyAlignment="1">
      <alignment horizontal="center" vertical="center" wrapText="1"/>
    </xf>
    <xf numFmtId="0" fontId="18" fillId="5" borderId="0" xfId="10" quotePrefix="1" applyFont="1" applyFill="1" applyBorder="1" applyAlignment="1">
      <alignment vertical="center" wrapText="1"/>
    </xf>
    <xf numFmtId="0" fontId="17" fillId="5" borderId="0" xfId="6" quotePrefix="1" applyFont="1" applyFill="1" applyBorder="1" applyAlignment="1">
      <alignment horizontal="left" vertical="center" wrapText="1"/>
    </xf>
    <xf numFmtId="0" fontId="19" fillId="5" borderId="0" xfId="0" applyFont="1" applyFill="1" applyBorder="1" applyAlignment="1">
      <alignment horizontal="left" vertical="center"/>
    </xf>
    <xf numFmtId="0" fontId="4" fillId="0" borderId="0" xfId="24" applyFont="1" applyBorder="1" applyAlignment="1"/>
    <xf numFmtId="0" fontId="6" fillId="0" borderId="103" xfId="0" applyFont="1" applyFill="1" applyBorder="1" applyAlignment="1">
      <alignment horizontal="center" vertical="center" wrapText="1"/>
    </xf>
    <xf numFmtId="0" fontId="5" fillId="0" borderId="12" xfId="4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 vertical="center"/>
    </xf>
    <xf numFmtId="0" fontId="58" fillId="0" borderId="0" xfId="0" applyFont="1" applyFill="1" applyAlignment="1">
      <alignment vertical="center" wrapText="1"/>
    </xf>
    <xf numFmtId="0" fontId="6" fillId="0" borderId="72" xfId="0" applyFont="1" applyFill="1" applyBorder="1" applyAlignment="1">
      <alignment horizontal="center" vertical="center" wrapText="1"/>
    </xf>
    <xf numFmtId="0" fontId="46" fillId="0" borderId="72" xfId="0" applyFont="1" applyFill="1" applyBorder="1" applyAlignment="1">
      <alignment horizontal="center" vertical="center" wrapText="1"/>
    </xf>
    <xf numFmtId="0" fontId="46" fillId="0" borderId="0" xfId="10" applyFont="1" applyFill="1" applyBorder="1" applyAlignment="1">
      <alignment horizontal="left" vertical="center" wrapText="1"/>
    </xf>
    <xf numFmtId="0" fontId="5" fillId="0" borderId="63" xfId="4" applyFont="1" applyFill="1" applyBorder="1" applyAlignment="1">
      <alignment horizontal="center" vertical="center" wrapText="1"/>
    </xf>
    <xf numFmtId="0" fontId="76" fillId="0" borderId="0" xfId="0" applyFont="1" applyFill="1"/>
    <xf numFmtId="0" fontId="76" fillId="0" borderId="0" xfId="0" applyFont="1"/>
    <xf numFmtId="0" fontId="18" fillId="4" borderId="3" xfId="10" quotePrefix="1" applyFont="1" applyFill="1" applyBorder="1" applyAlignment="1">
      <alignment horizontal="center" vertical="center" wrapText="1"/>
    </xf>
    <xf numFmtId="0" fontId="17" fillId="4" borderId="11" xfId="10" quotePrefix="1" applyFont="1" applyFill="1" applyBorder="1" applyAlignment="1">
      <alignment vertical="center" wrapText="1"/>
    </xf>
    <xf numFmtId="0" fontId="18" fillId="4" borderId="11" xfId="6" quotePrefix="1" applyFont="1" applyFill="1" applyBorder="1" applyAlignment="1">
      <alignment horizontal="center" vertical="center" wrapText="1"/>
    </xf>
    <xf numFmtId="0" fontId="18" fillId="4" borderId="25" xfId="10" quotePrefix="1" applyFont="1" applyFill="1" applyBorder="1" applyAlignment="1">
      <alignment vertical="center" wrapText="1"/>
    </xf>
    <xf numFmtId="0" fontId="19" fillId="4" borderId="11" xfId="0" applyFont="1" applyFill="1" applyBorder="1" applyAlignment="1">
      <alignment horizontal="left" vertical="center" wrapText="1"/>
    </xf>
    <xf numFmtId="0" fontId="19" fillId="4" borderId="25" xfId="0" applyFont="1" applyFill="1" applyBorder="1" applyAlignment="1">
      <alignment horizontal="left" vertical="center" wrapText="1"/>
    </xf>
    <xf numFmtId="0" fontId="19" fillId="4" borderId="5" xfId="0" applyFont="1" applyFill="1" applyBorder="1" applyAlignment="1">
      <alignment horizontal="left" vertical="center" wrapText="1"/>
    </xf>
    <xf numFmtId="0" fontId="69" fillId="5" borderId="0" xfId="24" applyFont="1" applyFill="1" applyBorder="1" applyAlignment="1">
      <alignment horizontal="center" vertical="center"/>
    </xf>
    <xf numFmtId="0" fontId="73" fillId="5" borderId="0" xfId="24" applyFont="1" applyFill="1" applyBorder="1" applyAlignment="1">
      <alignment horizontal="center" vertical="center"/>
    </xf>
    <xf numFmtId="0" fontId="69" fillId="5" borderId="0" xfId="24" applyFont="1" applyFill="1"/>
    <xf numFmtId="0" fontId="6" fillId="0" borderId="66" xfId="0" applyFont="1" applyFill="1" applyBorder="1" applyAlignment="1">
      <alignment horizontal="center" vertical="center" wrapText="1"/>
    </xf>
    <xf numFmtId="0" fontId="50" fillId="4" borderId="0" xfId="0" applyFont="1" applyFill="1" applyAlignment="1">
      <alignment vertical="center"/>
    </xf>
    <xf numFmtId="0" fontId="50" fillId="4" borderId="0" xfId="0" applyFont="1" applyFill="1" applyAlignment="1">
      <alignment horizontal="left" vertical="center"/>
    </xf>
    <xf numFmtId="0" fontId="46" fillId="0" borderId="62" xfId="4" applyFont="1" applyFill="1" applyBorder="1" applyAlignment="1">
      <alignment horizontal="left" vertical="center" textRotation="255" wrapText="1"/>
    </xf>
    <xf numFmtId="0" fontId="46" fillId="0" borderId="72" xfId="10" applyFont="1" applyFill="1" applyBorder="1" applyAlignment="1">
      <alignment horizontal="left" vertical="center" wrapText="1"/>
    </xf>
    <xf numFmtId="0" fontId="6" fillId="0" borderId="67" xfId="0" applyFont="1" applyFill="1" applyBorder="1" applyAlignment="1">
      <alignment horizontal="center" vertical="center" wrapText="1"/>
    </xf>
    <xf numFmtId="0" fontId="46" fillId="0" borderId="86" xfId="0" applyFont="1" applyFill="1" applyBorder="1" applyAlignment="1">
      <alignment horizontal="center" vertical="center" wrapText="1"/>
    </xf>
    <xf numFmtId="0" fontId="46" fillId="0" borderId="67" xfId="0" applyFont="1" applyFill="1" applyBorder="1" applyAlignment="1">
      <alignment horizontal="center" vertical="center" wrapText="1"/>
    </xf>
    <xf numFmtId="0" fontId="46" fillId="0" borderId="68" xfId="0" applyFont="1" applyFill="1" applyBorder="1" applyAlignment="1">
      <alignment horizontal="center" vertical="center" wrapText="1"/>
    </xf>
    <xf numFmtId="0" fontId="6" fillId="0" borderId="97" xfId="10" applyFont="1" applyFill="1" applyBorder="1" applyAlignment="1">
      <alignment horizontal="center" vertical="center" wrapText="1"/>
    </xf>
    <xf numFmtId="0" fontId="46" fillId="0" borderId="97" xfId="10" applyFont="1" applyFill="1" applyBorder="1" applyAlignment="1">
      <alignment horizontal="center" vertical="center" wrapText="1"/>
    </xf>
    <xf numFmtId="49" fontId="13" fillId="0" borderId="82" xfId="0" applyNumberFormat="1" applyFont="1" applyFill="1" applyBorder="1" applyAlignment="1">
      <alignment horizontal="left" vertical="center" wrapText="1"/>
    </xf>
    <xf numFmtId="0" fontId="13" fillId="0" borderId="83" xfId="0" applyFont="1" applyFill="1" applyBorder="1" applyAlignment="1">
      <alignment horizontal="left" vertical="center" wrapText="1"/>
    </xf>
    <xf numFmtId="0" fontId="13" fillId="0" borderId="82" xfId="10" applyFont="1" applyFill="1" applyBorder="1" applyAlignment="1">
      <alignment horizontal="center" vertical="center" wrapText="1"/>
    </xf>
    <xf numFmtId="0" fontId="13" fillId="0" borderId="83" xfId="10" applyFont="1" applyFill="1" applyBorder="1" applyAlignment="1">
      <alignment horizontal="center" vertical="center" wrapText="1"/>
    </xf>
    <xf numFmtId="0" fontId="6" fillId="0" borderId="99" xfId="10" applyFont="1" applyFill="1" applyBorder="1" applyAlignment="1">
      <alignment horizontal="center" vertical="center" wrapText="1"/>
    </xf>
    <xf numFmtId="0" fontId="13" fillId="0" borderId="98" xfId="10" applyFont="1" applyFill="1" applyBorder="1" applyAlignment="1">
      <alignment horizontal="center" vertical="center" wrapText="1"/>
    </xf>
    <xf numFmtId="0" fontId="13" fillId="0" borderId="80" xfId="0" applyFont="1" applyFill="1" applyBorder="1" applyAlignment="1">
      <alignment horizontal="left" vertical="center" wrapText="1"/>
    </xf>
    <xf numFmtId="0" fontId="13" fillId="0" borderId="80" xfId="0" applyFont="1" applyFill="1" applyBorder="1" applyAlignment="1">
      <alignment horizontal="center" vertical="center" wrapText="1"/>
    </xf>
    <xf numFmtId="0" fontId="6" fillId="0" borderId="100" xfId="0" applyFont="1" applyFill="1" applyBorder="1" applyAlignment="1">
      <alignment horizontal="center" vertical="center" wrapText="1"/>
    </xf>
    <xf numFmtId="0" fontId="13" fillId="0" borderId="81" xfId="0" applyFont="1" applyFill="1" applyBorder="1" applyAlignment="1">
      <alignment horizontal="left" vertical="center" wrapText="1"/>
    </xf>
    <xf numFmtId="0" fontId="13" fillId="0" borderId="84" xfId="0" applyFont="1" applyFill="1" applyBorder="1" applyAlignment="1">
      <alignment horizontal="left" vertical="center" wrapText="1"/>
    </xf>
    <xf numFmtId="0" fontId="13" fillId="0" borderId="81" xfId="0" applyFont="1" applyFill="1" applyBorder="1" applyAlignment="1">
      <alignment horizontal="center" vertical="center" wrapText="1"/>
    </xf>
    <xf numFmtId="0" fontId="13" fillId="0" borderId="84" xfId="0" applyFont="1" applyFill="1" applyBorder="1" applyAlignment="1">
      <alignment horizontal="center" vertical="center" wrapText="1"/>
    </xf>
    <xf numFmtId="0" fontId="6" fillId="0" borderId="106" xfId="0" applyFont="1" applyFill="1" applyBorder="1" applyAlignment="1">
      <alignment horizontal="center" vertical="center" wrapText="1"/>
    </xf>
    <xf numFmtId="0" fontId="13" fillId="0" borderId="107" xfId="0" applyFont="1" applyFill="1" applyBorder="1" applyAlignment="1">
      <alignment horizontal="center" vertical="center" wrapText="1"/>
    </xf>
    <xf numFmtId="0" fontId="6" fillId="0" borderId="101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46" fillId="0" borderId="36" xfId="0" applyFont="1" applyFill="1" applyBorder="1" applyAlignment="1">
      <alignment horizontal="center" vertical="center" wrapText="1"/>
    </xf>
    <xf numFmtId="0" fontId="46" fillId="0" borderId="36" xfId="4" applyFont="1" applyFill="1" applyBorder="1" applyAlignment="1">
      <alignment horizontal="left" vertical="center" textRotation="255" wrapText="1"/>
    </xf>
    <xf numFmtId="0" fontId="46" fillId="0" borderId="97" xfId="4" applyFont="1" applyFill="1" applyBorder="1" applyAlignment="1">
      <alignment horizontal="left" vertical="center" textRotation="255" wrapText="1"/>
    </xf>
    <xf numFmtId="0" fontId="46" fillId="0" borderId="36" xfId="10" applyFont="1" applyFill="1" applyBorder="1" applyAlignment="1">
      <alignment horizontal="left" vertical="center" wrapText="1"/>
    </xf>
    <xf numFmtId="0" fontId="46" fillId="0" borderId="90" xfId="0" applyFont="1" applyFill="1" applyBorder="1" applyAlignment="1">
      <alignment horizontal="center" vertical="center" wrapText="1"/>
    </xf>
    <xf numFmtId="0" fontId="13" fillId="0" borderId="62" xfId="0" applyFont="1" applyFill="1" applyBorder="1" applyAlignment="1">
      <alignment horizontal="left" vertical="center" wrapText="1"/>
    </xf>
    <xf numFmtId="0" fontId="13" fillId="0" borderId="63" xfId="0" applyFont="1" applyFill="1" applyBorder="1" applyAlignment="1">
      <alignment horizontal="left" vertical="center" wrapText="1"/>
    </xf>
    <xf numFmtId="0" fontId="6" fillId="0" borderId="97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50" fillId="0" borderId="63" xfId="0" applyFont="1" applyFill="1" applyBorder="1" applyAlignment="1">
      <alignment horizontal="left" vertical="center" wrapText="1"/>
    </xf>
    <xf numFmtId="0" fontId="46" fillId="0" borderId="97" xfId="0" applyFont="1" applyFill="1" applyBorder="1" applyAlignment="1">
      <alignment horizontal="left" vertical="center" wrapText="1"/>
    </xf>
    <xf numFmtId="0" fontId="13" fillId="0" borderId="82" xfId="0" applyFont="1" applyFill="1" applyBorder="1" applyAlignment="1">
      <alignment horizontal="left" vertical="center" wrapText="1"/>
    </xf>
    <xf numFmtId="0" fontId="13" fillId="0" borderId="82" xfId="0" applyFont="1" applyFill="1" applyBorder="1" applyAlignment="1">
      <alignment horizontal="center" vertical="center" wrapText="1"/>
    </xf>
    <xf numFmtId="0" fontId="13" fillId="0" borderId="83" xfId="0" applyFont="1" applyFill="1" applyBorder="1" applyAlignment="1">
      <alignment horizontal="center" vertical="center" wrapText="1"/>
    </xf>
    <xf numFmtId="0" fontId="6" fillId="0" borderId="99" xfId="0" applyFont="1" applyFill="1" applyBorder="1" applyAlignment="1">
      <alignment horizontal="center" vertical="center" wrapText="1"/>
    </xf>
    <xf numFmtId="0" fontId="13" fillId="0" borderId="9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61" xfId="4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59" fillId="0" borderId="0" xfId="0" applyFont="1" applyFill="1" applyAlignment="1">
      <alignment vertical="center" wrapText="1"/>
    </xf>
    <xf numFmtId="0" fontId="80" fillId="0" borderId="0" xfId="0" applyFont="1" applyFill="1"/>
    <xf numFmtId="0" fontId="60" fillId="0" borderId="34" xfId="0" applyNumberFormat="1" applyFont="1" applyFill="1" applyBorder="1" applyAlignment="1">
      <alignment horizontal="center"/>
    </xf>
    <xf numFmtId="0" fontId="61" fillId="0" borderId="58" xfId="24" applyNumberFormat="1" applyFont="1" applyFill="1" applyBorder="1" applyAlignment="1">
      <alignment horizontal="center" vertical="center"/>
    </xf>
    <xf numFmtId="0" fontId="60" fillId="0" borderId="58" xfId="24" applyNumberFormat="1" applyFont="1" applyFill="1" applyBorder="1" applyAlignment="1">
      <alignment horizontal="center" vertical="center"/>
    </xf>
    <xf numFmtId="0" fontId="60" fillId="0" borderId="89" xfId="24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6" fillId="0" borderId="105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2" xfId="0" applyFont="1" applyFill="1" applyBorder="1" applyAlignment="1">
      <alignment horizontal="center" vertical="center" wrapText="1"/>
    </xf>
    <xf numFmtId="0" fontId="45" fillId="5" borderId="3" xfId="26" applyFont="1" applyFill="1" applyBorder="1" applyAlignment="1">
      <alignment horizontal="left" vertical="center" wrapText="1"/>
    </xf>
    <xf numFmtId="0" fontId="52" fillId="5" borderId="0" xfId="0" applyNumberFormat="1" applyFont="1" applyFill="1" applyBorder="1" applyProtection="1">
      <protection locked="0"/>
    </xf>
    <xf numFmtId="0" fontId="61" fillId="5" borderId="0" xfId="26" applyFont="1" applyFill="1" applyBorder="1" applyAlignment="1">
      <alignment horizontal="center"/>
    </xf>
    <xf numFmtId="0" fontId="60" fillId="5" borderId="0" xfId="26" applyFont="1" applyFill="1" applyBorder="1" applyAlignment="1">
      <alignment horizontal="center"/>
    </xf>
    <xf numFmtId="0" fontId="36" fillId="5" borderId="0" xfId="26" applyFont="1" applyFill="1" applyBorder="1"/>
    <xf numFmtId="0" fontId="36" fillId="5" borderId="0" xfId="26" applyFont="1" applyFill="1"/>
    <xf numFmtId="0" fontId="46" fillId="5" borderId="0" xfId="0" applyFont="1" applyFill="1" applyBorder="1" applyAlignment="1">
      <alignment horizontal="center" wrapText="1"/>
    </xf>
    <xf numFmtId="0" fontId="46" fillId="0" borderId="0" xfId="4" applyFont="1" applyFill="1" applyBorder="1" applyAlignment="1">
      <alignment horizontal="left" vertical="center" textRotation="255" wrapText="1"/>
    </xf>
    <xf numFmtId="0" fontId="6" fillId="0" borderId="41" xfId="0" applyFont="1" applyFill="1" applyBorder="1" applyAlignment="1">
      <alignment horizontal="center" vertical="center" wrapText="1"/>
    </xf>
    <xf numFmtId="49" fontId="13" fillId="0" borderId="0" xfId="0" applyNumberFormat="1" applyFont="1" applyFill="1" applyAlignment="1">
      <alignment vertical="center" wrapText="1"/>
    </xf>
    <xf numFmtId="0" fontId="70" fillId="0" borderId="35" xfId="24" applyFont="1" applyBorder="1" applyAlignment="1">
      <alignment horizontal="center" vertical="center" wrapText="1"/>
    </xf>
    <xf numFmtId="0" fontId="72" fillId="0" borderId="34" xfId="24" applyFont="1" applyBorder="1" applyAlignment="1">
      <alignment horizontal="center" vertical="center" textRotation="90" wrapText="1"/>
    </xf>
    <xf numFmtId="0" fontId="50" fillId="0" borderId="0" xfId="0" applyFont="1" applyFill="1" applyAlignment="1">
      <alignment horizontal="center" vertical="center" wrapText="1"/>
    </xf>
    <xf numFmtId="0" fontId="58" fillId="0" borderId="0" xfId="0" applyFont="1" applyFill="1" applyBorder="1" applyAlignment="1">
      <alignment vertical="center" wrapText="1"/>
    </xf>
    <xf numFmtId="0" fontId="59" fillId="0" borderId="36" xfId="0" applyFont="1" applyFill="1" applyBorder="1" applyAlignment="1">
      <alignment vertical="center" wrapText="1"/>
    </xf>
    <xf numFmtId="0" fontId="91" fillId="5" borderId="0" xfId="26" applyFont="1" applyFill="1"/>
    <xf numFmtId="2" fontId="91" fillId="5" borderId="0" xfId="26" applyNumberFormat="1" applyFont="1" applyFill="1"/>
    <xf numFmtId="0" fontId="92" fillId="4" borderId="14" xfId="6" quotePrefix="1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wrapText="1"/>
    </xf>
    <xf numFmtId="0" fontId="89" fillId="5" borderId="14" xfId="26" applyFont="1" applyFill="1" applyBorder="1" applyAlignment="1">
      <alignment horizontal="center"/>
    </xf>
    <xf numFmtId="0" fontId="89" fillId="5" borderId="48" xfId="26" applyFont="1" applyFill="1" applyBorder="1" applyAlignment="1">
      <alignment horizontal="center"/>
    </xf>
    <xf numFmtId="0" fontId="89" fillId="5" borderId="3" xfId="26" applyFont="1" applyFill="1" applyBorder="1" applyAlignment="1">
      <alignment horizontal="center"/>
    </xf>
    <xf numFmtId="0" fontId="89" fillId="5" borderId="2" xfId="26" applyFont="1" applyFill="1" applyBorder="1" applyAlignment="1">
      <alignment horizontal="center"/>
    </xf>
    <xf numFmtId="0" fontId="89" fillId="5" borderId="27" xfId="26" applyFont="1" applyFill="1" applyBorder="1" applyAlignment="1">
      <alignment horizontal="center"/>
    </xf>
    <xf numFmtId="0" fontId="89" fillId="5" borderId="24" xfId="26" applyFont="1" applyFill="1" applyBorder="1" applyAlignment="1">
      <alignment horizontal="center"/>
    </xf>
    <xf numFmtId="0" fontId="89" fillId="5" borderId="49" xfId="26" applyFont="1" applyFill="1" applyBorder="1" applyAlignment="1">
      <alignment horizontal="center"/>
    </xf>
    <xf numFmtId="0" fontId="89" fillId="5" borderId="42" xfId="26" applyFont="1" applyFill="1" applyBorder="1" applyAlignment="1">
      <alignment horizontal="center"/>
    </xf>
    <xf numFmtId="0" fontId="89" fillId="5" borderId="38" xfId="26" applyFont="1" applyFill="1" applyBorder="1" applyAlignment="1">
      <alignment horizontal="center"/>
    </xf>
    <xf numFmtId="0" fontId="89" fillId="5" borderId="39" xfId="26" applyFont="1" applyFill="1" applyBorder="1" applyAlignment="1">
      <alignment horizontal="center"/>
    </xf>
    <xf numFmtId="0" fontId="83" fillId="6" borderId="3" xfId="16" applyFont="1" applyFill="1" applyBorder="1" applyAlignment="1">
      <alignment vertical="center" wrapText="1"/>
    </xf>
    <xf numFmtId="0" fontId="34" fillId="0" borderId="46" xfId="0" applyNumberFormat="1" applyFont="1" applyFill="1" applyBorder="1" applyAlignment="1">
      <alignment horizontal="center" vertical="center"/>
    </xf>
    <xf numFmtId="0" fontId="34" fillId="0" borderId="47" xfId="0" applyNumberFormat="1" applyFont="1" applyFill="1" applyBorder="1" applyAlignment="1">
      <alignment horizontal="center" vertical="center"/>
    </xf>
    <xf numFmtId="0" fontId="34" fillId="0" borderId="58" xfId="0" applyNumberFormat="1" applyFont="1" applyFill="1" applyBorder="1" applyAlignment="1">
      <alignment horizontal="center" vertical="center"/>
    </xf>
    <xf numFmtId="0" fontId="60" fillId="0" borderId="91" xfId="0" applyNumberFormat="1" applyFont="1" applyFill="1" applyBorder="1" applyAlignment="1">
      <alignment horizontal="center"/>
    </xf>
    <xf numFmtId="0" fontId="45" fillId="5" borderId="0" xfId="26" applyFont="1" applyFill="1" applyAlignment="1">
      <alignment horizontal="center" vertical="center"/>
    </xf>
    <xf numFmtId="0" fontId="45" fillId="5" borderId="0" xfId="26" applyFont="1" applyFill="1" applyAlignment="1">
      <alignment horizontal="center"/>
    </xf>
    <xf numFmtId="0" fontId="68" fillId="5" borderId="12" xfId="26" applyFont="1" applyFill="1" applyBorder="1" applyAlignment="1">
      <alignment horizontal="center" vertical="center" wrapText="1"/>
    </xf>
    <xf numFmtId="0" fontId="68" fillId="5" borderId="36" xfId="26" applyFont="1" applyFill="1" applyBorder="1" applyAlignment="1">
      <alignment horizontal="center" vertical="center" wrapText="1"/>
    </xf>
    <xf numFmtId="0" fontId="68" fillId="5" borderId="41" xfId="26" applyFont="1" applyFill="1" applyBorder="1" applyAlignment="1">
      <alignment horizontal="center" vertical="center" wrapText="1"/>
    </xf>
    <xf numFmtId="49" fontId="60" fillId="0" borderId="0" xfId="24" applyNumberFormat="1" applyFont="1" applyFill="1"/>
    <xf numFmtId="0" fontId="37" fillId="0" borderId="0" xfId="0" applyFont="1" applyFill="1" applyBorder="1"/>
    <xf numFmtId="0" fontId="98" fillId="0" borderId="0" xfId="0" applyFont="1"/>
    <xf numFmtId="0" fontId="98" fillId="0" borderId="0" xfId="0" applyFont="1" applyFill="1" applyBorder="1"/>
    <xf numFmtId="0" fontId="98" fillId="0" borderId="0" xfId="0" applyFont="1" applyFill="1"/>
    <xf numFmtId="0" fontId="6" fillId="0" borderId="124" xfId="7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vertical="center" wrapText="1"/>
    </xf>
    <xf numFmtId="0" fontId="93" fillId="0" borderId="0" xfId="0" applyFont="1" applyFill="1" applyBorder="1" applyAlignment="1">
      <alignment vertical="center" wrapText="1"/>
    </xf>
    <xf numFmtId="0" fontId="18" fillId="4" borderId="7" xfId="10" quotePrefix="1" applyFont="1" applyFill="1" applyBorder="1" applyAlignment="1">
      <alignment horizontal="center" vertical="center" wrapText="1"/>
    </xf>
    <xf numFmtId="0" fontId="11" fillId="4" borderId="133" xfId="3" quotePrefix="1" applyFont="1" applyFill="1" applyBorder="1" applyAlignment="1">
      <alignment horizontal="center" vertical="center" wrapText="1"/>
    </xf>
    <xf numFmtId="0" fontId="12" fillId="4" borderId="133" xfId="3" quotePrefix="1" applyFont="1" applyFill="1" applyBorder="1" applyAlignment="1">
      <alignment horizontal="center" vertical="center" wrapText="1"/>
    </xf>
    <xf numFmtId="0" fontId="5" fillId="4" borderId="132" xfId="3" quotePrefix="1" applyFont="1" applyFill="1" applyBorder="1" applyAlignment="1">
      <alignment horizontal="center" vertical="center" wrapText="1"/>
    </xf>
    <xf numFmtId="0" fontId="60" fillId="0" borderId="35" xfId="0" applyNumberFormat="1" applyFont="1" applyFill="1" applyBorder="1" applyAlignment="1">
      <alignment horizontal="center"/>
    </xf>
    <xf numFmtId="0" fontId="61" fillId="0" borderId="79" xfId="0" applyNumberFormat="1" applyFont="1" applyFill="1" applyBorder="1" applyAlignment="1">
      <alignment horizontal="center"/>
    </xf>
    <xf numFmtId="0" fontId="52" fillId="5" borderId="0" xfId="0" applyFont="1" applyFill="1" applyProtection="1">
      <protection locked="0"/>
    </xf>
    <xf numFmtId="0" fontId="57" fillId="5" borderId="0" xfId="0" applyFont="1" applyFill="1" applyProtection="1">
      <protection locked="0"/>
    </xf>
    <xf numFmtId="0" fontId="15" fillId="4" borderId="0" xfId="0" applyFont="1" applyFill="1" applyBorder="1" applyAlignment="1">
      <alignment horizontal="center" vertical="center" wrapText="1"/>
    </xf>
    <xf numFmtId="0" fontId="18" fillId="4" borderId="0" xfId="3" quotePrefix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/>
    </xf>
    <xf numFmtId="0" fontId="21" fillId="0" borderId="0" xfId="0" applyFont="1" applyFill="1" applyBorder="1"/>
    <xf numFmtId="0" fontId="16" fillId="0" borderId="0" xfId="0" applyFont="1" applyFill="1" applyBorder="1"/>
    <xf numFmtId="0" fontId="16" fillId="4" borderId="0" xfId="0" applyFont="1" applyFill="1"/>
    <xf numFmtId="0" fontId="19" fillId="4" borderId="0" xfId="0" applyFont="1" applyFill="1" applyBorder="1" applyAlignment="1">
      <alignment horizontal="left" vertical="center" wrapText="1"/>
    </xf>
    <xf numFmtId="0" fontId="21" fillId="4" borderId="0" xfId="0" applyFont="1" applyFill="1" applyBorder="1"/>
    <xf numFmtId="0" fontId="16" fillId="4" borderId="0" xfId="0" applyFont="1" applyFill="1" applyBorder="1"/>
    <xf numFmtId="0" fontId="15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5" fillId="5" borderId="26" xfId="26" applyFont="1" applyFill="1" applyBorder="1" applyAlignment="1">
      <alignment horizontal="center" vertical="center"/>
    </xf>
    <xf numFmtId="0" fontId="65" fillId="5" borderId="40" xfId="26" applyFont="1" applyFill="1" applyBorder="1" applyAlignment="1">
      <alignment horizontal="center" vertical="center"/>
    </xf>
    <xf numFmtId="0" fontId="95" fillId="5" borderId="9" xfId="1" quotePrefix="1" applyFont="1" applyFill="1" applyBorder="1" applyAlignment="1">
      <alignment horizontal="center" vertical="center" wrapText="1"/>
    </xf>
    <xf numFmtId="0" fontId="95" fillId="5" borderId="29" xfId="1" quotePrefix="1" applyFont="1" applyFill="1" applyBorder="1" applyAlignment="1">
      <alignment horizontal="center" vertical="center" wrapText="1"/>
    </xf>
    <xf numFmtId="0" fontId="95" fillId="5" borderId="19" xfId="1" quotePrefix="1" applyFont="1" applyFill="1" applyBorder="1" applyAlignment="1">
      <alignment horizontal="center" vertical="center" wrapText="1"/>
    </xf>
    <xf numFmtId="0" fontId="104" fillId="4" borderId="0" xfId="0" applyFont="1" applyFill="1" applyBorder="1" applyAlignment="1">
      <alignment horizontal="center" wrapText="1"/>
    </xf>
    <xf numFmtId="0" fontId="105" fillId="4" borderId="0" xfId="0" applyFont="1" applyFill="1"/>
    <xf numFmtId="0" fontId="104" fillId="4" borderId="0" xfId="0" applyFont="1" applyFill="1" applyBorder="1" applyAlignment="1">
      <alignment horizontal="center" vertical="center" wrapText="1"/>
    </xf>
    <xf numFmtId="0" fontId="6" fillId="0" borderId="41" xfId="7" applyFont="1" applyFill="1" applyBorder="1" applyAlignment="1">
      <alignment horizontal="center" vertical="center" wrapText="1"/>
    </xf>
    <xf numFmtId="0" fontId="45" fillId="5" borderId="134" xfId="26" applyFont="1" applyFill="1" applyBorder="1" applyAlignment="1">
      <alignment horizontal="center"/>
    </xf>
    <xf numFmtId="0" fontId="83" fillId="6" borderId="135" xfId="16" applyFont="1" applyFill="1" applyBorder="1" applyAlignment="1">
      <alignment vertical="center" wrapText="1"/>
    </xf>
    <xf numFmtId="0" fontId="89" fillId="5" borderId="136" xfId="26" applyFont="1" applyFill="1" applyBorder="1" applyAlignment="1">
      <alignment horizontal="center"/>
    </xf>
    <xf numFmtId="0" fontId="45" fillId="5" borderId="136" xfId="26" applyFont="1" applyFill="1" applyBorder="1" applyAlignment="1">
      <alignment horizontal="center"/>
    </xf>
    <xf numFmtId="0" fontId="107" fillId="0" borderId="0" xfId="0" applyFont="1"/>
    <xf numFmtId="0" fontId="103" fillId="0" borderId="0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center" vertical="center" wrapText="1"/>
    </xf>
    <xf numFmtId="0" fontId="89" fillId="5" borderId="17" xfId="26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0" fontId="18" fillId="4" borderId="139" xfId="10" quotePrefix="1" applyFont="1" applyFill="1" applyBorder="1" applyAlignment="1">
      <alignment horizontal="center" vertical="center" wrapText="1"/>
    </xf>
    <xf numFmtId="0" fontId="18" fillId="4" borderId="140" xfId="10" quotePrefix="1" applyFont="1" applyFill="1" applyBorder="1" applyAlignment="1">
      <alignment horizontal="center" vertical="center" wrapText="1"/>
    </xf>
    <xf numFmtId="0" fontId="110" fillId="0" borderId="0" xfId="0" applyFont="1" applyFill="1" applyAlignment="1">
      <alignment horizontal="left" vertical="center" wrapText="1"/>
    </xf>
    <xf numFmtId="0" fontId="110" fillId="0" borderId="0" xfId="0" applyFont="1" applyFill="1" applyAlignment="1">
      <alignment vertical="center" wrapText="1"/>
    </xf>
    <xf numFmtId="0" fontId="18" fillId="4" borderId="138" xfId="10" applyFont="1" applyFill="1" applyBorder="1" applyAlignment="1">
      <alignment vertical="center" wrapText="1"/>
    </xf>
    <xf numFmtId="0" fontId="18" fillId="4" borderId="142" xfId="10" quotePrefix="1" applyFont="1" applyFill="1" applyBorder="1" applyAlignment="1">
      <alignment horizontal="center" vertical="center" wrapText="1"/>
    </xf>
    <xf numFmtId="0" fontId="18" fillId="4" borderId="143" xfId="10" quotePrefix="1" applyFont="1" applyFill="1" applyBorder="1" applyAlignment="1">
      <alignment horizontal="center" vertical="center" wrapText="1"/>
    </xf>
    <xf numFmtId="0" fontId="110" fillId="0" borderId="0" xfId="0" applyFont="1" applyFill="1"/>
    <xf numFmtId="0" fontId="0" fillId="0" borderId="0" xfId="0" applyFont="1" applyFill="1" applyAlignment="1">
      <alignment vertical="center" wrapText="1"/>
    </xf>
    <xf numFmtId="0" fontId="0" fillId="0" borderId="0" xfId="0" applyFont="1" applyFill="1"/>
    <xf numFmtId="0" fontId="18" fillId="4" borderId="144" xfId="10" quotePrefix="1" applyFont="1" applyFill="1" applyBorder="1" applyAlignment="1">
      <alignment horizontal="center" vertical="center" wrapText="1"/>
    </xf>
    <xf numFmtId="0" fontId="18" fillId="4" borderId="139" xfId="10" applyFont="1" applyFill="1" applyBorder="1" applyAlignment="1">
      <alignment vertical="center" wrapText="1"/>
    </xf>
    <xf numFmtId="0" fontId="19" fillId="4" borderId="140" xfId="0" applyFont="1" applyFill="1" applyBorder="1" applyAlignment="1">
      <alignment horizontal="center" vertical="center" wrapText="1"/>
    </xf>
    <xf numFmtId="0" fontId="19" fillId="4" borderId="143" xfId="0" applyFont="1" applyFill="1" applyBorder="1" applyAlignment="1">
      <alignment horizontal="center" vertical="center" wrapText="1"/>
    </xf>
    <xf numFmtId="0" fontId="18" fillId="5" borderId="147" xfId="10" quotePrefix="1" applyFont="1" applyFill="1" applyBorder="1" applyAlignment="1">
      <alignment horizontal="center" vertical="center" wrapText="1"/>
    </xf>
    <xf numFmtId="0" fontId="19" fillId="4" borderId="139" xfId="0" applyFont="1" applyFill="1" applyBorder="1" applyAlignment="1">
      <alignment horizontal="center" vertical="center" wrapText="1"/>
    </xf>
    <xf numFmtId="0" fontId="17" fillId="4" borderId="142" xfId="10" quotePrefix="1" applyFont="1" applyFill="1" applyBorder="1" applyAlignment="1">
      <alignment horizontal="center" vertical="center" wrapText="1"/>
    </xf>
    <xf numFmtId="0" fontId="18" fillId="4" borderId="137" xfId="10" quotePrefix="1" applyFont="1" applyFill="1" applyBorder="1" applyAlignment="1">
      <alignment horizontal="center" vertical="center" wrapText="1"/>
    </xf>
    <xf numFmtId="0" fontId="18" fillId="4" borderId="145" xfId="10" quotePrefix="1" applyFont="1" applyFill="1" applyBorder="1" applyAlignment="1">
      <alignment horizontal="center" vertical="center" wrapText="1"/>
    </xf>
    <xf numFmtId="0" fontId="18" fillId="4" borderId="146" xfId="10" quotePrefix="1" applyFont="1" applyFill="1" applyBorder="1" applyAlignment="1">
      <alignment horizontal="center" vertical="center" wrapText="1"/>
    </xf>
    <xf numFmtId="0" fontId="20" fillId="4" borderId="141" xfId="10" quotePrefix="1" applyFont="1" applyFill="1" applyBorder="1" applyAlignment="1">
      <alignment vertical="center" wrapText="1"/>
    </xf>
    <xf numFmtId="0" fontId="17" fillId="4" borderId="153" xfId="6" quotePrefix="1" applyFont="1" applyFill="1" applyBorder="1" applyAlignment="1">
      <alignment horizontal="center" vertical="center" wrapText="1"/>
    </xf>
    <xf numFmtId="0" fontId="17" fillId="4" borderId="154" xfId="6" quotePrefix="1" applyFont="1" applyFill="1" applyBorder="1" applyAlignment="1">
      <alignment horizontal="center" vertical="center" wrapText="1"/>
    </xf>
    <xf numFmtId="0" fontId="17" fillId="4" borderId="157" xfId="6" quotePrefix="1" applyFont="1" applyFill="1" applyBorder="1" applyAlignment="1">
      <alignment horizontal="center" vertical="center" wrapText="1"/>
    </xf>
    <xf numFmtId="0" fontId="17" fillId="4" borderId="152" xfId="10" quotePrefix="1" applyFont="1" applyFill="1" applyBorder="1" applyAlignment="1">
      <alignment vertical="center" wrapText="1"/>
    </xf>
    <xf numFmtId="0" fontId="17" fillId="4" borderId="158" xfId="10" quotePrefix="1" applyFont="1" applyFill="1" applyBorder="1" applyAlignment="1">
      <alignment vertical="center" wrapText="1"/>
    </xf>
    <xf numFmtId="0" fontId="18" fillId="4" borderId="159" xfId="10" quotePrefix="1" applyFont="1" applyFill="1" applyBorder="1" applyAlignment="1">
      <alignment vertical="center" wrapText="1"/>
    </xf>
    <xf numFmtId="0" fontId="18" fillId="4" borderId="155" xfId="10" quotePrefix="1" applyFont="1" applyFill="1" applyBorder="1" applyAlignment="1">
      <alignment vertical="center" wrapText="1"/>
    </xf>
    <xf numFmtId="0" fontId="19" fillId="4" borderId="152" xfId="0" applyFont="1" applyFill="1" applyBorder="1" applyAlignment="1">
      <alignment horizontal="left" vertical="center" wrapText="1"/>
    </xf>
    <xf numFmtId="0" fontId="19" fillId="4" borderId="158" xfId="0" applyFont="1" applyFill="1" applyBorder="1" applyAlignment="1">
      <alignment horizontal="left" vertical="center" wrapText="1"/>
    </xf>
    <xf numFmtId="0" fontId="19" fillId="4" borderId="159" xfId="0" applyFont="1" applyFill="1" applyBorder="1" applyAlignment="1">
      <alignment horizontal="left" vertical="center" wrapText="1"/>
    </xf>
    <xf numFmtId="0" fontId="18" fillId="4" borderId="157" xfId="6" quotePrefix="1" applyFont="1" applyFill="1" applyBorder="1" applyAlignment="1">
      <alignment horizontal="center" vertical="center" wrapText="1"/>
    </xf>
    <xf numFmtId="0" fontId="19" fillId="4" borderId="156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wrapText="1"/>
    </xf>
    <xf numFmtId="0" fontId="17" fillId="4" borderId="163" xfId="6" quotePrefix="1" applyFont="1" applyFill="1" applyBorder="1" applyAlignment="1">
      <alignment horizontal="center" vertical="center" wrapText="1"/>
    </xf>
    <xf numFmtId="0" fontId="17" fillId="4" borderId="176" xfId="6" quotePrefix="1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left"/>
    </xf>
    <xf numFmtId="0" fontId="17" fillId="4" borderId="161" xfId="10" quotePrefix="1" applyFont="1" applyFill="1" applyBorder="1" applyAlignment="1">
      <alignment horizontal="center" vertical="center" wrapText="1"/>
    </xf>
    <xf numFmtId="0" fontId="17" fillId="4" borderId="161" xfId="6" quotePrefix="1" applyFont="1" applyFill="1" applyBorder="1" applyAlignment="1">
      <alignment horizontal="center" vertical="center" wrapText="1"/>
    </xf>
    <xf numFmtId="0" fontId="17" fillId="4" borderId="164" xfId="10" quotePrefix="1" applyFont="1" applyFill="1" applyBorder="1" applyAlignment="1">
      <alignment horizontal="center" vertical="center" wrapText="1"/>
    </xf>
    <xf numFmtId="0" fontId="17" fillId="4" borderId="164" xfId="6" quotePrefix="1" applyFont="1" applyFill="1" applyBorder="1" applyAlignment="1">
      <alignment horizontal="center" vertical="center" wrapText="1"/>
    </xf>
    <xf numFmtId="0" fontId="18" fillId="4" borderId="172" xfId="6" quotePrefix="1" applyFont="1" applyFill="1" applyBorder="1" applyAlignment="1">
      <alignment horizontal="center" vertical="center" wrapText="1"/>
    </xf>
    <xf numFmtId="0" fontId="17" fillId="5" borderId="172" xfId="6" quotePrefix="1" applyFont="1" applyFill="1" applyBorder="1" applyAlignment="1">
      <alignment horizontal="center" vertical="center" wrapText="1"/>
    </xf>
    <xf numFmtId="0" fontId="18" fillId="5" borderId="176" xfId="6" quotePrefix="1" applyFont="1" applyFill="1" applyBorder="1" applyAlignment="1">
      <alignment horizontal="center" vertical="center" wrapText="1"/>
    </xf>
    <xf numFmtId="0" fontId="18" fillId="5" borderId="166" xfId="6" quotePrefix="1" applyFont="1" applyFill="1" applyBorder="1" applyAlignment="1">
      <alignment horizontal="center" vertical="center" wrapText="1"/>
    </xf>
    <xf numFmtId="0" fontId="11" fillId="4" borderId="176" xfId="3" quotePrefix="1" applyFont="1" applyFill="1" applyBorder="1" applyAlignment="1">
      <alignment horizontal="center" vertical="center" wrapText="1"/>
    </xf>
    <xf numFmtId="0" fontId="12" fillId="4" borderId="176" xfId="3" quotePrefix="1" applyFont="1" applyFill="1" applyBorder="1" applyAlignment="1">
      <alignment horizontal="center" vertical="center" wrapText="1"/>
    </xf>
    <xf numFmtId="0" fontId="5" fillId="4" borderId="161" xfId="3" quotePrefix="1" applyFont="1" applyFill="1" applyBorder="1" applyAlignment="1">
      <alignment horizontal="center" vertical="center" wrapText="1"/>
    </xf>
    <xf numFmtId="0" fontId="20" fillId="4" borderId="164" xfId="10" quotePrefix="1" applyFont="1" applyFill="1" applyBorder="1" applyAlignment="1">
      <alignment vertical="center" wrapText="1"/>
    </xf>
    <xf numFmtId="0" fontId="19" fillId="4" borderId="165" xfId="0" applyFont="1" applyFill="1" applyBorder="1" applyAlignment="1">
      <alignment horizontal="left" vertical="center" wrapText="1"/>
    </xf>
    <xf numFmtId="0" fontId="24" fillId="4" borderId="165" xfId="0" applyFont="1" applyFill="1" applyBorder="1" applyAlignment="1">
      <alignment horizontal="left" vertical="center" wrapText="1"/>
    </xf>
    <xf numFmtId="0" fontId="22" fillId="4" borderId="164" xfId="0" applyFont="1" applyFill="1" applyBorder="1" applyAlignment="1">
      <alignment horizontal="left" vertical="center" wrapText="1"/>
    </xf>
    <xf numFmtId="0" fontId="19" fillId="4" borderId="164" xfId="0" applyFont="1" applyFill="1" applyBorder="1" applyAlignment="1">
      <alignment horizontal="left" vertical="center" wrapText="1"/>
    </xf>
    <xf numFmtId="0" fontId="19" fillId="4" borderId="176" xfId="0" applyFont="1" applyFill="1" applyBorder="1" applyAlignment="1">
      <alignment horizontal="center" vertical="center"/>
    </xf>
    <xf numFmtId="0" fontId="19" fillId="4" borderId="161" xfId="0" applyFont="1" applyFill="1" applyBorder="1" applyAlignment="1">
      <alignment horizontal="center" vertical="center"/>
    </xf>
    <xf numFmtId="0" fontId="17" fillId="4" borderId="150" xfId="6" quotePrefix="1" applyFont="1" applyFill="1" applyBorder="1" applyAlignment="1">
      <alignment horizontal="center" vertical="center" wrapText="1"/>
    </xf>
    <xf numFmtId="0" fontId="17" fillId="4" borderId="165" xfId="6" quotePrefix="1" applyFont="1" applyFill="1" applyBorder="1" applyAlignment="1">
      <alignment horizontal="center" vertical="center" wrapText="1"/>
    </xf>
    <xf numFmtId="0" fontId="17" fillId="4" borderId="176" xfId="10" quotePrefix="1" applyFont="1" applyFill="1" applyBorder="1" applyAlignment="1">
      <alignment horizontal="center" vertical="center" wrapText="1"/>
    </xf>
    <xf numFmtId="0" fontId="20" fillId="4" borderId="174" xfId="10" applyFont="1" applyFill="1" applyBorder="1" applyAlignment="1">
      <alignment vertical="center" wrapText="1"/>
    </xf>
    <xf numFmtId="0" fontId="18" fillId="4" borderId="167" xfId="6" quotePrefix="1" applyFont="1" applyFill="1" applyBorder="1" applyAlignment="1">
      <alignment horizontal="center" vertical="center" wrapText="1"/>
    </xf>
    <xf numFmtId="0" fontId="18" fillId="4" borderId="162" xfId="6" quotePrefix="1" applyFont="1" applyFill="1" applyBorder="1" applyAlignment="1">
      <alignment horizontal="center" vertical="center" wrapText="1"/>
    </xf>
    <xf numFmtId="0" fontId="19" fillId="4" borderId="163" xfId="0" applyFont="1" applyFill="1" applyBorder="1" applyAlignment="1">
      <alignment horizontal="center" vertical="center" wrapText="1"/>
    </xf>
    <xf numFmtId="0" fontId="19" fillId="4" borderId="172" xfId="0" applyFont="1" applyFill="1" applyBorder="1" applyAlignment="1">
      <alignment horizontal="center" vertical="center" wrapText="1"/>
    </xf>
    <xf numFmtId="0" fontId="19" fillId="4" borderId="169" xfId="0" applyFont="1" applyFill="1" applyBorder="1" applyAlignment="1">
      <alignment horizontal="center" vertical="center" wrapText="1"/>
    </xf>
    <xf numFmtId="0" fontId="19" fillId="4" borderId="170" xfId="0" applyFont="1" applyFill="1" applyBorder="1" applyAlignment="1">
      <alignment horizontal="center" vertical="center" wrapText="1"/>
    </xf>
    <xf numFmtId="0" fontId="19" fillId="4" borderId="171" xfId="0" applyFont="1" applyFill="1" applyBorder="1" applyAlignment="1">
      <alignment horizontal="center" vertical="center" wrapText="1"/>
    </xf>
    <xf numFmtId="0" fontId="19" fillId="4" borderId="164" xfId="0" applyFont="1" applyFill="1" applyBorder="1" applyAlignment="1">
      <alignment horizontal="center" vertical="center"/>
    </xf>
    <xf numFmtId="0" fontId="34" fillId="0" borderId="50" xfId="24" applyFont="1" applyFill="1" applyBorder="1" applyAlignment="1">
      <alignment horizontal="center" vertical="center" wrapText="1"/>
    </xf>
    <xf numFmtId="0" fontId="36" fillId="0" borderId="57" xfId="0" applyFont="1" applyFill="1" applyBorder="1" applyAlignment="1">
      <alignment horizontal="center"/>
    </xf>
    <xf numFmtId="0" fontId="112" fillId="0" borderId="0" xfId="0" applyFont="1" applyFill="1"/>
    <xf numFmtId="0" fontId="113" fillId="4" borderId="9" xfId="0" applyFont="1" applyFill="1" applyBorder="1" applyAlignment="1">
      <alignment horizontal="center" vertical="center" wrapText="1"/>
    </xf>
    <xf numFmtId="0" fontId="113" fillId="4" borderId="5" xfId="0" applyFont="1" applyFill="1" applyBorder="1" applyAlignment="1">
      <alignment horizontal="center" vertical="center" wrapText="1"/>
    </xf>
    <xf numFmtId="0" fontId="113" fillId="4" borderId="19" xfId="0" applyFont="1" applyFill="1" applyBorder="1" applyAlignment="1">
      <alignment horizontal="center" vertical="center" wrapText="1"/>
    </xf>
    <xf numFmtId="0" fontId="18" fillId="4" borderId="3" xfId="6" quotePrefix="1" applyFont="1" applyFill="1" applyBorder="1" applyAlignment="1">
      <alignment horizontal="center" vertical="center" wrapText="1"/>
    </xf>
    <xf numFmtId="0" fontId="18" fillId="4" borderId="9" xfId="6" quotePrefix="1" applyFont="1" applyFill="1" applyBorder="1" applyAlignment="1">
      <alignment horizontal="center" vertical="center" wrapText="1"/>
    </xf>
    <xf numFmtId="0" fontId="18" fillId="4" borderId="5" xfId="6" quotePrefix="1" applyFont="1" applyFill="1" applyBorder="1" applyAlignment="1">
      <alignment horizontal="center" vertical="center" wrapText="1"/>
    </xf>
    <xf numFmtId="0" fontId="18" fillId="4" borderId="19" xfId="6" quotePrefix="1" applyFont="1" applyFill="1" applyBorder="1" applyAlignment="1">
      <alignment horizontal="center" vertical="center" wrapText="1"/>
    </xf>
    <xf numFmtId="0" fontId="18" fillId="4" borderId="30" xfId="10" quotePrefix="1" applyFont="1" applyFill="1" applyBorder="1" applyAlignment="1">
      <alignment horizontal="center" vertical="center" wrapText="1"/>
    </xf>
    <xf numFmtId="0" fontId="113" fillId="4" borderId="30" xfId="0" applyFont="1" applyFill="1" applyBorder="1" applyAlignment="1">
      <alignment horizontal="center" vertical="center" wrapText="1"/>
    </xf>
    <xf numFmtId="0" fontId="113" fillId="4" borderId="8" xfId="0" applyFont="1" applyFill="1" applyBorder="1" applyAlignment="1">
      <alignment horizontal="center" vertical="center" wrapText="1"/>
    </xf>
    <xf numFmtId="0" fontId="113" fillId="4" borderId="22" xfId="0" applyFont="1" applyFill="1" applyBorder="1" applyAlignment="1">
      <alignment horizontal="center" vertical="center" wrapText="1"/>
    </xf>
    <xf numFmtId="0" fontId="18" fillId="4" borderId="27" xfId="10" quotePrefix="1" applyFont="1" applyFill="1" applyBorder="1" applyAlignment="1">
      <alignment horizontal="center" vertical="center" wrapText="1"/>
    </xf>
    <xf numFmtId="0" fontId="18" fillId="4" borderId="31" xfId="10" quotePrefix="1" applyFont="1" applyFill="1" applyBorder="1" applyAlignment="1">
      <alignment horizontal="center" vertical="center" wrapText="1"/>
    </xf>
    <xf numFmtId="0" fontId="113" fillId="4" borderId="3" xfId="0" applyFont="1" applyFill="1" applyBorder="1" applyAlignment="1">
      <alignment horizontal="center" vertical="center" wrapText="1"/>
    </xf>
    <xf numFmtId="0" fontId="113" fillId="4" borderId="27" xfId="0" applyFont="1" applyFill="1" applyBorder="1" applyAlignment="1">
      <alignment horizontal="center" vertical="center" wrapText="1"/>
    </xf>
    <xf numFmtId="0" fontId="113" fillId="4" borderId="31" xfId="0" applyFont="1" applyFill="1" applyBorder="1" applyAlignment="1">
      <alignment horizontal="center" vertical="center" wrapText="1"/>
    </xf>
    <xf numFmtId="0" fontId="33" fillId="0" borderId="34" xfId="0" applyFont="1" applyFill="1" applyBorder="1" applyAlignment="1">
      <alignment horizontal="center"/>
    </xf>
    <xf numFmtId="0" fontId="33" fillId="0" borderId="35" xfId="0" applyFont="1" applyFill="1" applyBorder="1" applyAlignment="1">
      <alignment horizontal="center"/>
    </xf>
    <xf numFmtId="0" fontId="33" fillId="0" borderId="91" xfId="0" applyFont="1" applyFill="1" applyBorder="1" applyAlignment="1">
      <alignment horizontal="center"/>
    </xf>
    <xf numFmtId="0" fontId="33" fillId="0" borderId="51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115" fillId="0" borderId="45" xfId="0" applyFont="1" applyFill="1" applyBorder="1" applyAlignment="1">
      <alignment horizontal="center"/>
    </xf>
    <xf numFmtId="0" fontId="115" fillId="0" borderId="46" xfId="0" applyFont="1" applyFill="1" applyBorder="1" applyAlignment="1">
      <alignment horizontal="center"/>
    </xf>
    <xf numFmtId="0" fontId="33" fillId="0" borderId="34" xfId="24" applyFont="1" applyFill="1" applyBorder="1" applyAlignment="1">
      <alignment horizontal="center" vertical="center" wrapText="1"/>
    </xf>
    <xf numFmtId="0" fontId="115" fillId="0" borderId="92" xfId="0" applyFont="1" applyFill="1" applyBorder="1" applyAlignment="1">
      <alignment horizontal="center"/>
    </xf>
    <xf numFmtId="0" fontId="115" fillId="0" borderId="93" xfId="0" applyFont="1" applyFill="1" applyBorder="1" applyAlignment="1">
      <alignment horizontal="center"/>
    </xf>
    <xf numFmtId="0" fontId="115" fillId="0" borderId="78" xfId="0" applyFont="1" applyFill="1" applyBorder="1" applyAlignment="1">
      <alignment horizontal="center"/>
    </xf>
    <xf numFmtId="0" fontId="115" fillId="0" borderId="79" xfId="0" applyFont="1" applyFill="1" applyBorder="1" applyAlignment="1">
      <alignment horizontal="center"/>
    </xf>
    <xf numFmtId="0" fontId="33" fillId="0" borderId="52" xfId="0" applyFont="1" applyFill="1" applyBorder="1" applyAlignment="1">
      <alignment horizontal="center"/>
    </xf>
    <xf numFmtId="0" fontId="33" fillId="0" borderId="53" xfId="0" applyFont="1" applyFill="1" applyBorder="1" applyAlignment="1">
      <alignment horizontal="center"/>
    </xf>
    <xf numFmtId="0" fontId="33" fillId="0" borderId="55" xfId="0" applyFont="1" applyFill="1" applyBorder="1" applyAlignment="1">
      <alignment horizontal="center"/>
    </xf>
    <xf numFmtId="0" fontId="33" fillId="0" borderId="56" xfId="0" applyFont="1" applyFill="1" applyBorder="1" applyAlignment="1">
      <alignment horizontal="center"/>
    </xf>
    <xf numFmtId="0" fontId="33" fillId="0" borderId="35" xfId="0" applyNumberFormat="1" applyFont="1" applyFill="1" applyBorder="1" applyAlignment="1">
      <alignment horizontal="center" vertical="center" wrapText="1"/>
    </xf>
    <xf numFmtId="0" fontId="33" fillId="0" borderId="51" xfId="0" applyNumberFormat="1" applyFont="1" applyFill="1" applyBorder="1" applyAlignment="1">
      <alignment horizontal="center" vertical="center" wrapText="1"/>
    </xf>
    <xf numFmtId="0" fontId="114" fillId="0" borderId="89" xfId="0" applyNumberFormat="1" applyFont="1" applyFill="1" applyBorder="1" applyAlignment="1">
      <alignment horizontal="center" vertical="center"/>
    </xf>
    <xf numFmtId="0" fontId="114" fillId="0" borderId="46" xfId="0" applyNumberFormat="1" applyFont="1" applyFill="1" applyBorder="1" applyAlignment="1">
      <alignment horizontal="center" vertical="center"/>
    </xf>
    <xf numFmtId="0" fontId="114" fillId="0" borderId="46" xfId="0" applyNumberFormat="1" applyFont="1" applyFill="1" applyBorder="1" applyAlignment="1">
      <alignment horizontal="center" vertical="center" wrapText="1"/>
    </xf>
    <xf numFmtId="0" fontId="59" fillId="0" borderId="41" xfId="0" applyFont="1" applyFill="1" applyBorder="1" applyAlignment="1">
      <alignment vertical="center" wrapText="1"/>
    </xf>
    <xf numFmtId="0" fontId="69" fillId="0" borderId="34" xfId="24" applyFont="1" applyBorder="1" applyAlignment="1">
      <alignment vertical="center"/>
    </xf>
    <xf numFmtId="0" fontId="69" fillId="0" borderId="35" xfId="24" applyFont="1" applyBorder="1" applyAlignment="1">
      <alignment vertical="center"/>
    </xf>
    <xf numFmtId="0" fontId="99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74" fillId="0" borderId="76" xfId="0" applyNumberFormat="1" applyFont="1" applyFill="1" applyBorder="1" applyAlignment="1">
      <alignment horizontal="center"/>
    </xf>
    <xf numFmtId="0" fontId="74" fillId="0" borderId="77" xfId="0" applyNumberFormat="1" applyFont="1" applyFill="1" applyBorder="1" applyAlignment="1">
      <alignment horizontal="center"/>
    </xf>
    <xf numFmtId="0" fontId="15" fillId="4" borderId="0" xfId="0" applyFont="1" applyFill="1" applyBorder="1" applyAlignment="1">
      <alignment wrapText="1"/>
    </xf>
    <xf numFmtId="0" fontId="16" fillId="8" borderId="0" xfId="0" applyFont="1" applyFill="1"/>
    <xf numFmtId="0" fontId="16" fillId="0" borderId="0" xfId="0" applyFont="1" applyFill="1"/>
    <xf numFmtId="0" fontId="16" fillId="4" borderId="0" xfId="0" applyFont="1" applyFill="1"/>
    <xf numFmtId="0" fontId="16" fillId="5" borderId="0" xfId="0" applyFont="1" applyFill="1"/>
    <xf numFmtId="0" fontId="0" fillId="0" borderId="0" xfId="0"/>
    <xf numFmtId="0" fontId="15" fillId="4" borderId="0" xfId="0" applyFont="1" applyFill="1" applyBorder="1" applyAlignment="1">
      <alignment horizontal="center" vertical="center" wrapText="1"/>
    </xf>
    <xf numFmtId="0" fontId="18" fillId="4" borderId="0" xfId="3" quotePrefix="1" applyFont="1" applyFill="1" applyBorder="1" applyAlignment="1">
      <alignment horizontal="center" vertical="center" wrapText="1"/>
    </xf>
    <xf numFmtId="0" fontId="18" fillId="4" borderId="0" xfId="6" quotePrefix="1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left" vertical="center" wrapText="1"/>
    </xf>
    <xf numFmtId="0" fontId="18" fillId="4" borderId="0" xfId="10" quotePrefix="1" applyFont="1" applyFill="1" applyBorder="1" applyAlignment="1">
      <alignment vertical="center" wrapText="1"/>
    </xf>
    <xf numFmtId="0" fontId="17" fillId="4" borderId="0" xfId="6" quotePrefix="1" applyFont="1" applyFill="1" applyBorder="1" applyAlignment="1">
      <alignment horizontal="left" vertical="center" wrapText="1"/>
    </xf>
    <xf numFmtId="0" fontId="21" fillId="4" borderId="0" xfId="0" applyFont="1" applyFill="1" applyBorder="1"/>
    <xf numFmtId="0" fontId="16" fillId="4" borderId="0" xfId="0" applyFont="1" applyFill="1" applyBorder="1"/>
    <xf numFmtId="0" fontId="19" fillId="4" borderId="0" xfId="0" applyFont="1" applyFill="1" applyBorder="1" applyAlignment="1">
      <alignment horizontal="left" vertical="center"/>
    </xf>
    <xf numFmtId="0" fontId="19" fillId="5" borderId="0" xfId="0" applyFont="1" applyFill="1" applyBorder="1" applyAlignment="1">
      <alignment horizontal="left" vertical="center" wrapText="1"/>
    </xf>
    <xf numFmtId="0" fontId="52" fillId="4" borderId="0" xfId="0" applyFont="1" applyFill="1"/>
    <xf numFmtId="0" fontId="51" fillId="4" borderId="0" xfId="0" applyFont="1" applyFill="1" applyBorder="1" applyAlignment="1" applyProtection="1">
      <alignment horizontal="center" vertical="center" wrapText="1"/>
      <protection locked="0"/>
    </xf>
    <xf numFmtId="0" fontId="53" fillId="4" borderId="0" xfId="0" applyFont="1" applyFill="1" applyProtection="1">
      <protection locked="0"/>
    </xf>
    <xf numFmtId="0" fontId="54" fillId="4" borderId="183" xfId="10" quotePrefix="1" applyFont="1" applyFill="1" applyBorder="1" applyAlignment="1" applyProtection="1">
      <alignment vertical="center" wrapText="1"/>
      <protection locked="0"/>
    </xf>
    <xf numFmtId="0" fontId="77" fillId="4" borderId="179" xfId="3" quotePrefix="1" applyFont="1" applyFill="1" applyBorder="1" applyAlignment="1" applyProtection="1">
      <alignment horizontal="center" textRotation="90" wrapText="1"/>
      <protection locked="0"/>
    </xf>
    <xf numFmtId="0" fontId="53" fillId="4" borderId="0" xfId="0" applyFont="1" applyFill="1" applyAlignment="1" applyProtection="1">
      <alignment vertical="center"/>
      <protection locked="0"/>
    </xf>
    <xf numFmtId="0" fontId="51" fillId="4" borderId="0" xfId="0" applyFont="1" applyFill="1" applyBorder="1" applyAlignment="1" applyProtection="1">
      <alignment vertical="center" wrapText="1"/>
      <protection locked="0"/>
    </xf>
    <xf numFmtId="0" fontId="53" fillId="4" borderId="0" xfId="3" quotePrefix="1" applyFont="1" applyFill="1" applyBorder="1" applyAlignment="1" applyProtection="1">
      <alignment horizontal="center" vertical="center" wrapText="1"/>
      <protection locked="0"/>
    </xf>
    <xf numFmtId="0" fontId="51" fillId="4" borderId="188" xfId="10" quotePrefix="1" applyFont="1" applyFill="1" applyBorder="1" applyAlignment="1" applyProtection="1">
      <alignment vertical="center" wrapText="1"/>
      <protection locked="0"/>
    </xf>
    <xf numFmtId="0" fontId="51" fillId="4" borderId="189" xfId="10" quotePrefix="1" applyFont="1" applyFill="1" applyBorder="1" applyAlignment="1" applyProtection="1">
      <alignment vertical="center" wrapText="1"/>
      <protection locked="0"/>
    </xf>
    <xf numFmtId="0" fontId="53" fillId="4" borderId="191" xfId="10" quotePrefix="1" applyFont="1" applyFill="1" applyBorder="1" applyAlignment="1" applyProtection="1">
      <alignment vertical="center" wrapText="1"/>
      <protection locked="0"/>
    </xf>
    <xf numFmtId="0" fontId="53" fillId="4" borderId="190" xfId="10" quotePrefix="1" applyFont="1" applyFill="1" applyBorder="1" applyAlignment="1" applyProtection="1">
      <alignment vertical="center" wrapText="1"/>
      <protection locked="0"/>
    </xf>
    <xf numFmtId="0" fontId="54" fillId="4" borderId="188" xfId="0" applyFont="1" applyFill="1" applyBorder="1" applyAlignment="1" applyProtection="1">
      <alignment horizontal="left" vertical="center" wrapText="1"/>
      <protection locked="0"/>
    </xf>
    <xf numFmtId="0" fontId="54" fillId="4" borderId="189" xfId="0" applyFont="1" applyFill="1" applyBorder="1" applyAlignment="1" applyProtection="1">
      <alignment horizontal="left" vertical="center" wrapText="1"/>
      <protection locked="0"/>
    </xf>
    <xf numFmtId="0" fontId="53" fillId="4" borderId="0" xfId="6" quotePrefix="1" applyFont="1" applyFill="1" applyBorder="1" applyAlignment="1" applyProtection="1">
      <alignment vertical="center" wrapText="1"/>
      <protection locked="0"/>
    </xf>
    <xf numFmtId="0" fontId="54" fillId="4" borderId="0" xfId="0" applyFont="1" applyFill="1" applyBorder="1" applyAlignment="1" applyProtection="1">
      <alignment horizontal="left" vertical="center" wrapText="1"/>
      <protection locked="0"/>
    </xf>
    <xf numFmtId="0" fontId="53" fillId="4" borderId="0" xfId="10" quotePrefix="1" applyFont="1" applyFill="1" applyBorder="1" applyAlignment="1" applyProtection="1">
      <alignment vertical="center" wrapText="1"/>
      <protection locked="0"/>
    </xf>
    <xf numFmtId="0" fontId="54" fillId="4" borderId="0" xfId="0" applyFont="1" applyFill="1" applyBorder="1" applyProtection="1">
      <protection locked="0"/>
    </xf>
    <xf numFmtId="0" fontId="6" fillId="0" borderId="2" xfId="7" applyFont="1" applyFill="1" applyBorder="1" applyAlignment="1">
      <alignment horizontal="center" vertical="center" wrapText="1"/>
    </xf>
    <xf numFmtId="0" fontId="15" fillId="4" borderId="0" xfId="0" applyFont="1" applyFill="1" applyAlignment="1">
      <alignment horizontal="center" vertical="center" wrapText="1"/>
    </xf>
    <xf numFmtId="0" fontId="18" fillId="4" borderId="0" xfId="3" quotePrefix="1" applyFont="1" applyFill="1" applyAlignment="1">
      <alignment horizontal="center" vertical="center" wrapText="1"/>
    </xf>
    <xf numFmtId="0" fontId="18" fillId="4" borderId="0" xfId="6" quotePrefix="1" applyFont="1" applyFill="1" applyAlignment="1">
      <alignment vertical="center" wrapText="1"/>
    </xf>
    <xf numFmtId="0" fontId="19" fillId="4" borderId="0" xfId="0" applyFont="1" applyFill="1" applyAlignment="1">
      <alignment horizontal="left" vertical="center" wrapText="1"/>
    </xf>
    <xf numFmtId="0" fontId="21" fillId="4" borderId="0" xfId="0" applyFont="1" applyFill="1"/>
    <xf numFmtId="0" fontId="18" fillId="4" borderId="0" xfId="10" quotePrefix="1" applyFont="1" applyFill="1" applyAlignment="1">
      <alignment vertical="center" wrapText="1"/>
    </xf>
    <xf numFmtId="0" fontId="17" fillId="4" borderId="0" xfId="6" quotePrefix="1" applyFont="1" applyFill="1" applyAlignment="1">
      <alignment horizontal="left" vertical="center" wrapText="1"/>
    </xf>
    <xf numFmtId="0" fontId="19" fillId="4" borderId="0" xfId="0" applyFont="1" applyFill="1" applyAlignment="1">
      <alignment horizontal="left" vertical="center"/>
    </xf>
    <xf numFmtId="0" fontId="21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86" fillId="7" borderId="219" xfId="0" applyFont="1" applyFill="1" applyBorder="1" applyAlignment="1">
      <alignment horizontal="right" vertical="center" wrapText="1"/>
    </xf>
    <xf numFmtId="0" fontId="86" fillId="7" borderId="230" xfId="0" applyFont="1" applyFill="1" applyBorder="1" applyAlignment="1">
      <alignment vertical="center" wrapText="1"/>
    </xf>
    <xf numFmtId="0" fontId="86" fillId="7" borderId="230" xfId="0" applyFont="1" applyFill="1" applyBorder="1" applyAlignment="1">
      <alignment horizontal="right" vertical="center" wrapText="1"/>
    </xf>
    <xf numFmtId="0" fontId="87" fillId="4" borderId="217" xfId="10" quotePrefix="1" applyFont="1" applyFill="1" applyBorder="1" applyAlignment="1">
      <alignment vertical="center" wrapText="1"/>
    </xf>
    <xf numFmtId="0" fontId="86" fillId="7" borderId="220" xfId="0" applyFont="1" applyFill="1" applyBorder="1" applyAlignment="1">
      <alignment horizontal="right" vertical="center" wrapText="1"/>
    </xf>
    <xf numFmtId="0" fontId="86" fillId="7" borderId="219" xfId="0" applyFont="1" applyFill="1" applyBorder="1" applyAlignment="1">
      <alignment horizontal="center" vertical="center" wrapText="1"/>
    </xf>
    <xf numFmtId="0" fontId="86" fillId="7" borderId="230" xfId="0" applyFont="1" applyFill="1" applyBorder="1" applyAlignment="1">
      <alignment horizontal="center" vertical="center" wrapText="1"/>
    </xf>
    <xf numFmtId="0" fontId="92" fillId="4" borderId="218" xfId="6" quotePrefix="1" applyFont="1" applyFill="1" applyBorder="1" applyAlignment="1">
      <alignment horizontal="center" vertical="center" wrapText="1"/>
    </xf>
    <xf numFmtId="0" fontId="92" fillId="4" borderId="217" xfId="6" quotePrefix="1" applyFont="1" applyFill="1" applyBorder="1" applyAlignment="1">
      <alignment horizontal="center" vertical="center" wrapText="1"/>
    </xf>
    <xf numFmtId="0" fontId="92" fillId="4" borderId="219" xfId="6" quotePrefix="1" applyFont="1" applyFill="1" applyBorder="1" applyAlignment="1">
      <alignment horizontal="center" vertical="center" wrapText="1"/>
    </xf>
    <xf numFmtId="0" fontId="54" fillId="5" borderId="2" xfId="0" applyFont="1" applyFill="1" applyBorder="1" applyAlignment="1" applyProtection="1">
      <alignment horizontal="left" vertical="center" wrapText="1"/>
      <protection locked="0"/>
    </xf>
    <xf numFmtId="0" fontId="54" fillId="5" borderId="2" xfId="10" applyFont="1" applyFill="1" applyBorder="1" applyAlignment="1" applyProtection="1">
      <alignment vertical="center" wrapText="1"/>
      <protection locked="0"/>
    </xf>
    <xf numFmtId="0" fontId="50" fillId="11" borderId="0" xfId="0" applyFont="1" applyFill="1"/>
    <xf numFmtId="0" fontId="50" fillId="11" borderId="0" xfId="0" applyFont="1" applyFill="1" applyAlignment="1">
      <alignment vertical="center"/>
    </xf>
    <xf numFmtId="0" fontId="50" fillId="11" borderId="0" xfId="0" applyFont="1" applyFill="1" applyAlignment="1">
      <alignment horizontal="left" vertical="center"/>
    </xf>
    <xf numFmtId="0" fontId="29" fillId="0" borderId="245" xfId="24" applyFont="1" applyBorder="1" applyAlignment="1">
      <alignment horizontal="center" vertical="center" wrapText="1"/>
    </xf>
    <xf numFmtId="0" fontId="30" fillId="0" borderId="246" xfId="24" applyFont="1" applyBorder="1" applyAlignment="1">
      <alignment horizontal="center" wrapText="1"/>
    </xf>
    <xf numFmtId="0" fontId="70" fillId="0" borderId="245" xfId="24" applyFont="1" applyBorder="1" applyAlignment="1">
      <alignment horizontal="center" vertical="center" wrapText="1"/>
    </xf>
    <xf numFmtId="0" fontId="71" fillId="0" borderId="245" xfId="24" applyFont="1" applyBorder="1"/>
    <xf numFmtId="0" fontId="71" fillId="0" borderId="246" xfId="24" applyFont="1" applyBorder="1"/>
    <xf numFmtId="0" fontId="72" fillId="0" borderId="247" xfId="24" applyFont="1" applyBorder="1"/>
    <xf numFmtId="0" fontId="33" fillId="0" borderId="245" xfId="0" applyFont="1" applyFill="1" applyBorder="1" applyAlignment="1">
      <alignment horizontal="center"/>
    </xf>
    <xf numFmtId="0" fontId="33" fillId="0" borderId="246" xfId="0" applyFont="1" applyFill="1" applyBorder="1" applyAlignment="1">
      <alignment horizontal="center"/>
    </xf>
    <xf numFmtId="0" fontId="33" fillId="0" borderId="245" xfId="24" applyFont="1" applyFill="1" applyBorder="1" applyAlignment="1">
      <alignment horizontal="center"/>
    </xf>
    <xf numFmtId="0" fontId="33" fillId="0" borderId="246" xfId="24" applyFont="1" applyFill="1" applyBorder="1" applyAlignment="1">
      <alignment horizontal="center"/>
    </xf>
    <xf numFmtId="0" fontId="33" fillId="0" borderId="245" xfId="0" applyNumberFormat="1" applyFont="1" applyFill="1" applyBorder="1" applyAlignment="1">
      <alignment horizontal="center" vertical="center"/>
    </xf>
    <xf numFmtId="0" fontId="33" fillId="0" borderId="248" xfId="0" applyNumberFormat="1" applyFont="1" applyFill="1" applyBorder="1" applyAlignment="1">
      <alignment horizontal="center" vertical="center"/>
    </xf>
    <xf numFmtId="0" fontId="33" fillId="0" borderId="246" xfId="0" applyNumberFormat="1" applyFont="1" applyFill="1" applyBorder="1" applyAlignment="1">
      <alignment horizontal="center" vertical="center"/>
    </xf>
    <xf numFmtId="0" fontId="33" fillId="0" borderId="247" xfId="0" applyNumberFormat="1" applyFont="1" applyFill="1" applyBorder="1" applyAlignment="1">
      <alignment horizontal="center" vertical="center"/>
    </xf>
    <xf numFmtId="0" fontId="119" fillId="0" borderId="245" xfId="0" applyNumberFormat="1" applyFont="1" applyFill="1" applyBorder="1" applyAlignment="1">
      <alignment horizontal="center" vertical="center"/>
    </xf>
    <xf numFmtId="0" fontId="119" fillId="0" borderId="246" xfId="0" applyNumberFormat="1" applyFont="1" applyFill="1" applyBorder="1" applyAlignment="1">
      <alignment horizontal="center" vertical="center"/>
    </xf>
    <xf numFmtId="0" fontId="119" fillId="0" borderId="248" xfId="0" applyNumberFormat="1" applyFont="1" applyFill="1" applyBorder="1" applyAlignment="1">
      <alignment horizontal="center" vertical="center"/>
    </xf>
    <xf numFmtId="0" fontId="119" fillId="0" borderId="247" xfId="0" applyNumberFormat="1" applyFont="1" applyFill="1" applyBorder="1" applyAlignment="1">
      <alignment horizontal="center" vertical="center"/>
    </xf>
    <xf numFmtId="0" fontId="60" fillId="0" borderId="246" xfId="24" applyNumberFormat="1" applyFont="1" applyFill="1" applyBorder="1" applyAlignment="1">
      <alignment horizontal="center" vertical="center"/>
    </xf>
    <xf numFmtId="0" fontId="61" fillId="0" borderId="247" xfId="24" applyNumberFormat="1" applyFont="1" applyFill="1" applyBorder="1" applyAlignment="1">
      <alignment horizontal="center" vertical="center"/>
    </xf>
    <xf numFmtId="0" fontId="60" fillId="0" borderId="245" xfId="0" applyNumberFormat="1" applyFont="1" applyFill="1" applyBorder="1" applyAlignment="1">
      <alignment horizontal="center"/>
    </xf>
    <xf numFmtId="0" fontId="60" fillId="0" borderId="246" xfId="0" applyNumberFormat="1" applyFont="1" applyFill="1" applyBorder="1" applyAlignment="1">
      <alignment horizontal="center"/>
    </xf>
    <xf numFmtId="0" fontId="60" fillId="0" borderId="249" xfId="24" applyNumberFormat="1" applyFont="1" applyFill="1" applyBorder="1" applyAlignment="1">
      <alignment horizontal="center" vertical="center"/>
    </xf>
    <xf numFmtId="0" fontId="74" fillId="0" borderId="34" xfId="0" applyNumberFormat="1" applyFont="1" applyFill="1" applyBorder="1" applyAlignment="1">
      <alignment horizontal="center"/>
    </xf>
    <xf numFmtId="0" fontId="75" fillId="0" borderId="50" xfId="24" applyNumberFormat="1" applyFont="1" applyFill="1" applyBorder="1" applyAlignment="1">
      <alignment horizontal="center" vertical="center"/>
    </xf>
    <xf numFmtId="0" fontId="74" fillId="0" borderId="50" xfId="24" applyNumberFormat="1" applyFont="1" applyFill="1" applyBorder="1" applyAlignment="1">
      <alignment horizontal="center" vertical="center"/>
    </xf>
    <xf numFmtId="0" fontId="60" fillId="0" borderId="245" xfId="0" applyNumberFormat="1" applyFont="1" applyFill="1" applyBorder="1" applyAlignment="1">
      <alignment horizontal="center" vertical="center"/>
    </xf>
    <xf numFmtId="0" fontId="60" fillId="0" borderId="247" xfId="0" applyNumberFormat="1" applyFont="1" applyFill="1" applyBorder="1" applyAlignment="1">
      <alignment horizontal="center" vertical="center"/>
    </xf>
    <xf numFmtId="0" fontId="60" fillId="0" borderId="245" xfId="24" applyNumberFormat="1" applyFont="1" applyFill="1" applyBorder="1" applyAlignment="1">
      <alignment horizontal="center" vertical="center"/>
    </xf>
    <xf numFmtId="0" fontId="60" fillId="0" borderId="249" xfId="0" applyNumberFormat="1" applyFont="1" applyFill="1" applyBorder="1" applyAlignment="1">
      <alignment horizontal="center" vertical="center"/>
    </xf>
    <xf numFmtId="0" fontId="60" fillId="0" borderId="45" xfId="24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6" fillId="0" borderId="259" xfId="0" applyFont="1" applyFill="1" applyBorder="1" applyAlignment="1">
      <alignment horizontal="center" vertical="center" wrapText="1"/>
    </xf>
    <xf numFmtId="0" fontId="6" fillId="0" borderId="260" xfId="0" applyFont="1" applyFill="1" applyBorder="1" applyAlignment="1">
      <alignment horizontal="center" vertical="center" wrapText="1"/>
    </xf>
    <xf numFmtId="0" fontId="6" fillId="0" borderId="261" xfId="0" applyFont="1" applyFill="1" applyBorder="1" applyAlignment="1">
      <alignment horizontal="center" vertical="center" wrapText="1"/>
    </xf>
    <xf numFmtId="0" fontId="6" fillId="0" borderId="263" xfId="0" applyFont="1" applyFill="1" applyBorder="1" applyAlignment="1">
      <alignment horizontal="center" vertical="center" wrapText="1"/>
    </xf>
    <xf numFmtId="0" fontId="6" fillId="4" borderId="257" xfId="6" quotePrefix="1" applyFont="1" applyFill="1" applyBorder="1" applyAlignment="1">
      <alignment horizontal="center" vertical="center" wrapText="1"/>
    </xf>
    <xf numFmtId="0" fontId="6" fillId="4" borderId="264" xfId="6" quotePrefix="1" applyFont="1" applyFill="1" applyBorder="1" applyAlignment="1">
      <alignment horizontal="center" vertical="center" wrapText="1"/>
    </xf>
    <xf numFmtId="0" fontId="42" fillId="4" borderId="265" xfId="6" quotePrefix="1" applyFont="1" applyFill="1" applyBorder="1" applyAlignment="1">
      <alignment horizontal="center" vertical="center" wrapText="1"/>
    </xf>
    <xf numFmtId="0" fontId="43" fillId="11" borderId="244" xfId="0" applyFont="1" applyFill="1" applyBorder="1" applyAlignment="1">
      <alignment horizontal="left" vertical="center" wrapText="1"/>
    </xf>
    <xf numFmtId="0" fontId="124" fillId="11" borderId="257" xfId="0" applyFont="1" applyFill="1" applyBorder="1" applyAlignment="1">
      <alignment horizontal="center" vertical="center" wrapText="1"/>
    </xf>
    <xf numFmtId="0" fontId="124" fillId="11" borderId="264" xfId="0" applyFont="1" applyFill="1" applyBorder="1" applyAlignment="1">
      <alignment horizontal="center" vertical="center" wrapText="1"/>
    </xf>
    <xf numFmtId="0" fontId="125" fillId="11" borderId="265" xfId="0" applyFont="1" applyFill="1" applyBorder="1" applyAlignment="1">
      <alignment horizontal="center" vertical="center" wrapText="1"/>
    </xf>
    <xf numFmtId="0" fontId="83" fillId="0" borderId="4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wrapText="1"/>
    </xf>
    <xf numFmtId="0" fontId="15" fillId="0" borderId="0" xfId="0" applyFont="1" applyFill="1" applyBorder="1" applyAlignment="1">
      <alignment horizontal="center" wrapText="1"/>
    </xf>
    <xf numFmtId="0" fontId="18" fillId="5" borderId="269" xfId="10" quotePrefix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wrapText="1"/>
    </xf>
    <xf numFmtId="0" fontId="23" fillId="0" borderId="0" xfId="0" applyFont="1" applyFill="1" applyAlignment="1"/>
    <xf numFmtId="0" fontId="86" fillId="0" borderId="0" xfId="3" applyFont="1" applyFill="1" applyBorder="1" applyAlignment="1">
      <alignment horizontal="center" vertical="center" wrapText="1"/>
    </xf>
    <xf numFmtId="0" fontId="11" fillId="4" borderId="272" xfId="3" quotePrefix="1" applyFont="1" applyFill="1" applyBorder="1" applyAlignment="1">
      <alignment horizontal="center" vertical="center" wrapText="1"/>
    </xf>
    <xf numFmtId="0" fontId="12" fillId="4" borderId="272" xfId="3" quotePrefix="1" applyFont="1" applyFill="1" applyBorder="1" applyAlignment="1">
      <alignment horizontal="center" vertical="center" wrapText="1"/>
    </xf>
    <xf numFmtId="0" fontId="5" fillId="4" borderId="270" xfId="3" quotePrefix="1" applyFont="1" applyFill="1" applyBorder="1" applyAlignment="1">
      <alignment horizontal="center" vertical="center" wrapText="1"/>
    </xf>
    <xf numFmtId="0" fontId="86" fillId="0" borderId="268" xfId="10" applyFont="1" applyFill="1" applyBorder="1" applyAlignment="1">
      <alignment vertical="center" wrapText="1"/>
    </xf>
    <xf numFmtId="0" fontId="86" fillId="0" borderId="0" xfId="6" applyFont="1" applyFill="1" applyBorder="1" applyAlignment="1">
      <alignment vertical="center" wrapText="1"/>
    </xf>
    <xf numFmtId="0" fontId="86" fillId="0" borderId="0" xfId="10" applyFont="1" applyFill="1" applyBorder="1" applyAlignment="1">
      <alignment vertical="center" wrapText="1"/>
    </xf>
    <xf numFmtId="0" fontId="135" fillId="5" borderId="0" xfId="0" applyNumberFormat="1" applyFont="1" applyFill="1" applyBorder="1" applyProtection="1">
      <protection locked="0"/>
    </xf>
    <xf numFmtId="0" fontId="136" fillId="5" borderId="0" xfId="0" applyNumberFormat="1" applyFont="1" applyFill="1" applyBorder="1" applyProtection="1">
      <protection locked="0"/>
    </xf>
    <xf numFmtId="0" fontId="135" fillId="5" borderId="0" xfId="0" applyFont="1" applyFill="1"/>
    <xf numFmtId="0" fontId="137" fillId="5" borderId="0" xfId="0" applyNumberFormat="1" applyFont="1" applyFill="1" applyBorder="1" applyProtection="1">
      <protection locked="0"/>
    </xf>
    <xf numFmtId="0" fontId="135" fillId="5" borderId="0" xfId="0" applyFont="1" applyFill="1" applyProtection="1">
      <protection locked="0"/>
    </xf>
    <xf numFmtId="0" fontId="136" fillId="5" borderId="0" xfId="0" applyFont="1" applyFill="1" applyProtection="1">
      <protection locked="0"/>
    </xf>
    <xf numFmtId="0" fontId="136" fillId="5" borderId="0" xfId="0" applyFont="1" applyFill="1"/>
    <xf numFmtId="0" fontId="55" fillId="5" borderId="0" xfId="0" applyFont="1" applyFill="1" applyBorder="1" applyProtection="1">
      <protection locked="0"/>
    </xf>
    <xf numFmtId="0" fontId="134" fillId="5" borderId="0" xfId="0" applyFont="1" applyFill="1" applyProtection="1">
      <protection locked="0"/>
    </xf>
    <xf numFmtId="0" fontId="144" fillId="5" borderId="0" xfId="0" applyFont="1" applyFill="1" applyProtection="1">
      <protection locked="0"/>
    </xf>
    <xf numFmtId="0" fontId="135" fillId="5" borderId="0" xfId="0" applyFont="1" applyFill="1" applyBorder="1" applyProtection="1">
      <protection locked="0"/>
    </xf>
    <xf numFmtId="0" fontId="18" fillId="4" borderId="269" xfId="10" quotePrefix="1" applyFont="1" applyFill="1" applyBorder="1" applyAlignment="1">
      <alignment horizontal="center" vertical="center" wrapText="1"/>
    </xf>
    <xf numFmtId="0" fontId="20" fillId="4" borderId="273" xfId="10" quotePrefix="1" applyFont="1" applyFill="1" applyBorder="1" applyAlignment="1">
      <alignment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left" vertical="center" wrapText="1"/>
    </xf>
    <xf numFmtId="0" fontId="21" fillId="5" borderId="269" xfId="0" applyFont="1" applyFill="1" applyBorder="1" applyAlignment="1">
      <alignment horizontal="center" vertical="center" wrapText="1"/>
    </xf>
    <xf numFmtId="0" fontId="21" fillId="5" borderId="274" xfId="0" applyFont="1" applyFill="1" applyBorder="1" applyAlignment="1">
      <alignment horizontal="center" vertical="center" wrapText="1"/>
    </xf>
    <xf numFmtId="0" fontId="19" fillId="5" borderId="276" xfId="0" applyFont="1" applyFill="1" applyBorder="1" applyAlignment="1">
      <alignment horizontal="center" vertical="center"/>
    </xf>
    <xf numFmtId="0" fontId="6" fillId="0" borderId="12" xfId="4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84" xfId="0" applyFont="1" applyFill="1" applyBorder="1" applyAlignment="1">
      <alignment horizontal="center" vertical="center" wrapText="1"/>
    </xf>
    <xf numFmtId="0" fontId="6" fillId="0" borderId="283" xfId="0" applyFont="1" applyFill="1" applyBorder="1" applyAlignment="1">
      <alignment horizontal="center" vertical="center" wrapText="1"/>
    </xf>
    <xf numFmtId="0" fontId="8" fillId="0" borderId="12" xfId="4" applyFont="1" applyFill="1" applyBorder="1" applyAlignment="1">
      <alignment horizontal="center" vertical="center" wrapText="1"/>
    </xf>
    <xf numFmtId="0" fontId="8" fillId="0" borderId="281" xfId="4" applyFont="1" applyFill="1" applyBorder="1" applyAlignment="1">
      <alignment horizontal="center" vertical="center" wrapText="1"/>
    </xf>
    <xf numFmtId="0" fontId="8" fillId="0" borderId="109" xfId="4" applyFont="1" applyFill="1" applyBorder="1" applyAlignment="1">
      <alignment horizontal="center" vertical="center" wrapText="1"/>
    </xf>
    <xf numFmtId="0" fontId="46" fillId="0" borderId="36" xfId="7" applyFont="1" applyFill="1" applyBorder="1" applyAlignment="1">
      <alignment vertical="center" wrapText="1"/>
    </xf>
    <xf numFmtId="0" fontId="6" fillId="0" borderId="289" xfId="0" applyFont="1" applyFill="1" applyBorder="1" applyAlignment="1">
      <alignment horizontal="center" vertical="center" wrapText="1"/>
    </xf>
    <xf numFmtId="0" fontId="6" fillId="0" borderId="282" xfId="0" applyFont="1" applyFill="1" applyBorder="1" applyAlignment="1">
      <alignment horizontal="center" vertical="center" wrapText="1"/>
    </xf>
    <xf numFmtId="0" fontId="8" fillId="0" borderId="285" xfId="4" applyFont="1" applyFill="1" applyBorder="1" applyAlignment="1">
      <alignment horizontal="center" vertical="center" wrapText="1"/>
    </xf>
    <xf numFmtId="0" fontId="13" fillId="0" borderId="283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13" fillId="0" borderId="291" xfId="0" applyFont="1" applyFill="1" applyBorder="1" applyAlignment="1">
      <alignment horizontal="left"/>
    </xf>
    <xf numFmtId="0" fontId="46" fillId="0" borderId="9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29" xfId="0" applyFont="1" applyFill="1" applyBorder="1" applyAlignment="1">
      <alignment horizontal="center" vertical="center"/>
    </xf>
    <xf numFmtId="0" fontId="46" fillId="0" borderId="281" xfId="0" applyFont="1" applyFill="1" applyBorder="1" applyAlignment="1">
      <alignment horizontal="center" vertical="center"/>
    </xf>
    <xf numFmtId="0" fontId="6" fillId="0" borderId="290" xfId="0" applyFont="1" applyFill="1" applyBorder="1" applyAlignment="1">
      <alignment horizontal="center" vertical="center"/>
    </xf>
    <xf numFmtId="0" fontId="6" fillId="0" borderId="298" xfId="0" applyFont="1" applyFill="1" applyBorder="1" applyAlignment="1">
      <alignment horizontal="center" vertical="center"/>
    </xf>
    <xf numFmtId="0" fontId="6" fillId="0" borderId="288" xfId="0" applyFont="1" applyFill="1" applyBorder="1" applyAlignment="1">
      <alignment horizontal="center" vertical="center"/>
    </xf>
    <xf numFmtId="0" fontId="46" fillId="0" borderId="19" xfId="0" applyFont="1" applyFill="1" applyBorder="1" applyAlignment="1">
      <alignment horizontal="center" vertical="center"/>
    </xf>
    <xf numFmtId="0" fontId="13" fillId="0" borderId="291" xfId="0" applyFont="1" applyFill="1" applyBorder="1" applyAlignment="1">
      <alignment horizontal="left" vertical="center"/>
    </xf>
    <xf numFmtId="0" fontId="13" fillId="0" borderId="292" xfId="0" applyFont="1" applyFill="1" applyBorder="1" applyAlignment="1">
      <alignment horizontal="left" vertical="center" wrapText="1"/>
    </xf>
    <xf numFmtId="0" fontId="13" fillId="0" borderId="292" xfId="0" applyFont="1" applyFill="1" applyBorder="1" applyAlignment="1">
      <alignment horizontal="center" vertical="center"/>
    </xf>
    <xf numFmtId="0" fontId="13" fillId="0" borderId="293" xfId="0" applyFont="1" applyFill="1" applyBorder="1" applyAlignment="1">
      <alignment horizontal="center" vertical="center"/>
    </xf>
    <xf numFmtId="0" fontId="13" fillId="0" borderId="287" xfId="0" applyFont="1" applyFill="1" applyBorder="1" applyAlignment="1">
      <alignment horizontal="center" vertical="center"/>
    </xf>
    <xf numFmtId="0" fontId="13" fillId="0" borderId="287" xfId="0" applyFont="1" applyFill="1" applyBorder="1" applyAlignment="1">
      <alignment horizontal="center" vertical="center" wrapText="1"/>
    </xf>
    <xf numFmtId="0" fontId="13" fillId="0" borderId="291" xfId="0" applyFont="1" applyFill="1" applyBorder="1" applyAlignment="1">
      <alignment horizontal="left" vertical="center" wrapText="1"/>
    </xf>
    <xf numFmtId="0" fontId="13" fillId="0" borderId="292" xfId="0" applyFont="1" applyFill="1" applyBorder="1" applyAlignment="1">
      <alignment horizontal="center" vertical="center" wrapText="1"/>
    </xf>
    <xf numFmtId="0" fontId="13" fillId="0" borderId="293" xfId="0" applyFont="1" applyFill="1" applyBorder="1" applyAlignment="1">
      <alignment horizontal="center" vertical="center" wrapText="1"/>
    </xf>
    <xf numFmtId="0" fontId="6" fillId="0" borderId="302" xfId="0" applyFont="1" applyFill="1" applyBorder="1" applyAlignment="1">
      <alignment horizontal="center" vertical="center" wrapText="1"/>
    </xf>
    <xf numFmtId="0" fontId="6" fillId="0" borderId="300" xfId="0" applyFont="1" applyFill="1" applyBorder="1" applyAlignment="1">
      <alignment horizontal="center" vertical="center" wrapText="1"/>
    </xf>
    <xf numFmtId="0" fontId="6" fillId="0" borderId="299" xfId="0" applyFont="1" applyFill="1" applyBorder="1" applyAlignment="1">
      <alignment horizontal="center" vertical="center" wrapText="1"/>
    </xf>
    <xf numFmtId="0" fontId="6" fillId="0" borderId="303" xfId="0" applyFont="1" applyFill="1" applyBorder="1" applyAlignment="1">
      <alignment horizontal="center" vertical="center" wrapText="1"/>
    </xf>
    <xf numFmtId="0" fontId="6" fillId="0" borderId="305" xfId="0" applyFont="1" applyFill="1" applyBorder="1" applyAlignment="1">
      <alignment horizontal="center" vertical="center" wrapText="1"/>
    </xf>
    <xf numFmtId="0" fontId="6" fillId="0" borderId="306" xfId="0" applyFont="1" applyFill="1" applyBorder="1" applyAlignment="1">
      <alignment horizontal="center" vertical="center" wrapText="1"/>
    </xf>
    <xf numFmtId="0" fontId="6" fillId="0" borderId="307" xfId="0" applyFont="1" applyFill="1" applyBorder="1" applyAlignment="1">
      <alignment horizontal="center" vertical="center" wrapText="1"/>
    </xf>
    <xf numFmtId="0" fontId="6" fillId="0" borderId="308" xfId="0" applyFont="1" applyFill="1" applyBorder="1" applyAlignment="1">
      <alignment horizontal="center" vertical="center" wrapText="1"/>
    </xf>
    <xf numFmtId="0" fontId="83" fillId="0" borderId="302" xfId="0" applyFont="1" applyFill="1" applyBorder="1" applyAlignment="1">
      <alignment horizontal="center" vertical="center" wrapText="1"/>
    </xf>
    <xf numFmtId="0" fontId="83" fillId="0" borderId="300" xfId="0" applyFont="1" applyFill="1" applyBorder="1" applyAlignment="1">
      <alignment horizontal="center" vertical="center" wrapText="1"/>
    </xf>
    <xf numFmtId="0" fontId="83" fillId="0" borderId="299" xfId="0" applyFont="1" applyFill="1" applyBorder="1" applyAlignment="1">
      <alignment horizontal="center" vertical="center" wrapText="1"/>
    </xf>
    <xf numFmtId="0" fontId="58" fillId="0" borderId="283" xfId="0" applyFont="1" applyFill="1" applyBorder="1" applyAlignment="1">
      <alignment vertical="center" wrapText="1"/>
    </xf>
    <xf numFmtId="0" fontId="60" fillId="0" borderId="0" xfId="24" applyFont="1" applyAlignment="1">
      <alignment horizontal="center"/>
    </xf>
    <xf numFmtId="0" fontId="17" fillId="4" borderId="128" xfId="3" quotePrefix="1" applyFont="1" applyFill="1" applyBorder="1" applyAlignment="1">
      <alignment horizontal="center" vertical="center" textRotation="255" wrapText="1"/>
    </xf>
    <xf numFmtId="0" fontId="17" fillId="4" borderId="284" xfId="3" quotePrefix="1" applyFont="1" applyFill="1" applyBorder="1" applyAlignment="1">
      <alignment horizontal="center" vertical="center" textRotation="255" wrapText="1"/>
    </xf>
    <xf numFmtId="0" fontId="17" fillId="4" borderId="309" xfId="6" applyFont="1" applyFill="1" applyBorder="1" applyAlignment="1">
      <alignment horizontal="center" vertical="center" wrapText="1"/>
    </xf>
    <xf numFmtId="0" fontId="17" fillId="4" borderId="128" xfId="6" applyFont="1" applyFill="1" applyBorder="1" applyAlignment="1">
      <alignment horizontal="center" vertical="center" wrapText="1"/>
    </xf>
    <xf numFmtId="0" fontId="18" fillId="4" borderId="313" xfId="10" applyFont="1" applyFill="1" applyBorder="1" applyAlignment="1">
      <alignment vertical="center" wrapText="1"/>
    </xf>
    <xf numFmtId="0" fontId="17" fillId="4" borderId="315" xfId="6" applyFont="1" applyFill="1" applyBorder="1" applyAlignment="1">
      <alignment horizontal="center" vertical="center" wrapText="1"/>
    </xf>
    <xf numFmtId="0" fontId="18" fillId="4" borderId="315" xfId="10" quotePrefix="1" applyFont="1" applyFill="1" applyBorder="1" applyAlignment="1">
      <alignment horizontal="center" vertical="center" wrapText="1"/>
    </xf>
    <xf numFmtId="0" fontId="18" fillId="4" borderId="316" xfId="10" quotePrefix="1" applyFont="1" applyFill="1" applyBorder="1" applyAlignment="1">
      <alignment vertical="center" wrapText="1"/>
    </xf>
    <xf numFmtId="0" fontId="6" fillId="4" borderId="312" xfId="3" quotePrefix="1" applyFont="1" applyFill="1" applyBorder="1" applyAlignment="1">
      <alignment horizontal="center" vertical="center" wrapText="1"/>
    </xf>
    <xf numFmtId="0" fontId="13" fillId="4" borderId="318" xfId="8" applyFont="1" applyFill="1" applyBorder="1" applyAlignment="1">
      <alignment vertical="center" wrapText="1"/>
    </xf>
    <xf numFmtId="0" fontId="13" fillId="4" borderId="311" xfId="10" quotePrefix="1" applyFont="1" applyFill="1" applyBorder="1" applyAlignment="1">
      <alignment horizontal="center" vertical="center" wrapText="1"/>
    </xf>
    <xf numFmtId="0" fontId="13" fillId="4" borderId="310" xfId="6" quotePrefix="1" applyFont="1" applyFill="1" applyBorder="1" applyAlignment="1">
      <alignment horizontal="center" vertical="center" wrapText="1"/>
    </xf>
    <xf numFmtId="0" fontId="13" fillId="4" borderId="311" xfId="6" quotePrefix="1" applyFont="1" applyFill="1" applyBorder="1" applyAlignment="1">
      <alignment horizontal="center" vertical="center" wrapText="1"/>
    </xf>
    <xf numFmtId="0" fontId="43" fillId="4" borderId="312" xfId="0" applyFont="1" applyFill="1" applyBorder="1" applyAlignment="1">
      <alignment horizontal="center" vertical="center" wrapText="1"/>
    </xf>
    <xf numFmtId="0" fontId="13" fillId="4" borderId="269" xfId="10" applyFont="1" applyFill="1" applyBorder="1" applyAlignment="1">
      <alignment vertical="center" wrapText="1"/>
    </xf>
    <xf numFmtId="0" fontId="13" fillId="4" borderId="269" xfId="8" applyFont="1" applyFill="1" applyBorder="1" applyAlignment="1">
      <alignment vertical="center" wrapText="1"/>
    </xf>
    <xf numFmtId="0" fontId="13" fillId="4" borderId="313" xfId="8" applyFont="1" applyFill="1" applyBorder="1" applyAlignment="1">
      <alignment vertical="center" wrapText="1"/>
    </xf>
    <xf numFmtId="0" fontId="13" fillId="4" borderId="314" xfId="6" quotePrefix="1" applyFont="1" applyFill="1" applyBorder="1" applyAlignment="1">
      <alignment horizontal="center" vertical="center" wrapText="1"/>
    </xf>
    <xf numFmtId="0" fontId="13" fillId="4" borderId="310" xfId="10" quotePrefix="1" applyFont="1" applyFill="1" applyBorder="1" applyAlignment="1">
      <alignment horizontal="center" vertical="center" wrapText="1"/>
    </xf>
    <xf numFmtId="0" fontId="42" fillId="4" borderId="319" xfId="10" quotePrefix="1" applyFont="1" applyFill="1" applyBorder="1" applyAlignment="1">
      <alignment horizontal="center" vertical="center" wrapText="1"/>
    </xf>
    <xf numFmtId="0" fontId="42" fillId="4" borderId="276" xfId="10" quotePrefix="1" applyFont="1" applyFill="1" applyBorder="1" applyAlignment="1">
      <alignment horizontal="center" vertical="center" wrapText="1"/>
    </xf>
    <xf numFmtId="0" fontId="42" fillId="4" borderId="313" xfId="10" quotePrefix="1" applyFont="1" applyFill="1" applyBorder="1" applyAlignment="1">
      <alignment vertical="center" wrapText="1"/>
    </xf>
    <xf numFmtId="0" fontId="42" fillId="4" borderId="310" xfId="6" quotePrefix="1" applyFont="1" applyFill="1" applyBorder="1" applyAlignment="1">
      <alignment horizontal="center" vertical="center" wrapText="1"/>
    </xf>
    <xf numFmtId="0" fontId="42" fillId="4" borderId="311" xfId="6" quotePrefix="1" applyFont="1" applyFill="1" applyBorder="1" applyAlignment="1">
      <alignment horizontal="center" vertical="center" wrapText="1"/>
    </xf>
    <xf numFmtId="0" fontId="42" fillId="4" borderId="317" xfId="6" quotePrefix="1" applyFont="1" applyFill="1" applyBorder="1" applyAlignment="1">
      <alignment horizontal="center" vertical="center" wrapText="1"/>
    </xf>
    <xf numFmtId="0" fontId="42" fillId="4" borderId="312" xfId="6" quotePrefix="1" applyFont="1" applyFill="1" applyBorder="1" applyAlignment="1">
      <alignment horizontal="center" vertical="center" wrapText="1"/>
    </xf>
    <xf numFmtId="0" fontId="42" fillId="4" borderId="314" xfId="10" quotePrefix="1" applyFont="1" applyFill="1" applyBorder="1" applyAlignment="1">
      <alignment horizontal="center" vertical="center" wrapText="1"/>
    </xf>
    <xf numFmtId="0" fontId="132" fillId="0" borderId="14" xfId="3" applyFont="1" applyFill="1" applyBorder="1" applyAlignment="1">
      <alignment horizontal="center" vertical="center" wrapText="1"/>
    </xf>
    <xf numFmtId="0" fontId="133" fillId="0" borderId="14" xfId="3" applyFont="1" applyFill="1" applyBorder="1" applyAlignment="1">
      <alignment horizontal="center" vertical="center" wrapText="1"/>
    </xf>
    <xf numFmtId="0" fontId="100" fillId="0" borderId="2" xfId="3" applyFont="1" applyFill="1" applyBorder="1" applyAlignment="1">
      <alignment horizontal="center" vertical="center" wrapText="1"/>
    </xf>
    <xf numFmtId="0" fontId="134" fillId="5" borderId="315" xfId="6" applyNumberFormat="1" applyFont="1" applyFill="1" applyBorder="1" applyAlignment="1" applyProtection="1">
      <alignment horizontal="center" vertical="center" wrapText="1"/>
    </xf>
    <xf numFmtId="0" fontId="137" fillId="5" borderId="315" xfId="0" applyFont="1" applyFill="1" applyBorder="1" applyAlignment="1" applyProtection="1">
      <alignment horizontal="left" vertical="center" wrapText="1"/>
      <protection locked="0"/>
    </xf>
    <xf numFmtId="0" fontId="134" fillId="5" borderId="315" xfId="6" applyFont="1" applyFill="1" applyBorder="1" applyAlignment="1" applyProtection="1">
      <alignment horizontal="center" vertical="center" wrapText="1"/>
      <protection locked="0"/>
    </xf>
    <xf numFmtId="0" fontId="33" fillId="0" borderId="276" xfId="0" applyFont="1" applyFill="1" applyBorder="1" applyAlignment="1">
      <alignment horizontal="center"/>
    </xf>
    <xf numFmtId="0" fontId="33" fillId="0" borderId="322" xfId="0" applyNumberFormat="1" applyFont="1" applyFill="1" applyBorder="1" applyAlignment="1">
      <alignment horizontal="center" vertical="center" wrapText="1"/>
    </xf>
    <xf numFmtId="0" fontId="119" fillId="0" borderId="34" xfId="0" applyNumberFormat="1" applyFont="1" applyFill="1" applyBorder="1" applyAlignment="1">
      <alignment horizontal="center" vertical="center"/>
    </xf>
    <xf numFmtId="0" fontId="119" fillId="0" borderId="74" xfId="0" applyNumberFormat="1" applyFont="1" applyFill="1" applyBorder="1" applyAlignment="1">
      <alignment horizontal="center" vertical="center"/>
    </xf>
    <xf numFmtId="0" fontId="119" fillId="0" borderId="35" xfId="0" applyNumberFormat="1" applyFont="1" applyFill="1" applyBorder="1" applyAlignment="1">
      <alignment horizontal="center" vertical="center"/>
    </xf>
    <xf numFmtId="0" fontId="119" fillId="0" borderId="50" xfId="0" applyNumberFormat="1" applyFont="1" applyFill="1" applyBorder="1" applyAlignment="1">
      <alignment horizontal="center" vertical="center"/>
    </xf>
    <xf numFmtId="0" fontId="4" fillId="0" borderId="78" xfId="24" applyNumberFormat="1" applyFont="1" applyFill="1" applyBorder="1" applyAlignment="1">
      <alignment horizontal="center" vertical="center"/>
    </xf>
    <xf numFmtId="0" fontId="4" fillId="0" borderId="94" xfId="24" applyNumberFormat="1" applyFont="1" applyFill="1" applyBorder="1" applyAlignment="1">
      <alignment horizontal="center" vertical="center"/>
    </xf>
    <xf numFmtId="0" fontId="36" fillId="0" borderId="76" xfId="24" applyNumberFormat="1" applyFont="1" applyFill="1" applyBorder="1" applyAlignment="1">
      <alignment horizontal="center" shrinkToFit="1"/>
    </xf>
    <xf numFmtId="0" fontId="4" fillId="0" borderId="77" xfId="24" applyNumberFormat="1" applyFont="1" applyFill="1" applyBorder="1" applyAlignment="1">
      <alignment horizontal="center" vertical="center"/>
    </xf>
    <xf numFmtId="0" fontId="36" fillId="0" borderId="77" xfId="24" applyNumberFormat="1" applyFont="1" applyFill="1" applyBorder="1" applyAlignment="1">
      <alignment horizontal="center" shrinkToFit="1"/>
    </xf>
    <xf numFmtId="0" fontId="4" fillId="0" borderId="95" xfId="24" applyNumberFormat="1" applyFont="1" applyFill="1" applyBorder="1" applyAlignment="1">
      <alignment horizontal="center" vertical="center"/>
    </xf>
    <xf numFmtId="0" fontId="36" fillId="0" borderId="253" xfId="24" applyNumberFormat="1" applyFont="1" applyFill="1" applyBorder="1" applyAlignment="1">
      <alignment horizontal="center" shrinkToFit="1"/>
    </xf>
    <xf numFmtId="0" fontId="36" fillId="0" borderId="254" xfId="24" applyNumberFormat="1" applyFont="1" applyFill="1" applyBorder="1" applyAlignment="1">
      <alignment horizontal="center" shrinkToFit="1"/>
    </xf>
    <xf numFmtId="0" fontId="36" fillId="0" borderId="255" xfId="24" applyNumberFormat="1" applyFont="1" applyFill="1" applyBorder="1" applyAlignment="1">
      <alignment horizontal="center" shrinkToFit="1"/>
    </xf>
    <xf numFmtId="0" fontId="36" fillId="0" borderId="88" xfId="24" applyNumberFormat="1" applyFont="1" applyFill="1" applyBorder="1" applyAlignment="1">
      <alignment horizontal="center" shrinkToFit="1"/>
    </xf>
    <xf numFmtId="0" fontId="4" fillId="0" borderId="256" xfId="24" applyNumberFormat="1" applyFont="1" applyFill="1" applyBorder="1" applyAlignment="1">
      <alignment horizontal="center" vertical="center"/>
    </xf>
    <xf numFmtId="0" fontId="61" fillId="0" borderId="45" xfId="24" applyNumberFormat="1" applyFont="1" applyFill="1" applyBorder="1" applyAlignment="1">
      <alignment horizontal="center" vertical="center"/>
    </xf>
    <xf numFmtId="0" fontId="60" fillId="0" borderId="50" xfId="24" applyNumberFormat="1" applyFont="1" applyFill="1" applyBorder="1" applyAlignment="1">
      <alignment horizontal="center" vertical="center"/>
    </xf>
    <xf numFmtId="0" fontId="61" fillId="0" borderId="50" xfId="24" applyNumberFormat="1" applyFont="1" applyFill="1" applyBorder="1" applyAlignment="1">
      <alignment horizontal="center" vertical="center"/>
    </xf>
    <xf numFmtId="0" fontId="60" fillId="0" borderId="85" xfId="24" applyNumberFormat="1" applyFont="1" applyFill="1" applyBorder="1" applyAlignment="1">
      <alignment horizontal="center" vertical="center"/>
    </xf>
    <xf numFmtId="0" fontId="77" fillId="5" borderId="2" xfId="3" quotePrefix="1" applyNumberFormat="1" applyFont="1" applyFill="1" applyBorder="1" applyAlignment="1" applyProtection="1">
      <alignment horizontal="center" textRotation="90" wrapText="1"/>
      <protection locked="0"/>
    </xf>
    <xf numFmtId="0" fontId="96" fillId="5" borderId="315" xfId="10" quotePrefix="1" applyFont="1" applyFill="1" applyBorder="1" applyAlignment="1" applyProtection="1">
      <alignment horizontal="center" vertical="center" wrapText="1"/>
      <protection locked="0"/>
    </xf>
    <xf numFmtId="0" fontId="97" fillId="5" borderId="315" xfId="6" quotePrefix="1" applyFont="1" applyFill="1" applyBorder="1" applyAlignment="1" applyProtection="1">
      <alignment horizontal="center" vertical="center" wrapText="1"/>
      <protection locked="0"/>
    </xf>
    <xf numFmtId="0" fontId="51" fillId="5" borderId="2" xfId="10" quotePrefix="1" applyFont="1" applyFill="1" applyBorder="1" applyAlignment="1" applyProtection="1">
      <alignment horizontal="center" vertical="center" wrapText="1"/>
      <protection locked="0"/>
    </xf>
    <xf numFmtId="0" fontId="38" fillId="5" borderId="2" xfId="0" applyFont="1" applyFill="1" applyBorder="1" applyAlignment="1" applyProtection="1">
      <alignment horizontal="center" vertical="center"/>
      <protection locked="0"/>
    </xf>
    <xf numFmtId="0" fontId="18" fillId="5" borderId="311" xfId="10" quotePrefix="1" applyFont="1" applyFill="1" applyBorder="1" applyAlignment="1">
      <alignment horizontal="center" vertical="center" wrapText="1"/>
    </xf>
    <xf numFmtId="0" fontId="18" fillId="5" borderId="312" xfId="10" quotePrefix="1" applyFont="1" applyFill="1" applyBorder="1" applyAlignment="1">
      <alignment horizontal="center" vertical="center" wrapText="1"/>
    </xf>
    <xf numFmtId="0" fontId="18" fillId="5" borderId="313" xfId="10" applyFont="1" applyFill="1" applyBorder="1" applyAlignment="1">
      <alignment vertical="center" wrapText="1"/>
    </xf>
    <xf numFmtId="0" fontId="19" fillId="5" borderId="284" xfId="0" applyFont="1" applyFill="1" applyBorder="1" applyAlignment="1">
      <alignment horizontal="left" vertical="center" wrapText="1"/>
    </xf>
    <xf numFmtId="0" fontId="19" fillId="5" borderId="309" xfId="0" applyFont="1" applyFill="1" applyBorder="1" applyAlignment="1">
      <alignment horizontal="left" vertical="center" wrapText="1"/>
    </xf>
    <xf numFmtId="0" fontId="18" fillId="5" borderId="284" xfId="6" quotePrefix="1" applyFont="1" applyFill="1" applyBorder="1" applyAlignment="1">
      <alignment horizontal="center" vertical="center" wrapText="1"/>
    </xf>
    <xf numFmtId="0" fontId="137" fillId="5" borderId="309" xfId="0" applyFont="1" applyFill="1" applyBorder="1" applyAlignment="1" applyProtection="1">
      <alignment horizontal="center" vertical="center" wrapText="1"/>
      <protection locked="0"/>
    </xf>
    <xf numFmtId="0" fontId="125" fillId="11" borderId="276" xfId="0" applyFont="1" applyFill="1" applyBorder="1" applyAlignment="1">
      <alignment horizontal="center" vertical="center" wrapText="1"/>
    </xf>
    <xf numFmtId="0" fontId="126" fillId="11" borderId="269" xfId="0" applyFont="1" applyFill="1" applyBorder="1" applyAlignment="1">
      <alignment vertical="center" wrapText="1"/>
    </xf>
    <xf numFmtId="0" fontId="125" fillId="11" borderId="313" xfId="0" applyFont="1" applyFill="1" applyBorder="1" applyAlignment="1">
      <alignment vertical="center" wrapText="1"/>
    </xf>
    <xf numFmtId="0" fontId="125" fillId="11" borderId="310" xfId="0" applyFont="1" applyFill="1" applyBorder="1" applyAlignment="1">
      <alignment horizontal="center" vertical="center" wrapText="1"/>
    </xf>
    <xf numFmtId="0" fontId="125" fillId="11" borderId="311" xfId="0" applyFont="1" applyFill="1" applyBorder="1" applyAlignment="1">
      <alignment horizontal="center" vertical="center" wrapText="1"/>
    </xf>
    <xf numFmtId="0" fontId="125" fillId="11" borderId="317" xfId="0" applyFont="1" applyFill="1" applyBorder="1" applyAlignment="1">
      <alignment horizontal="center" vertical="center" wrapText="1"/>
    </xf>
    <xf numFmtId="0" fontId="125" fillId="11" borderId="314" xfId="0" applyFont="1" applyFill="1" applyBorder="1" applyAlignment="1">
      <alignment horizontal="center" vertical="center" wrapText="1"/>
    </xf>
    <xf numFmtId="0" fontId="125" fillId="11" borderId="319" xfId="0" applyFont="1" applyFill="1" applyBorder="1" applyAlignment="1">
      <alignment horizontal="center" vertical="center" wrapText="1"/>
    </xf>
    <xf numFmtId="0" fontId="51" fillId="5" borderId="309" xfId="10" quotePrefix="1" applyFont="1" applyFill="1" applyBorder="1" applyAlignment="1" applyProtection="1">
      <alignment horizontal="center" vertical="center" wrapText="1"/>
      <protection locked="0"/>
    </xf>
    <xf numFmtId="0" fontId="51" fillId="5" borderId="309" xfId="0" applyFont="1" applyFill="1" applyBorder="1" applyAlignment="1" applyProtection="1">
      <alignment horizontal="center" vertical="center" wrapText="1"/>
      <protection locked="0"/>
    </xf>
    <xf numFmtId="0" fontId="117" fillId="0" borderId="34" xfId="0" applyNumberFormat="1" applyFont="1" applyFill="1" applyBorder="1" applyAlignment="1">
      <alignment horizontal="left"/>
    </xf>
    <xf numFmtId="0" fontId="117" fillId="0" borderId="35" xfId="0" applyNumberFormat="1" applyFont="1" applyFill="1" applyBorder="1" applyAlignment="1">
      <alignment horizontal="left"/>
    </xf>
    <xf numFmtId="0" fontId="122" fillId="0" borderId="74" xfId="0" applyNumberFormat="1" applyFont="1" applyFill="1" applyBorder="1" applyAlignment="1">
      <alignment horizontal="center" vertical="center"/>
    </xf>
    <xf numFmtId="0" fontId="122" fillId="0" borderId="35" xfId="0" applyNumberFormat="1" applyFont="1" applyFill="1" applyBorder="1" applyAlignment="1">
      <alignment horizontal="center" vertical="center"/>
    </xf>
    <xf numFmtId="0" fontId="122" fillId="0" borderId="50" xfId="0" applyNumberFormat="1" applyFont="1" applyFill="1" applyBorder="1" applyAlignment="1">
      <alignment horizontal="center" vertical="center"/>
    </xf>
    <xf numFmtId="0" fontId="122" fillId="0" borderId="35" xfId="0" applyNumberFormat="1" applyFont="1" applyFill="1" applyBorder="1" applyAlignment="1">
      <alignment horizontal="center" vertical="center" wrapText="1"/>
    </xf>
    <xf numFmtId="49" fontId="61" fillId="0" borderId="36" xfId="0" applyNumberFormat="1" applyFont="1" applyFill="1" applyBorder="1" applyAlignment="1">
      <alignment horizontal="left"/>
    </xf>
    <xf numFmtId="0" fontId="17" fillId="5" borderId="128" xfId="6" applyFont="1" applyFill="1" applyBorder="1" applyAlignment="1">
      <alignment horizontal="center" vertical="center" wrapText="1"/>
    </xf>
    <xf numFmtId="0" fontId="17" fillId="5" borderId="284" xfId="6" applyFont="1" applyFill="1" applyBorder="1" applyAlignment="1">
      <alignment horizontal="center" vertical="center" wrapText="1"/>
    </xf>
    <xf numFmtId="0" fontId="17" fillId="5" borderId="309" xfId="6" applyFont="1" applyFill="1" applyBorder="1" applyAlignment="1">
      <alignment horizontal="center" vertical="center" wrapText="1"/>
    </xf>
    <xf numFmtId="0" fontId="17" fillId="5" borderId="315" xfId="6" applyFont="1" applyFill="1" applyBorder="1" applyAlignment="1">
      <alignment horizontal="center" vertical="center" wrapText="1"/>
    </xf>
    <xf numFmtId="0" fontId="18" fillId="5" borderId="315" xfId="10" quotePrefix="1" applyFont="1" applyFill="1" applyBorder="1" applyAlignment="1">
      <alignment horizontal="center" vertical="center" wrapText="1"/>
    </xf>
    <xf numFmtId="0" fontId="25" fillId="5" borderId="284" xfId="0" applyFont="1" applyFill="1" applyBorder="1" applyAlignment="1">
      <alignment horizontal="center" vertical="center"/>
    </xf>
    <xf numFmtId="0" fontId="25" fillId="5" borderId="309" xfId="0" applyFont="1" applyFill="1" applyBorder="1" applyAlignment="1">
      <alignment horizontal="center" vertical="center"/>
    </xf>
    <xf numFmtId="0" fontId="18" fillId="5" borderId="316" xfId="10" quotePrefix="1" applyFont="1" applyFill="1" applyBorder="1" applyAlignment="1">
      <alignment horizontal="center" vertical="center" wrapText="1"/>
    </xf>
    <xf numFmtId="0" fontId="134" fillId="5" borderId="284" xfId="6" applyNumberFormat="1" applyFont="1" applyFill="1" applyBorder="1" applyAlignment="1" applyProtection="1">
      <alignment horizontal="center" vertical="center" wrapText="1"/>
    </xf>
    <xf numFmtId="0" fontId="134" fillId="5" borderId="309" xfId="6" applyNumberFormat="1" applyFont="1" applyFill="1" applyBorder="1" applyAlignment="1" applyProtection="1">
      <alignment horizontal="center" vertical="center" wrapText="1"/>
    </xf>
    <xf numFmtId="0" fontId="137" fillId="5" borderId="36" xfId="0" applyFont="1" applyFill="1" applyBorder="1" applyAlignment="1" applyProtection="1">
      <alignment horizontal="left" vertical="center" wrapText="1"/>
      <protection locked="0"/>
    </xf>
    <xf numFmtId="0" fontId="137" fillId="5" borderId="284" xfId="0" applyFont="1" applyFill="1" applyBorder="1" applyAlignment="1" applyProtection="1">
      <alignment horizontal="left" vertical="center" wrapText="1"/>
      <protection locked="0"/>
    </xf>
    <xf numFmtId="0" fontId="137" fillId="5" borderId="309" xfId="0" applyFont="1" applyFill="1" applyBorder="1" applyAlignment="1" applyProtection="1">
      <alignment horizontal="left" vertical="center" wrapText="1"/>
      <protection locked="0"/>
    </xf>
    <xf numFmtId="0" fontId="136" fillId="5" borderId="309" xfId="6" applyFont="1" applyFill="1" applyBorder="1" applyAlignment="1" applyProtection="1">
      <alignment horizontal="center" vertical="center" wrapText="1"/>
      <protection locked="0"/>
    </xf>
    <xf numFmtId="0" fontId="134" fillId="5" borderId="309" xfId="6" applyFont="1" applyFill="1" applyBorder="1" applyAlignment="1" applyProtection="1">
      <alignment horizontal="center" vertical="center" wrapText="1"/>
      <protection locked="0"/>
    </xf>
    <xf numFmtId="0" fontId="51" fillId="5" borderId="284" xfId="10" quotePrefix="1" applyFont="1" applyFill="1" applyBorder="1" applyAlignment="1" applyProtection="1">
      <alignment horizontal="center" vertical="center" wrapText="1"/>
      <protection locked="0"/>
    </xf>
    <xf numFmtId="0" fontId="53" fillId="5" borderId="316" xfId="10" quotePrefix="1" applyFont="1" applyFill="1" applyBorder="1" applyAlignment="1" applyProtection="1">
      <alignment horizontal="center" vertical="center" wrapText="1"/>
      <protection locked="0"/>
    </xf>
    <xf numFmtId="0" fontId="18" fillId="4" borderId="328" xfId="6" quotePrefix="1" applyFont="1" applyFill="1" applyBorder="1" applyAlignment="1">
      <alignment horizontal="center" vertical="center" wrapText="1"/>
    </xf>
    <xf numFmtId="0" fontId="18" fillId="4" borderId="327" xfId="10" quotePrefix="1" applyFont="1" applyFill="1" applyBorder="1" applyAlignment="1">
      <alignment horizontal="center" vertical="center" wrapText="1"/>
    </xf>
    <xf numFmtId="0" fontId="85" fillId="4" borderId="269" xfId="10" applyFont="1" applyFill="1" applyBorder="1" applyAlignment="1">
      <alignment vertical="center" wrapText="1"/>
    </xf>
    <xf numFmtId="0" fontId="83" fillId="4" borderId="273" xfId="10" applyFont="1" applyFill="1" applyBorder="1" applyAlignment="1">
      <alignment vertical="center" wrapText="1"/>
    </xf>
    <xf numFmtId="0" fontId="87" fillId="4" borderId="273" xfId="10" quotePrefix="1" applyFont="1" applyFill="1" applyBorder="1" applyAlignment="1">
      <alignment vertical="center" wrapText="1"/>
    </xf>
    <xf numFmtId="0" fontId="88" fillId="4" borderId="324" xfId="0" applyFont="1" applyFill="1" applyBorder="1" applyAlignment="1">
      <alignment horizontal="left" vertical="center" wrapText="1"/>
    </xf>
    <xf numFmtId="0" fontId="87" fillId="4" borderId="325" xfId="10" quotePrefix="1" applyFont="1" applyFill="1" applyBorder="1" applyAlignment="1">
      <alignment vertical="center" wrapText="1"/>
    </xf>
    <xf numFmtId="0" fontId="39" fillId="4" borderId="3" xfId="0" applyFont="1" applyFill="1" applyBorder="1" applyAlignment="1">
      <alignment horizontal="center" vertical="center"/>
    </xf>
    <xf numFmtId="0" fontId="39" fillId="4" borderId="27" xfId="0" applyFont="1" applyFill="1" applyBorder="1" applyAlignment="1">
      <alignment horizontal="center" vertical="center"/>
    </xf>
    <xf numFmtId="0" fontId="39" fillId="4" borderId="31" xfId="0" applyFont="1" applyFill="1" applyBorder="1" applyAlignment="1">
      <alignment horizontal="center" vertical="center"/>
    </xf>
    <xf numFmtId="0" fontId="127" fillId="0" borderId="330" xfId="10" applyFont="1" applyFill="1" applyBorder="1" applyAlignment="1">
      <alignment horizontal="center" vertical="center" wrapText="1"/>
    </xf>
    <xf numFmtId="0" fontId="6" fillId="4" borderId="344" xfId="3" quotePrefix="1" applyFont="1" applyFill="1" applyBorder="1" applyAlignment="1">
      <alignment horizontal="center" vertical="center" wrapText="1"/>
    </xf>
    <xf numFmtId="0" fontId="13" fillId="4" borderId="340" xfId="10" applyFont="1" applyFill="1" applyBorder="1" applyAlignment="1">
      <alignment vertical="center" wrapText="1"/>
    </xf>
    <xf numFmtId="0" fontId="13" fillId="4" borderId="333" xfId="10" quotePrefix="1" applyFont="1" applyFill="1" applyBorder="1" applyAlignment="1">
      <alignment horizontal="center" vertical="center" wrapText="1"/>
    </xf>
    <xf numFmtId="0" fontId="13" fillId="4" borderId="334" xfId="10" quotePrefix="1" applyFont="1" applyFill="1" applyBorder="1" applyAlignment="1">
      <alignment horizontal="center" vertical="center" wrapText="1"/>
    </xf>
    <xf numFmtId="0" fontId="42" fillId="4" borderId="339" xfId="10" quotePrefix="1" applyFont="1" applyFill="1" applyBorder="1" applyAlignment="1">
      <alignment horizontal="center" vertical="center" wrapText="1"/>
    </xf>
    <xf numFmtId="0" fontId="42" fillId="4" borderId="341" xfId="10" quotePrefix="1" applyFont="1" applyFill="1" applyBorder="1" applyAlignment="1">
      <alignment horizontal="center" vertical="center" wrapText="1"/>
    </xf>
    <xf numFmtId="0" fontId="43" fillId="4" borderId="333" xfId="0" applyFont="1" applyFill="1" applyBorder="1" applyAlignment="1">
      <alignment horizontal="center" vertical="center" wrapText="1"/>
    </xf>
    <xf numFmtId="0" fontId="43" fillId="4" borderId="334" xfId="0" applyFont="1" applyFill="1" applyBorder="1" applyAlignment="1">
      <alignment horizontal="center" vertical="center" wrapText="1"/>
    </xf>
    <xf numFmtId="0" fontId="43" fillId="4" borderId="339" xfId="0" applyFont="1" applyFill="1" applyBorder="1" applyAlignment="1">
      <alignment horizontal="center" vertical="center" wrapText="1"/>
    </xf>
    <xf numFmtId="0" fontId="13" fillId="4" borderId="340" xfId="8" applyFont="1" applyFill="1" applyBorder="1" applyAlignment="1">
      <alignment vertical="center" wrapText="1"/>
    </xf>
    <xf numFmtId="0" fontId="43" fillId="4" borderId="340" xfId="0" applyFont="1" applyFill="1" applyBorder="1" applyAlignment="1">
      <alignment horizontal="left" vertical="center" wrapText="1"/>
    </xf>
    <xf numFmtId="0" fontId="6" fillId="4" borderId="333" xfId="10" quotePrefix="1" applyFont="1" applyFill="1" applyBorder="1" applyAlignment="1">
      <alignment horizontal="center" vertical="center" wrapText="1"/>
    </xf>
    <xf numFmtId="0" fontId="6" fillId="4" borderId="334" xfId="10" quotePrefix="1" applyFont="1" applyFill="1" applyBorder="1" applyAlignment="1">
      <alignment horizontal="center" vertical="center" wrapText="1"/>
    </xf>
    <xf numFmtId="0" fontId="6" fillId="4" borderId="333" xfId="6" quotePrefix="1" applyFont="1" applyFill="1" applyBorder="1" applyAlignment="1">
      <alignment horizontal="center" vertical="center" wrapText="1"/>
    </xf>
    <xf numFmtId="0" fontId="13" fillId="4" borderId="334" xfId="6" quotePrefix="1" applyFont="1" applyFill="1" applyBorder="1" applyAlignment="1">
      <alignment horizontal="center" vertical="center" wrapText="1"/>
    </xf>
    <xf numFmtId="0" fontId="42" fillId="4" borderId="339" xfId="6" quotePrefix="1" applyFont="1" applyFill="1" applyBorder="1" applyAlignment="1">
      <alignment horizontal="center" vertical="center" wrapText="1"/>
    </xf>
    <xf numFmtId="0" fontId="13" fillId="4" borderId="339" xfId="10" quotePrefix="1" applyFont="1" applyFill="1" applyBorder="1" applyAlignment="1">
      <alignment horizontal="center" vertical="center" wrapText="1"/>
    </xf>
    <xf numFmtId="0" fontId="13" fillId="4" borderId="346" xfId="10" quotePrefix="1" applyFont="1" applyFill="1" applyBorder="1" applyAlignment="1">
      <alignment horizontal="center" vertical="center" wrapText="1"/>
    </xf>
    <xf numFmtId="0" fontId="43" fillId="4" borderId="346" xfId="0" applyFont="1" applyFill="1" applyBorder="1" applyAlignment="1">
      <alignment horizontal="center" vertical="center" wrapText="1"/>
    </xf>
    <xf numFmtId="0" fontId="13" fillId="4" borderId="346" xfId="6" quotePrefix="1" applyFont="1" applyFill="1" applyBorder="1" applyAlignment="1">
      <alignment horizontal="center" vertical="center" wrapText="1"/>
    </xf>
    <xf numFmtId="0" fontId="13" fillId="4" borderId="336" xfId="10" quotePrefix="1" applyFont="1" applyFill="1" applyBorder="1" applyAlignment="1">
      <alignment horizontal="center" vertical="center" wrapText="1"/>
    </xf>
    <xf numFmtId="0" fontId="13" fillId="4" borderId="337" xfId="10" quotePrefix="1" applyFont="1" applyFill="1" applyBorder="1" applyAlignment="1">
      <alignment horizontal="center" vertical="center" wrapText="1"/>
    </xf>
    <xf numFmtId="0" fontId="13" fillId="4" borderId="344" xfId="10" quotePrefix="1" applyFont="1" applyFill="1" applyBorder="1" applyAlignment="1">
      <alignment horizontal="center" vertical="center" wrapText="1"/>
    </xf>
    <xf numFmtId="0" fontId="6" fillId="4" borderId="339" xfId="10" quotePrefix="1" applyFont="1" applyFill="1" applyBorder="1" applyAlignment="1">
      <alignment horizontal="center" vertical="center" wrapText="1"/>
    </xf>
    <xf numFmtId="0" fontId="6" fillId="4" borderId="341" xfId="10" quotePrefix="1" applyFont="1" applyFill="1" applyBorder="1" applyAlignment="1">
      <alignment horizontal="center" vertical="center" wrapText="1"/>
    </xf>
    <xf numFmtId="0" fontId="46" fillId="4" borderId="333" xfId="0" applyFont="1" applyFill="1" applyBorder="1" applyAlignment="1">
      <alignment horizontal="center" vertical="center" wrapText="1"/>
    </xf>
    <xf numFmtId="0" fontId="46" fillId="4" borderId="334" xfId="0" applyFont="1" applyFill="1" applyBorder="1" applyAlignment="1">
      <alignment horizontal="center" vertical="center" wrapText="1"/>
    </xf>
    <xf numFmtId="0" fontId="46" fillId="4" borderId="339" xfId="0" applyFont="1" applyFill="1" applyBorder="1" applyAlignment="1">
      <alignment horizontal="center" vertical="center" wrapText="1"/>
    </xf>
    <xf numFmtId="0" fontId="46" fillId="4" borderId="312" xfId="0" applyFont="1" applyFill="1" applyBorder="1" applyAlignment="1">
      <alignment horizontal="center" vertical="center" wrapText="1"/>
    </xf>
    <xf numFmtId="0" fontId="6" fillId="4" borderId="339" xfId="6" quotePrefix="1" applyFont="1" applyFill="1" applyBorder="1" applyAlignment="1">
      <alignment horizontal="center" vertical="center" wrapText="1"/>
    </xf>
    <xf numFmtId="0" fontId="46" fillId="4" borderId="0" xfId="0" applyFont="1" applyFill="1" applyBorder="1" applyAlignment="1">
      <alignment horizontal="right" wrapText="1"/>
    </xf>
    <xf numFmtId="0" fontId="6" fillId="4" borderId="342" xfId="15" quotePrefix="1" applyFont="1" applyFill="1" applyBorder="1" applyAlignment="1">
      <alignment horizontal="center" vertical="center" wrapText="1"/>
    </xf>
    <xf numFmtId="0" fontId="42" fillId="0" borderId="339" xfId="10" quotePrefix="1" applyFont="1" applyFill="1" applyBorder="1" applyAlignment="1">
      <alignment horizontal="center" vertical="center" wrapText="1"/>
    </xf>
    <xf numFmtId="0" fontId="13" fillId="0" borderId="333" xfId="10" quotePrefix="1" applyFont="1" applyFill="1" applyBorder="1" applyAlignment="1">
      <alignment horizontal="center" vertical="center" wrapText="1"/>
    </xf>
    <xf numFmtId="0" fontId="13" fillId="0" borderId="334" xfId="10" quotePrefix="1" applyFont="1" applyFill="1" applyBorder="1" applyAlignment="1">
      <alignment horizontal="center" vertical="center" wrapText="1"/>
    </xf>
    <xf numFmtId="0" fontId="13" fillId="4" borderId="333" xfId="6" quotePrefix="1" applyFont="1" applyFill="1" applyBorder="1" applyAlignment="1">
      <alignment horizontal="center" vertical="center" wrapText="1"/>
    </xf>
    <xf numFmtId="0" fontId="42" fillId="0" borderId="339" xfId="6" quotePrefix="1" applyFont="1" applyFill="1" applyBorder="1" applyAlignment="1">
      <alignment horizontal="center" vertical="center" wrapText="1"/>
    </xf>
    <xf numFmtId="0" fontId="13" fillId="0" borderId="333" xfId="6" quotePrefix="1" applyFont="1" applyFill="1" applyBorder="1" applyAlignment="1">
      <alignment horizontal="center" vertical="center" wrapText="1"/>
    </xf>
    <xf numFmtId="0" fontId="13" fillId="0" borderId="334" xfId="6" quotePrefix="1" applyFont="1" applyFill="1" applyBorder="1" applyAlignment="1">
      <alignment horizontal="center" vertical="center" wrapText="1"/>
    </xf>
    <xf numFmtId="0" fontId="43" fillId="4" borderId="342" xfId="0" applyFont="1" applyFill="1" applyBorder="1" applyAlignment="1">
      <alignment horizontal="left" vertical="center" wrapText="1"/>
    </xf>
    <xf numFmtId="0" fontId="42" fillId="4" borderId="336" xfId="6" quotePrefix="1" applyFont="1" applyFill="1" applyBorder="1" applyAlignment="1">
      <alignment horizontal="center" vertical="center" wrapText="1"/>
    </xf>
    <xf numFmtId="0" fontId="42" fillId="4" borderId="337" xfId="6" quotePrefix="1" applyFont="1" applyFill="1" applyBorder="1" applyAlignment="1">
      <alignment horizontal="center" vertical="center" wrapText="1"/>
    </xf>
    <xf numFmtId="0" fontId="42" fillId="4" borderId="344" xfId="6" quotePrefix="1" applyFont="1" applyFill="1" applyBorder="1" applyAlignment="1">
      <alignment horizontal="center" vertical="center" wrapText="1"/>
    </xf>
    <xf numFmtId="0" fontId="42" fillId="0" borderId="344" xfId="6" quotePrefix="1" applyFont="1" applyFill="1" applyBorder="1" applyAlignment="1">
      <alignment horizontal="center" vertical="center" wrapText="1"/>
    </xf>
    <xf numFmtId="0" fontId="42" fillId="0" borderId="336" xfId="6" quotePrefix="1" applyFont="1" applyFill="1" applyBorder="1" applyAlignment="1">
      <alignment horizontal="center" vertical="center" wrapText="1"/>
    </xf>
    <xf numFmtId="0" fontId="42" fillId="0" borderId="337" xfId="6" quotePrefix="1" applyFont="1" applyFill="1" applyBorder="1" applyAlignment="1">
      <alignment horizontal="center" vertical="center" wrapText="1"/>
    </xf>
    <xf numFmtId="0" fontId="43" fillId="4" borderId="344" xfId="0" applyFont="1" applyFill="1" applyBorder="1" applyAlignment="1">
      <alignment horizontal="center" vertical="center" wrapText="1"/>
    </xf>
    <xf numFmtId="0" fontId="42" fillId="4" borderId="342" xfId="10" quotePrefix="1" applyFont="1" applyFill="1" applyBorder="1" applyAlignment="1">
      <alignment vertical="center" wrapText="1"/>
    </xf>
    <xf numFmtId="0" fontId="42" fillId="4" borderId="336" xfId="10" quotePrefix="1" applyFont="1" applyFill="1" applyBorder="1" applyAlignment="1">
      <alignment horizontal="center" vertical="center" wrapText="1"/>
    </xf>
    <xf numFmtId="0" fontId="42" fillId="4" borderId="347" xfId="10" quotePrefix="1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18" fillId="4" borderId="346" xfId="10" quotePrefix="1" applyFont="1" applyFill="1" applyBorder="1" applyAlignment="1">
      <alignment horizontal="center" vertical="center" wrapText="1"/>
    </xf>
    <xf numFmtId="0" fontId="18" fillId="4" borderId="334" xfId="10" quotePrefix="1" applyFont="1" applyFill="1" applyBorder="1" applyAlignment="1">
      <alignment horizontal="center" vertical="center" wrapText="1"/>
    </xf>
    <xf numFmtId="0" fontId="18" fillId="4" borderId="333" xfId="10" quotePrefix="1" applyFont="1" applyFill="1" applyBorder="1" applyAlignment="1">
      <alignment horizontal="center" vertical="center" wrapText="1"/>
    </xf>
    <xf numFmtId="0" fontId="18" fillId="4" borderId="339" xfId="10" quotePrefix="1" applyFont="1" applyFill="1" applyBorder="1" applyAlignment="1">
      <alignment horizontal="center" vertical="center" wrapText="1"/>
    </xf>
    <xf numFmtId="0" fontId="18" fillId="4" borderId="341" xfId="10" quotePrefix="1" applyFont="1" applyFill="1" applyBorder="1" applyAlignment="1">
      <alignment horizontal="center" vertical="center" wrapText="1"/>
    </xf>
    <xf numFmtId="0" fontId="17" fillId="4" borderId="333" xfId="6" applyFont="1" applyFill="1" applyBorder="1" applyAlignment="1">
      <alignment horizontal="center" vertical="center" wrapText="1"/>
    </xf>
    <xf numFmtId="0" fontId="17" fillId="4" borderId="334" xfId="6" applyFont="1" applyFill="1" applyBorder="1" applyAlignment="1">
      <alignment horizontal="center" vertical="center" wrapText="1"/>
    </xf>
    <xf numFmtId="0" fontId="17" fillId="4" borderId="339" xfId="6" applyFont="1" applyFill="1" applyBorder="1" applyAlignment="1">
      <alignment horizontal="center" vertical="center" wrapText="1"/>
    </xf>
    <xf numFmtId="0" fontId="18" fillId="4" borderId="344" xfId="10" quotePrefix="1" applyFont="1" applyFill="1" applyBorder="1" applyAlignment="1">
      <alignment horizontal="center" vertical="center" wrapText="1"/>
    </xf>
    <xf numFmtId="0" fontId="34" fillId="0" borderId="45" xfId="0" applyFont="1" applyFill="1" applyBorder="1" applyAlignment="1">
      <alignment horizontal="center"/>
    </xf>
    <xf numFmtId="0" fontId="34" fillId="0" borderId="58" xfId="0" applyFont="1" applyFill="1" applyBorder="1" applyAlignment="1">
      <alignment horizontal="center"/>
    </xf>
    <xf numFmtId="0" fontId="34" fillId="0" borderId="46" xfId="0" applyFont="1" applyFill="1" applyBorder="1" applyAlignment="1">
      <alignment horizontal="center"/>
    </xf>
    <xf numFmtId="0" fontId="34" fillId="0" borderId="52" xfId="0" applyNumberFormat="1" applyFont="1" applyFill="1" applyBorder="1" applyAlignment="1">
      <alignment horizontal="center" vertical="center" wrapText="1"/>
    </xf>
    <xf numFmtId="0" fontId="34" fillId="0" borderId="53" xfId="0" applyNumberFormat="1" applyFont="1" applyFill="1" applyBorder="1" applyAlignment="1">
      <alignment horizontal="center" vertical="center" wrapText="1"/>
    </xf>
    <xf numFmtId="0" fontId="4" fillId="0" borderId="46" xfId="24" applyNumberFormat="1" applyFont="1" applyFill="1" applyBorder="1" applyAlignment="1">
      <alignment horizontal="center" vertical="center"/>
    </xf>
    <xf numFmtId="0" fontId="4" fillId="0" borderId="96" xfId="24" applyNumberFormat="1" applyFont="1" applyFill="1" applyBorder="1" applyAlignment="1">
      <alignment horizontal="center" vertical="center"/>
    </xf>
    <xf numFmtId="0" fontId="106" fillId="0" borderId="58" xfId="24" applyNumberFormat="1" applyFont="1" applyFill="1" applyBorder="1" applyAlignment="1">
      <alignment horizontal="center" vertical="center"/>
    </xf>
    <xf numFmtId="0" fontId="51" fillId="5" borderId="339" xfId="10" quotePrefix="1" applyNumberFormat="1" applyFont="1" applyFill="1" applyBorder="1" applyAlignment="1" applyProtection="1">
      <alignment horizontal="center" vertical="center" wrapText="1"/>
      <protection locked="0"/>
    </xf>
    <xf numFmtId="0" fontId="51" fillId="5" borderId="334" xfId="10" quotePrefix="1" applyNumberFormat="1" applyFont="1" applyFill="1" applyBorder="1" applyAlignment="1" applyProtection="1">
      <alignment horizontal="center" vertical="center" wrapText="1"/>
      <protection locked="0"/>
    </xf>
    <xf numFmtId="0" fontId="51" fillId="5" borderId="344" xfId="10" quotePrefix="1" applyNumberFormat="1" applyFont="1" applyFill="1" applyBorder="1" applyAlignment="1" applyProtection="1">
      <alignment horizontal="center" vertical="center" wrapText="1"/>
      <protection locked="0"/>
    </xf>
    <xf numFmtId="0" fontId="51" fillId="5" borderId="334" xfId="6" applyNumberFormat="1" applyFont="1" applyFill="1" applyBorder="1" applyAlignment="1" applyProtection="1">
      <alignment horizontal="center" vertical="center" wrapText="1"/>
      <protection locked="0"/>
    </xf>
    <xf numFmtId="0" fontId="51" fillId="5" borderId="341" xfId="10" quotePrefix="1" applyNumberFormat="1" applyFont="1" applyFill="1" applyBorder="1" applyAlignment="1" applyProtection="1">
      <alignment horizontal="center" vertical="center" wrapText="1"/>
      <protection locked="0"/>
    </xf>
    <xf numFmtId="0" fontId="78" fillId="5" borderId="333" xfId="6" quotePrefix="1" applyNumberFormat="1" applyFont="1" applyFill="1" applyBorder="1" applyAlignment="1" applyProtection="1">
      <alignment horizontal="center" vertical="center" wrapText="1"/>
      <protection locked="0"/>
    </xf>
    <xf numFmtId="0" fontId="97" fillId="5" borderId="339" xfId="10" quotePrefix="1" applyFont="1" applyFill="1" applyBorder="1" applyAlignment="1" applyProtection="1">
      <alignment horizontal="center" vertical="center" wrapText="1"/>
      <protection locked="0"/>
    </xf>
    <xf numFmtId="0" fontId="18" fillId="5" borderId="334" xfId="10" quotePrefix="1" applyFont="1" applyFill="1" applyBorder="1" applyAlignment="1">
      <alignment horizontal="center" vertical="center" wrapText="1"/>
    </xf>
    <xf numFmtId="0" fontId="18" fillId="5" borderId="341" xfId="10" quotePrefix="1" applyFont="1" applyFill="1" applyBorder="1" applyAlignment="1">
      <alignment horizontal="center" vertical="center" wrapText="1"/>
    </xf>
    <xf numFmtId="0" fontId="18" fillId="5" borderId="339" xfId="10" quotePrefix="1" applyFont="1" applyFill="1" applyBorder="1" applyAlignment="1">
      <alignment horizontal="center" vertical="center" wrapText="1"/>
    </xf>
    <xf numFmtId="0" fontId="25" fillId="5" borderId="334" xfId="10" quotePrefix="1" applyFont="1" applyFill="1" applyBorder="1" applyAlignment="1">
      <alignment horizontal="center" vertical="center" wrapText="1"/>
    </xf>
    <xf numFmtId="0" fontId="18" fillId="5" borderId="333" xfId="10" quotePrefix="1" applyFont="1" applyFill="1" applyBorder="1" applyAlignment="1">
      <alignment horizontal="center" vertical="center" wrapText="1"/>
    </xf>
    <xf numFmtId="0" fontId="18" fillId="5" borderId="346" xfId="10" quotePrefix="1" applyFont="1" applyFill="1" applyBorder="1" applyAlignment="1">
      <alignment horizontal="center" vertical="center" wrapText="1"/>
    </xf>
    <xf numFmtId="0" fontId="17" fillId="5" borderId="346" xfId="6" applyFont="1" applyFill="1" applyBorder="1" applyAlignment="1">
      <alignment horizontal="center" vertical="center" wrapText="1"/>
    </xf>
    <xf numFmtId="0" fontId="17" fillId="5" borderId="334" xfId="6" applyFont="1" applyFill="1" applyBorder="1" applyAlignment="1">
      <alignment horizontal="center" vertical="center" wrapText="1"/>
    </xf>
    <xf numFmtId="0" fontId="17" fillId="5" borderId="339" xfId="6" applyFont="1" applyFill="1" applyBorder="1" applyAlignment="1">
      <alignment horizontal="center" vertical="center" wrapText="1"/>
    </xf>
    <xf numFmtId="0" fontId="18" fillId="5" borderId="344" xfId="10" quotePrefix="1" applyFont="1" applyFill="1" applyBorder="1" applyAlignment="1">
      <alignment horizontal="center" vertical="center" wrapText="1"/>
    </xf>
    <xf numFmtId="0" fontId="17" fillId="5" borderId="333" xfId="6" applyFont="1" applyFill="1" applyBorder="1" applyAlignment="1">
      <alignment horizontal="center" vertical="center" wrapText="1"/>
    </xf>
    <xf numFmtId="0" fontId="25" fillId="5" borderId="333" xfId="0" applyFont="1" applyFill="1" applyBorder="1" applyAlignment="1">
      <alignment horizontal="center" vertical="center"/>
    </xf>
    <xf numFmtId="0" fontId="25" fillId="5" borderId="334" xfId="0" applyFont="1" applyFill="1" applyBorder="1" applyAlignment="1">
      <alignment horizontal="center" vertical="center"/>
    </xf>
    <xf numFmtId="0" fontId="21" fillId="5" borderId="333" xfId="0" applyFont="1" applyFill="1" applyBorder="1" applyAlignment="1">
      <alignment horizontal="center" vertical="center" wrapText="1"/>
    </xf>
    <xf numFmtId="0" fontId="21" fillId="5" borderId="334" xfId="0" applyFont="1" applyFill="1" applyBorder="1" applyAlignment="1">
      <alignment horizontal="center" vertical="center" wrapText="1"/>
    </xf>
    <xf numFmtId="0" fontId="21" fillId="5" borderId="339" xfId="0" applyFont="1" applyFill="1" applyBorder="1" applyAlignment="1">
      <alignment horizontal="center" vertical="center" wrapText="1"/>
    </xf>
    <xf numFmtId="0" fontId="21" fillId="5" borderId="346" xfId="0" applyFont="1" applyFill="1" applyBorder="1" applyAlignment="1">
      <alignment horizontal="center" vertical="center" wrapText="1"/>
    </xf>
    <xf numFmtId="0" fontId="21" fillId="5" borderId="341" xfId="0" applyFont="1" applyFill="1" applyBorder="1" applyAlignment="1">
      <alignment horizontal="center" vertical="center" wrapText="1"/>
    </xf>
    <xf numFmtId="0" fontId="19" fillId="5" borderId="336" xfId="0" applyFont="1" applyFill="1" applyBorder="1" applyAlignment="1">
      <alignment horizontal="center" vertical="center"/>
    </xf>
    <xf numFmtId="0" fontId="19" fillId="5" borderId="337" xfId="0" applyFont="1" applyFill="1" applyBorder="1" applyAlignment="1">
      <alignment horizontal="center" vertical="center"/>
    </xf>
    <xf numFmtId="0" fontId="19" fillId="5" borderId="344" xfId="0" applyFont="1" applyFill="1" applyBorder="1" applyAlignment="1">
      <alignment horizontal="center" vertical="center"/>
    </xf>
    <xf numFmtId="0" fontId="19" fillId="5" borderId="345" xfId="0" applyFont="1" applyFill="1" applyBorder="1" applyAlignment="1">
      <alignment horizontal="center" vertical="center"/>
    </xf>
    <xf numFmtId="0" fontId="18" fillId="5" borderId="343" xfId="10" quotePrefix="1" applyFont="1" applyFill="1" applyBorder="1" applyAlignment="1">
      <alignment horizontal="center" vertical="center" wrapText="1"/>
    </xf>
    <xf numFmtId="0" fontId="18" fillId="5" borderId="337" xfId="10" quotePrefix="1" applyFont="1" applyFill="1" applyBorder="1" applyAlignment="1">
      <alignment horizontal="center" vertical="center" wrapText="1"/>
    </xf>
    <xf numFmtId="0" fontId="39" fillId="5" borderId="284" xfId="0" applyFont="1" applyFill="1" applyBorder="1" applyAlignment="1">
      <alignment horizontal="center" vertical="center"/>
    </xf>
    <xf numFmtId="0" fontId="39" fillId="5" borderId="309" xfId="0" applyFont="1" applyFill="1" applyBorder="1" applyAlignment="1">
      <alignment horizontal="center" vertical="center"/>
    </xf>
    <xf numFmtId="0" fontId="17" fillId="5" borderId="316" xfId="10" quotePrefix="1" applyFont="1" applyFill="1" applyBorder="1" applyAlignment="1">
      <alignment horizontal="center" vertical="center" wrapText="1"/>
    </xf>
    <xf numFmtId="0" fontId="21" fillId="5" borderId="340" xfId="0" applyFont="1" applyFill="1" applyBorder="1" applyAlignment="1">
      <alignment horizontal="center" vertical="center" wrapText="1"/>
    </xf>
    <xf numFmtId="0" fontId="21" fillId="5" borderId="335" xfId="0" applyFont="1" applyFill="1" applyBorder="1" applyAlignment="1">
      <alignment horizontal="center" vertical="center" wrapText="1"/>
    </xf>
    <xf numFmtId="0" fontId="19" fillId="5" borderId="342" xfId="0" applyFont="1" applyFill="1" applyBorder="1" applyAlignment="1">
      <alignment horizontal="center" vertical="center"/>
    </xf>
    <xf numFmtId="0" fontId="19" fillId="5" borderId="315" xfId="0" applyFont="1" applyFill="1" applyBorder="1" applyAlignment="1">
      <alignment horizontal="left" vertical="center" wrapText="1"/>
    </xf>
    <xf numFmtId="0" fontId="18" fillId="5" borderId="333" xfId="6" quotePrefix="1" applyFont="1" applyFill="1" applyBorder="1" applyAlignment="1">
      <alignment horizontal="center" vertical="center" wrapText="1"/>
    </xf>
    <xf numFmtId="0" fontId="18" fillId="5" borderId="334" xfId="6" quotePrefix="1" applyFont="1" applyFill="1" applyBorder="1" applyAlignment="1">
      <alignment horizontal="center" vertical="center" wrapText="1"/>
    </xf>
    <xf numFmtId="0" fontId="134" fillId="5" borderId="336" xfId="6" applyNumberFormat="1" applyFont="1" applyFill="1" applyBorder="1" applyAlignment="1" applyProtection="1">
      <alignment horizontal="center" vertical="center" wrapText="1"/>
    </xf>
    <xf numFmtId="0" fontId="134" fillId="5" borderId="337" xfId="6" applyNumberFormat="1" applyFont="1" applyFill="1" applyBorder="1" applyAlignment="1" applyProtection="1">
      <alignment horizontal="center" vertical="center" wrapText="1"/>
    </xf>
    <xf numFmtId="0" fontId="134" fillId="5" borderId="344" xfId="6" applyNumberFormat="1" applyFont="1" applyFill="1" applyBorder="1" applyAlignment="1" applyProtection="1">
      <alignment horizontal="center" vertical="center" wrapText="1"/>
    </xf>
    <xf numFmtId="0" fontId="141" fillId="5" borderId="336" xfId="0" applyFont="1" applyFill="1" applyBorder="1" applyAlignment="1" applyProtection="1">
      <alignment horizontal="center" vertical="center"/>
      <protection locked="0"/>
    </xf>
    <xf numFmtId="0" fontId="141" fillId="5" borderId="337" xfId="0" applyFont="1" applyFill="1" applyBorder="1" applyAlignment="1" applyProtection="1">
      <alignment horizontal="center" vertical="center"/>
      <protection locked="0"/>
    </xf>
    <xf numFmtId="0" fontId="141" fillId="5" borderId="344" xfId="0" applyFont="1" applyFill="1" applyBorder="1" applyAlignment="1" applyProtection="1">
      <alignment horizontal="center" vertical="center"/>
      <protection locked="0"/>
    </xf>
    <xf numFmtId="0" fontId="143" fillId="5" borderId="336" xfId="6" applyFont="1" applyFill="1" applyBorder="1" applyAlignment="1" applyProtection="1">
      <alignment horizontal="center" vertical="center" wrapText="1"/>
    </xf>
    <xf numFmtId="0" fontId="143" fillId="5" borderId="337" xfId="6" applyFont="1" applyFill="1" applyBorder="1" applyAlignment="1" applyProtection="1">
      <alignment horizontal="center" vertical="center" wrapText="1"/>
    </xf>
    <xf numFmtId="0" fontId="143" fillId="5" borderId="344" xfId="6" applyFont="1" applyFill="1" applyBorder="1" applyAlignment="1" applyProtection="1">
      <alignment horizontal="center" vertical="center" wrapText="1"/>
    </xf>
    <xf numFmtId="0" fontId="137" fillId="5" borderId="337" xfId="0" applyFont="1" applyFill="1" applyBorder="1" applyAlignment="1" applyProtection="1">
      <alignment horizontal="center" vertical="center" wrapText="1"/>
    </xf>
    <xf numFmtId="0" fontId="134" fillId="5" borderId="337" xfId="0" applyFont="1" applyFill="1" applyBorder="1" applyAlignment="1" applyProtection="1">
      <alignment horizontal="center" vertical="center" wrapText="1"/>
    </xf>
    <xf numFmtId="0" fontId="46" fillId="0" borderId="350" xfId="0" applyFont="1" applyFill="1" applyBorder="1" applyAlignment="1">
      <alignment horizontal="center" vertical="center" wrapText="1"/>
    </xf>
    <xf numFmtId="0" fontId="6" fillId="0" borderId="354" xfId="0" applyFont="1" applyFill="1" applyBorder="1" applyAlignment="1">
      <alignment horizontal="center" vertical="center" wrapText="1"/>
    </xf>
    <xf numFmtId="0" fontId="95" fillId="0" borderId="356" xfId="0" applyFont="1" applyFill="1" applyBorder="1" applyAlignment="1">
      <alignment horizontal="center" vertical="center" wrapText="1"/>
    </xf>
    <xf numFmtId="0" fontId="6" fillId="0" borderId="349" xfId="0" applyFont="1" applyFill="1" applyBorder="1" applyAlignment="1">
      <alignment horizontal="center" vertical="center" wrapText="1"/>
    </xf>
    <xf numFmtId="0" fontId="6" fillId="0" borderId="361" xfId="0" applyFont="1" applyFill="1" applyBorder="1" applyAlignment="1">
      <alignment horizontal="center" vertical="center" wrapText="1"/>
    </xf>
    <xf numFmtId="0" fontId="95" fillId="0" borderId="2" xfId="0" applyFont="1" applyFill="1" applyBorder="1" applyAlignment="1">
      <alignment horizontal="center" vertical="center" wrapText="1"/>
    </xf>
    <xf numFmtId="0" fontId="6" fillId="0" borderId="362" xfId="0" applyFont="1" applyFill="1" applyBorder="1" applyAlignment="1">
      <alignment horizontal="center" vertical="center" wrapText="1"/>
    </xf>
    <xf numFmtId="0" fontId="6" fillId="0" borderId="359" xfId="0" applyFont="1" applyFill="1" applyBorder="1" applyAlignment="1">
      <alignment horizontal="center" vertical="center" wrapText="1"/>
    </xf>
    <xf numFmtId="0" fontId="6" fillId="0" borderId="366" xfId="0" applyFont="1" applyFill="1" applyBorder="1" applyAlignment="1">
      <alignment horizontal="center" vertical="center" wrapText="1"/>
    </xf>
    <xf numFmtId="0" fontId="6" fillId="0" borderId="367" xfId="0" applyFont="1" applyFill="1" applyBorder="1" applyAlignment="1">
      <alignment horizontal="center" vertical="center" wrapText="1"/>
    </xf>
    <xf numFmtId="0" fontId="6" fillId="0" borderId="368" xfId="0" applyFont="1" applyFill="1" applyBorder="1" applyAlignment="1">
      <alignment horizontal="center" vertical="center" wrapText="1"/>
    </xf>
    <xf numFmtId="0" fontId="13" fillId="0" borderId="352" xfId="0" applyFont="1" applyFill="1" applyBorder="1" applyAlignment="1">
      <alignment horizontal="left"/>
    </xf>
    <xf numFmtId="0" fontId="13" fillId="0" borderId="353" xfId="0" applyFont="1" applyFill="1" applyBorder="1" applyAlignment="1">
      <alignment horizontal="center"/>
    </xf>
    <xf numFmtId="0" fontId="6" fillId="0" borderId="354" xfId="0" applyFont="1" applyFill="1" applyBorder="1" applyAlignment="1">
      <alignment horizontal="center"/>
    </xf>
    <xf numFmtId="0" fontId="13" fillId="0" borderId="355" xfId="0" applyFont="1" applyFill="1" applyBorder="1" applyAlignment="1">
      <alignment horizontal="center"/>
    </xf>
    <xf numFmtId="0" fontId="6" fillId="0" borderId="364" xfId="0" applyFont="1" applyFill="1" applyBorder="1" applyAlignment="1">
      <alignment horizontal="center" vertical="center" wrapText="1"/>
    </xf>
    <xf numFmtId="0" fontId="7" fillId="0" borderId="281" xfId="4" applyFont="1" applyFill="1" applyBorder="1" applyAlignment="1">
      <alignment horizontal="center" vertical="center" wrapText="1"/>
    </xf>
    <xf numFmtId="0" fontId="13" fillId="0" borderId="343" xfId="0" applyFont="1" applyFill="1" applyBorder="1" applyAlignment="1">
      <alignment vertical="center" wrapText="1"/>
    </xf>
    <xf numFmtId="0" fontId="13" fillId="0" borderId="275" xfId="0" applyFont="1" applyFill="1" applyBorder="1" applyAlignment="1">
      <alignment vertical="center" wrapText="1"/>
    </xf>
    <xf numFmtId="0" fontId="6" fillId="0" borderId="342" xfId="0" applyFont="1" applyFill="1" applyBorder="1" applyAlignment="1">
      <alignment vertical="center" wrapText="1"/>
    </xf>
    <xf numFmtId="0" fontId="17" fillId="4" borderId="337" xfId="6" quotePrefix="1" applyFont="1" applyFill="1" applyBorder="1" applyAlignment="1">
      <alignment horizontal="center" vertical="center" wrapText="1"/>
    </xf>
    <xf numFmtId="0" fontId="82" fillId="4" borderId="370" xfId="0" applyFont="1" applyFill="1" applyBorder="1" applyAlignment="1">
      <alignment horizontal="left" vertical="center" wrapText="1"/>
    </xf>
    <xf numFmtId="0" fontId="86" fillId="7" borderId="333" xfId="0" applyFont="1" applyFill="1" applyBorder="1" applyAlignment="1">
      <alignment horizontal="center" vertical="center" wrapText="1"/>
    </xf>
    <xf numFmtId="0" fontId="86" fillId="7" borderId="334" xfId="0" applyFont="1" applyFill="1" applyBorder="1" applyAlignment="1">
      <alignment horizontal="center" vertical="center" wrapText="1"/>
    </xf>
    <xf numFmtId="0" fontId="86" fillId="7" borderId="339" xfId="0" applyFont="1" applyFill="1" applyBorder="1" applyAlignment="1">
      <alignment horizontal="center" vertical="center" wrapText="1"/>
    </xf>
    <xf numFmtId="0" fontId="85" fillId="4" borderId="343" xfId="10" applyFont="1" applyFill="1" applyBorder="1" applyAlignment="1">
      <alignment vertical="center" wrapText="1"/>
    </xf>
    <xf numFmtId="0" fontId="18" fillId="4" borderId="337" xfId="0" applyFont="1" applyFill="1" applyBorder="1" applyAlignment="1">
      <alignment horizontal="center" wrapText="1"/>
    </xf>
    <xf numFmtId="0" fontId="86" fillId="7" borderId="336" xfId="0" applyFont="1" applyFill="1" applyBorder="1" applyAlignment="1">
      <alignment horizontal="center" vertical="center" wrapText="1"/>
    </xf>
    <xf numFmtId="0" fontId="86" fillId="7" borderId="337" xfId="0" applyFont="1" applyFill="1" applyBorder="1" applyAlignment="1">
      <alignment horizontal="center" vertical="center" wrapText="1"/>
    </xf>
    <xf numFmtId="0" fontId="86" fillId="7" borderId="344" xfId="0" applyFont="1" applyFill="1" applyBorder="1" applyAlignment="1">
      <alignment horizontal="center" vertical="center" wrapText="1"/>
    </xf>
    <xf numFmtId="0" fontId="15" fillId="4" borderId="0" xfId="0" applyFont="1" applyFill="1" applyAlignment="1">
      <alignment wrapText="1"/>
    </xf>
    <xf numFmtId="0" fontId="17" fillId="4" borderId="0" xfId="3" quotePrefix="1" applyFont="1" applyFill="1" applyAlignment="1">
      <alignment horizontal="center" vertical="center" textRotation="255" wrapText="1"/>
    </xf>
    <xf numFmtId="0" fontId="18" fillId="4" borderId="391" xfId="10" quotePrefix="1" applyFont="1" applyFill="1" applyBorder="1" applyAlignment="1">
      <alignment horizontal="center" vertical="center" wrapText="1"/>
    </xf>
    <xf numFmtId="0" fontId="18" fillId="9" borderId="328" xfId="10" quotePrefix="1" applyFont="1" applyFill="1" applyBorder="1" applyAlignment="1">
      <alignment horizontal="center" vertical="center" wrapText="1"/>
    </xf>
    <xf numFmtId="0" fontId="16" fillId="4" borderId="372" xfId="0" applyFont="1" applyFill="1" applyBorder="1"/>
    <xf numFmtId="0" fontId="86" fillId="0" borderId="390" xfId="10" applyFont="1" applyFill="1" applyBorder="1" applyAlignment="1">
      <alignment horizontal="center" vertical="center" wrapText="1"/>
    </xf>
    <xf numFmtId="0" fontId="86" fillId="0" borderId="379" xfId="10" applyFont="1" applyFill="1" applyBorder="1" applyAlignment="1">
      <alignment horizontal="center" vertical="center" wrapText="1"/>
    </xf>
    <xf numFmtId="0" fontId="127" fillId="0" borderId="390" xfId="6" applyFont="1" applyFill="1" applyBorder="1" applyAlignment="1">
      <alignment horizontal="center" vertical="center" wrapText="1"/>
    </xf>
    <xf numFmtId="0" fontId="127" fillId="0" borderId="379" xfId="6" applyFont="1" applyFill="1" applyBorder="1" applyAlignment="1">
      <alignment horizontal="center" vertical="center" wrapText="1"/>
    </xf>
    <xf numFmtId="0" fontId="127" fillId="0" borderId="380" xfId="6" applyFont="1" applyFill="1" applyBorder="1" applyAlignment="1">
      <alignment horizontal="center" vertical="center" wrapText="1"/>
    </xf>
    <xf numFmtId="0" fontId="86" fillId="0" borderId="373" xfId="10" applyFont="1" applyFill="1" applyBorder="1" applyAlignment="1">
      <alignment horizontal="center" vertical="center" wrapText="1"/>
    </xf>
    <xf numFmtId="0" fontId="86" fillId="0" borderId="374" xfId="10" applyFont="1" applyFill="1" applyBorder="1" applyAlignment="1">
      <alignment horizontal="center" vertical="center" wrapText="1"/>
    </xf>
    <xf numFmtId="0" fontId="127" fillId="0" borderId="386" xfId="6" applyFont="1" applyFill="1" applyBorder="1" applyAlignment="1">
      <alignment horizontal="center" vertical="center" wrapText="1"/>
    </xf>
    <xf numFmtId="0" fontId="127" fillId="0" borderId="384" xfId="6" applyFont="1" applyFill="1" applyBorder="1" applyAlignment="1">
      <alignment horizontal="center" vertical="center" wrapText="1"/>
    </xf>
    <xf numFmtId="0" fontId="127" fillId="0" borderId="389" xfId="6" applyFont="1" applyFill="1" applyBorder="1" applyAlignment="1">
      <alignment horizontal="center" vertical="center" wrapText="1"/>
    </xf>
    <xf numFmtId="0" fontId="86" fillId="0" borderId="389" xfId="10" applyFont="1" applyFill="1" applyBorder="1" applyAlignment="1">
      <alignment horizontal="center" vertical="center" wrapText="1"/>
    </xf>
    <xf numFmtId="0" fontId="86" fillId="0" borderId="375" xfId="10" applyFont="1" applyFill="1" applyBorder="1" applyAlignment="1">
      <alignment horizontal="center" vertical="center" wrapText="1"/>
    </xf>
    <xf numFmtId="0" fontId="86" fillId="0" borderId="391" xfId="10" applyFont="1" applyFill="1" applyBorder="1" applyAlignment="1">
      <alignment horizontal="center" vertical="center" wrapText="1"/>
    </xf>
    <xf numFmtId="0" fontId="86" fillId="0" borderId="378" xfId="10" applyFont="1" applyFill="1" applyBorder="1" applyAlignment="1">
      <alignment vertical="center" wrapText="1"/>
    </xf>
    <xf numFmtId="0" fontId="127" fillId="0" borderId="374" xfId="10" applyFont="1" applyFill="1" applyBorder="1" applyAlignment="1">
      <alignment horizontal="center" vertical="center" wrapText="1"/>
    </xf>
    <xf numFmtId="0" fontId="127" fillId="0" borderId="332" xfId="10" applyFont="1" applyFill="1" applyBorder="1" applyAlignment="1">
      <alignment horizontal="center" vertical="center" wrapText="1"/>
    </xf>
    <xf numFmtId="0" fontId="86" fillId="0" borderId="386" xfId="10" applyFont="1" applyFill="1" applyBorder="1" applyAlignment="1">
      <alignment horizontal="center" vertical="center" wrapText="1"/>
    </xf>
    <xf numFmtId="0" fontId="86" fillId="0" borderId="384" xfId="10" applyFont="1" applyFill="1" applyBorder="1" applyAlignment="1">
      <alignment horizontal="center" vertical="center" wrapText="1"/>
    </xf>
    <xf numFmtId="0" fontId="86" fillId="0" borderId="381" xfId="10" applyFont="1" applyFill="1" applyBorder="1" applyAlignment="1">
      <alignment horizontal="center" vertical="center" wrapText="1"/>
    </xf>
    <xf numFmtId="0" fontId="86" fillId="0" borderId="328" xfId="10" applyFont="1" applyFill="1" applyBorder="1" applyAlignment="1">
      <alignment horizontal="center" vertical="center" wrapText="1"/>
    </xf>
    <xf numFmtId="0" fontId="86" fillId="0" borderId="385" xfId="10" applyFont="1" applyFill="1" applyBorder="1" applyAlignment="1">
      <alignment horizontal="center" vertical="center" wrapText="1"/>
    </xf>
    <xf numFmtId="0" fontId="86" fillId="0" borderId="387" xfId="10" applyFont="1" applyFill="1" applyBorder="1" applyAlignment="1">
      <alignment horizontal="center" vertical="center" wrapText="1"/>
    </xf>
    <xf numFmtId="0" fontId="86" fillId="0" borderId="376" xfId="10" applyFont="1" applyFill="1" applyBorder="1" applyAlignment="1">
      <alignment horizontal="center" vertical="center" wrapText="1"/>
    </xf>
    <xf numFmtId="0" fontId="86" fillId="0" borderId="327" xfId="10" applyFont="1" applyFill="1" applyBorder="1" applyAlignment="1">
      <alignment horizontal="center" vertical="center" wrapText="1"/>
    </xf>
    <xf numFmtId="0" fontId="131" fillId="0" borderId="370" xfId="10" applyFont="1" applyFill="1" applyBorder="1" applyAlignment="1">
      <alignment vertical="center" wrapText="1"/>
    </xf>
    <xf numFmtId="0" fontId="25" fillId="0" borderId="392" xfId="0" applyFont="1" applyFill="1" applyBorder="1" applyAlignment="1">
      <alignment horizontal="center" vertical="center"/>
    </xf>
    <xf numFmtId="0" fontId="86" fillId="0" borderId="392" xfId="10" applyFont="1" applyFill="1" applyBorder="1" applyAlignment="1">
      <alignment horizontal="center" vertical="center" wrapText="1"/>
    </xf>
    <xf numFmtId="0" fontId="16" fillId="0" borderId="392" xfId="0" applyFont="1" applyFill="1" applyBorder="1" applyAlignment="1">
      <alignment horizontal="center" vertical="center"/>
    </xf>
    <xf numFmtId="0" fontId="127" fillId="0" borderId="392" xfId="6" applyFont="1" applyFill="1" applyBorder="1" applyAlignment="1">
      <alignment horizontal="center" vertical="center" wrapText="1"/>
    </xf>
    <xf numFmtId="0" fontId="86" fillId="0" borderId="377" xfId="10" applyFont="1" applyFill="1" applyBorder="1" applyAlignment="1">
      <alignment horizontal="center" vertical="center" wrapText="1"/>
    </xf>
    <xf numFmtId="0" fontId="127" fillId="0" borderId="377" xfId="6" applyFont="1" applyFill="1" applyBorder="1" applyAlignment="1">
      <alignment horizontal="center" vertical="center" wrapText="1"/>
    </xf>
    <xf numFmtId="0" fontId="86" fillId="0" borderId="383" xfId="10" applyFont="1" applyFill="1" applyBorder="1" applyAlignment="1">
      <alignment vertical="center" wrapText="1"/>
    </xf>
    <xf numFmtId="0" fontId="94" fillId="5" borderId="222" xfId="26" applyFont="1" applyFill="1" applyBorder="1" applyAlignment="1">
      <alignment horizontal="center"/>
    </xf>
    <xf numFmtId="0" fontId="94" fillId="5" borderId="205" xfId="26" applyFont="1" applyFill="1" applyBorder="1" applyAlignment="1">
      <alignment horizontal="center"/>
    </xf>
    <xf numFmtId="0" fontId="94" fillId="5" borderId="204" xfId="26" applyFont="1" applyFill="1" applyBorder="1" applyAlignment="1">
      <alignment horizontal="center"/>
    </xf>
    <xf numFmtId="0" fontId="94" fillId="5" borderId="206" xfId="26" applyFont="1" applyFill="1" applyBorder="1" applyAlignment="1">
      <alignment horizontal="center"/>
    </xf>
    <xf numFmtId="0" fontId="94" fillId="5" borderId="208" xfId="26" applyFont="1" applyFill="1" applyBorder="1" applyAlignment="1">
      <alignment horizontal="center"/>
    </xf>
    <xf numFmtId="0" fontId="127" fillId="0" borderId="273" xfId="6" applyFont="1" applyFill="1" applyBorder="1" applyAlignment="1">
      <alignment horizontal="center" vertical="center" wrapText="1"/>
    </xf>
    <xf numFmtId="0" fontId="127" fillId="0" borderId="128" xfId="6" applyFont="1" applyFill="1" applyBorder="1" applyAlignment="1">
      <alignment horizontal="center" vertical="center" wrapText="1"/>
    </xf>
    <xf numFmtId="0" fontId="127" fillId="0" borderId="309" xfId="6" applyFont="1" applyFill="1" applyBorder="1" applyAlignment="1">
      <alignment horizontal="center" vertical="center" wrapText="1"/>
    </xf>
    <xf numFmtId="0" fontId="86" fillId="0" borderId="396" xfId="10" applyFont="1" applyFill="1" applyBorder="1" applyAlignment="1">
      <alignment horizontal="center" vertical="center" wrapText="1"/>
    </xf>
    <xf numFmtId="0" fontId="127" fillId="0" borderId="376" xfId="10" applyFont="1" applyFill="1" applyBorder="1" applyAlignment="1">
      <alignment horizontal="center" vertical="center" wrapText="1"/>
    </xf>
    <xf numFmtId="1" fontId="135" fillId="5" borderId="0" xfId="26" applyNumberFormat="1" applyFont="1" applyFill="1"/>
    <xf numFmtId="0" fontId="135" fillId="5" borderId="0" xfId="26" applyFont="1" applyFill="1"/>
    <xf numFmtId="0" fontId="46" fillId="0" borderId="0" xfId="0" applyFont="1" applyFill="1" applyBorder="1" applyAlignment="1">
      <alignment horizontal="center" vertical="center" wrapText="1"/>
    </xf>
    <xf numFmtId="0" fontId="6" fillId="0" borderId="408" xfId="4" applyFont="1" applyFill="1" applyBorder="1" applyAlignment="1">
      <alignment horizontal="center" vertical="center" wrapText="1"/>
    </xf>
    <xf numFmtId="0" fontId="6" fillId="0" borderId="2" xfId="10" applyFont="1" applyFill="1" applyBorder="1" applyAlignment="1">
      <alignment horizontal="center" vertical="center" wrapText="1"/>
    </xf>
    <xf numFmtId="0" fontId="46" fillId="0" borderId="2" xfId="10" applyFont="1" applyFill="1" applyBorder="1" applyAlignment="1">
      <alignment horizontal="center" vertical="center" wrapText="1"/>
    </xf>
    <xf numFmtId="0" fontId="13" fillId="0" borderId="411" xfId="0" applyFont="1" applyFill="1" applyBorder="1" applyAlignment="1">
      <alignment horizontal="left" vertical="center" wrapText="1"/>
    </xf>
    <xf numFmtId="0" fontId="13" fillId="0" borderId="412" xfId="0" applyFont="1" applyFill="1" applyBorder="1" applyAlignment="1">
      <alignment horizontal="left" vertical="center" wrapText="1"/>
    </xf>
    <xf numFmtId="0" fontId="13" fillId="0" borderId="411" xfId="0" applyFont="1" applyFill="1" applyBorder="1" applyAlignment="1">
      <alignment horizontal="center" vertical="center" wrapText="1"/>
    </xf>
    <xf numFmtId="0" fontId="13" fillId="0" borderId="412" xfId="0" applyFont="1" applyFill="1" applyBorder="1" applyAlignment="1">
      <alignment horizontal="center" vertical="center" wrapText="1"/>
    </xf>
    <xf numFmtId="0" fontId="6" fillId="0" borderId="413" xfId="0" applyFont="1" applyFill="1" applyBorder="1" applyAlignment="1">
      <alignment horizontal="center" vertical="center" wrapText="1"/>
    </xf>
    <xf numFmtId="0" fontId="13" fillId="0" borderId="414" xfId="0" applyFont="1" applyFill="1" applyBorder="1" applyAlignment="1">
      <alignment horizontal="center" vertical="center" wrapText="1"/>
    </xf>
    <xf numFmtId="0" fontId="6" fillId="0" borderId="408" xfId="0" applyFont="1" applyFill="1" applyBorder="1" applyAlignment="1">
      <alignment horizontal="center" vertical="center" wrapText="1"/>
    </xf>
    <xf numFmtId="0" fontId="13" fillId="0" borderId="417" xfId="0" applyFont="1" applyFill="1" applyBorder="1" applyAlignment="1">
      <alignment horizontal="left" vertical="center" wrapText="1"/>
    </xf>
    <xf numFmtId="0" fontId="6" fillId="0" borderId="356" xfId="0" applyFont="1" applyFill="1" applyBorder="1" applyAlignment="1">
      <alignment horizontal="center" vertical="center" wrapText="1"/>
    </xf>
    <xf numFmtId="0" fontId="84" fillId="0" borderId="408" xfId="4" applyFont="1" applyFill="1" applyBorder="1" applyAlignment="1">
      <alignment horizontal="center" vertical="center" wrapText="1"/>
    </xf>
    <xf numFmtId="0" fontId="8" fillId="0" borderId="408" xfId="4" applyFont="1" applyFill="1" applyBorder="1" applyAlignment="1">
      <alignment horizontal="center" vertical="center" wrapText="1"/>
    </xf>
    <xf numFmtId="0" fontId="8" fillId="0" borderId="409" xfId="4" applyFont="1" applyFill="1" applyBorder="1" applyAlignment="1">
      <alignment horizontal="center" vertical="center" wrapText="1"/>
    </xf>
    <xf numFmtId="0" fontId="8" fillId="0" borderId="410" xfId="4" applyFont="1" applyFill="1" applyBorder="1" applyAlignment="1">
      <alignment horizontal="center" vertical="center" wrapText="1"/>
    </xf>
    <xf numFmtId="0" fontId="6" fillId="0" borderId="415" xfId="0" applyFont="1" applyFill="1" applyBorder="1" applyAlignment="1">
      <alignment horizontal="center" vertical="center" wrapText="1"/>
    </xf>
    <xf numFmtId="0" fontId="6" fillId="0" borderId="349" xfId="7" applyFont="1" applyFill="1" applyBorder="1" applyAlignment="1">
      <alignment horizontal="center" vertical="center" wrapText="1"/>
    </xf>
    <xf numFmtId="0" fontId="13" fillId="0" borderId="416" xfId="0" applyFont="1" applyFill="1" applyBorder="1" applyAlignment="1">
      <alignment vertical="center" wrapText="1"/>
    </xf>
    <xf numFmtId="0" fontId="13" fillId="0" borderId="407" xfId="0" applyFont="1" applyFill="1" applyBorder="1" applyAlignment="1">
      <alignment vertical="center" wrapText="1"/>
    </xf>
    <xf numFmtId="0" fontId="6" fillId="0" borderId="408" xfId="0" applyFont="1" applyFill="1" applyBorder="1" applyAlignment="1">
      <alignment vertical="center" wrapText="1"/>
    </xf>
    <xf numFmtId="0" fontId="46" fillId="0" borderId="291" xfId="0" applyFont="1" applyFill="1" applyBorder="1" applyAlignment="1">
      <alignment horizontal="center" vertical="center" wrapText="1"/>
    </xf>
    <xf numFmtId="0" fontId="46" fillId="0" borderId="425" xfId="0" applyFont="1" applyFill="1" applyBorder="1" applyAlignment="1">
      <alignment horizontal="center" vertical="center" wrapText="1"/>
    </xf>
    <xf numFmtId="0" fontId="13" fillId="0" borderId="411" xfId="0" applyFont="1" applyFill="1" applyBorder="1" applyAlignment="1">
      <alignment horizontal="left"/>
    </xf>
    <xf numFmtId="0" fontId="13" fillId="0" borderId="428" xfId="0" applyFont="1" applyFill="1" applyBorder="1" applyAlignment="1">
      <alignment horizontal="left"/>
    </xf>
    <xf numFmtId="0" fontId="13" fillId="0" borderId="428" xfId="0" applyFont="1" applyFill="1" applyBorder="1" applyAlignment="1">
      <alignment horizontal="center"/>
    </xf>
    <xf numFmtId="0" fontId="13" fillId="0" borderId="412" xfId="0" applyFont="1" applyFill="1" applyBorder="1" applyAlignment="1">
      <alignment horizontal="center"/>
    </xf>
    <xf numFmtId="0" fontId="6" fillId="0" borderId="413" xfId="0" applyFont="1" applyFill="1" applyBorder="1" applyAlignment="1">
      <alignment horizontal="center"/>
    </xf>
    <xf numFmtId="0" fontId="13" fillId="0" borderId="414" xfId="0" applyFont="1" applyFill="1" applyBorder="1" applyAlignment="1">
      <alignment horizontal="center"/>
    </xf>
    <xf numFmtId="0" fontId="13" fillId="0" borderId="429" xfId="0" applyFont="1" applyFill="1" applyBorder="1" applyAlignment="1">
      <alignment horizontal="left"/>
    </xf>
    <xf numFmtId="0" fontId="13" fillId="0" borderId="429" xfId="0" applyFont="1" applyFill="1" applyBorder="1" applyAlignment="1">
      <alignment horizontal="center"/>
    </xf>
    <xf numFmtId="0" fontId="6" fillId="0" borderId="416" xfId="0" applyFont="1" applyFill="1" applyBorder="1" applyAlignment="1">
      <alignment horizontal="center" vertical="center" wrapText="1"/>
    </xf>
    <xf numFmtId="0" fontId="6" fillId="0" borderId="407" xfId="0" applyFont="1" applyFill="1" applyBorder="1" applyAlignment="1">
      <alignment horizontal="center" vertical="center" wrapText="1"/>
    </xf>
    <xf numFmtId="0" fontId="13" fillId="0" borderId="430" xfId="0" applyFont="1" applyFill="1" applyBorder="1" applyAlignment="1">
      <alignment horizontal="left"/>
    </xf>
    <xf numFmtId="0" fontId="13" fillId="0" borderId="430" xfId="0" applyFont="1" applyFill="1" applyBorder="1" applyAlignment="1">
      <alignment horizontal="center"/>
    </xf>
    <xf numFmtId="0" fontId="13" fillId="0" borderId="431" xfId="0" applyFont="1" applyFill="1" applyBorder="1" applyAlignment="1">
      <alignment horizontal="center"/>
    </xf>
    <xf numFmtId="0" fontId="13" fillId="0" borderId="425" xfId="0" applyFont="1" applyFill="1" applyBorder="1" applyAlignment="1">
      <alignment horizontal="center"/>
    </xf>
    <xf numFmtId="0" fontId="6" fillId="0" borderId="432" xfId="0" applyFont="1" applyFill="1" applyBorder="1" applyAlignment="1">
      <alignment horizontal="center" vertical="center" wrapText="1"/>
    </xf>
    <xf numFmtId="0" fontId="6" fillId="0" borderId="433" xfId="0" applyFont="1" applyFill="1" applyBorder="1" applyAlignment="1">
      <alignment horizontal="center" vertical="center" wrapText="1"/>
    </xf>
    <xf numFmtId="0" fontId="6" fillId="0" borderId="360" xfId="0" applyFont="1" applyFill="1" applyBorder="1" applyAlignment="1">
      <alignment horizontal="center" vertical="center" wrapText="1"/>
    </xf>
    <xf numFmtId="0" fontId="6" fillId="0" borderId="352" xfId="0" applyFont="1" applyFill="1" applyBorder="1" applyAlignment="1">
      <alignment horizontal="center" vertical="center" wrapText="1"/>
    </xf>
    <xf numFmtId="0" fontId="6" fillId="0" borderId="353" xfId="0" applyFont="1" applyFill="1" applyBorder="1" applyAlignment="1">
      <alignment horizontal="center" vertical="center" wrapText="1"/>
    </xf>
    <xf numFmtId="0" fontId="6" fillId="0" borderId="355" xfId="0" applyFont="1" applyFill="1" applyBorder="1" applyAlignment="1">
      <alignment horizontal="center" vertical="center" wrapText="1"/>
    </xf>
    <xf numFmtId="0" fontId="6" fillId="0" borderId="425" xfId="0" applyFont="1" applyFill="1" applyBorder="1" applyAlignment="1">
      <alignment horizontal="center" vertical="center" wrapText="1"/>
    </xf>
    <xf numFmtId="0" fontId="6" fillId="0" borderId="431" xfId="0" applyFont="1" applyFill="1" applyBorder="1" applyAlignment="1">
      <alignment horizontal="center" vertical="center" wrapText="1"/>
    </xf>
    <xf numFmtId="0" fontId="8" fillId="0" borderId="422" xfId="4" applyFont="1" applyFill="1" applyBorder="1" applyAlignment="1">
      <alignment horizontal="center" vertical="center" wrapText="1"/>
    </xf>
    <xf numFmtId="0" fontId="13" fillId="0" borderId="393" xfId="0" applyFont="1" applyFill="1" applyBorder="1" applyAlignment="1">
      <alignment vertical="center" wrapText="1"/>
    </xf>
    <xf numFmtId="0" fontId="13" fillId="0" borderId="394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95" fillId="0" borderId="434" xfId="0" applyFont="1" applyFill="1" applyBorder="1" applyAlignment="1">
      <alignment horizontal="center" vertical="center" wrapText="1"/>
    </xf>
    <xf numFmtId="0" fontId="95" fillId="0" borderId="395" xfId="0" applyFont="1" applyFill="1" applyBorder="1" applyAlignment="1">
      <alignment horizontal="center" vertical="center" wrapText="1"/>
    </xf>
    <xf numFmtId="0" fontId="95" fillId="0" borderId="425" xfId="0" applyFont="1" applyFill="1" applyBorder="1" applyAlignment="1">
      <alignment horizontal="center" vertical="center" wrapText="1"/>
    </xf>
    <xf numFmtId="0" fontId="95" fillId="0" borderId="431" xfId="0" applyFont="1" applyFill="1" applyBorder="1" applyAlignment="1">
      <alignment horizontal="center" vertical="center" wrapText="1"/>
    </xf>
    <xf numFmtId="0" fontId="46" fillId="0" borderId="416" xfId="0" applyFont="1" applyFill="1" applyBorder="1" applyAlignment="1">
      <alignment horizontal="center" vertical="center"/>
    </xf>
    <xf numFmtId="0" fontId="46" fillId="0" borderId="410" xfId="0" applyFont="1" applyFill="1" applyBorder="1" applyAlignment="1">
      <alignment horizontal="center" vertical="center"/>
    </xf>
    <xf numFmtId="0" fontId="46" fillId="0" borderId="408" xfId="0" applyFont="1" applyFill="1" applyBorder="1" applyAlignment="1">
      <alignment horizontal="center" vertical="center"/>
    </xf>
    <xf numFmtId="0" fontId="46" fillId="0" borderId="409" xfId="0" applyFont="1" applyFill="1" applyBorder="1" applyAlignment="1">
      <alignment horizontal="center" vertical="center"/>
    </xf>
    <xf numFmtId="0" fontId="46" fillId="0" borderId="436" xfId="0" applyFont="1" applyFill="1" applyBorder="1" applyAlignment="1">
      <alignment horizontal="center" vertical="center"/>
    </xf>
    <xf numFmtId="0" fontId="13" fillId="0" borderId="411" xfId="0" applyFont="1" applyFill="1" applyBorder="1" applyAlignment="1">
      <alignment horizontal="left" vertical="center"/>
    </xf>
    <xf numFmtId="0" fontId="13" fillId="0" borderId="411" xfId="0" applyFont="1" applyFill="1" applyBorder="1" applyAlignment="1">
      <alignment horizontal="center" vertical="center"/>
    </xf>
    <xf numFmtId="0" fontId="13" fillId="0" borderId="412" xfId="0" applyFont="1" applyFill="1" applyBorder="1" applyAlignment="1">
      <alignment horizontal="center" vertical="center"/>
    </xf>
    <xf numFmtId="0" fontId="6" fillId="0" borderId="413" xfId="0" applyFont="1" applyFill="1" applyBorder="1" applyAlignment="1">
      <alignment horizontal="center" vertical="center"/>
    </xf>
    <xf numFmtId="0" fontId="13" fillId="0" borderId="414" xfId="0" applyFont="1" applyFill="1" applyBorder="1" applyAlignment="1">
      <alignment horizontal="center" vertical="center"/>
    </xf>
    <xf numFmtId="0" fontId="6" fillId="0" borderId="416" xfId="0" applyFont="1" applyFill="1" applyBorder="1" applyAlignment="1">
      <alignment horizontal="center" vertical="center"/>
    </xf>
    <xf numFmtId="0" fontId="6" fillId="0" borderId="408" xfId="0" applyFont="1" applyFill="1" applyBorder="1" applyAlignment="1">
      <alignment horizontal="center" vertical="center"/>
    </xf>
    <xf numFmtId="0" fontId="13" fillId="0" borderId="431" xfId="0" applyFont="1" applyFill="1" applyBorder="1" applyAlignment="1">
      <alignment horizontal="left" wrapText="1"/>
    </xf>
    <xf numFmtId="0" fontId="6" fillId="0" borderId="426" xfId="0" applyFont="1" applyFill="1" applyBorder="1" applyAlignment="1">
      <alignment horizontal="center" vertical="center"/>
    </xf>
    <xf numFmtId="0" fontId="6" fillId="0" borderId="425" xfId="0" applyFont="1" applyFill="1" applyBorder="1" applyAlignment="1">
      <alignment horizontal="center" vertical="center"/>
    </xf>
    <xf numFmtId="0" fontId="6" fillId="0" borderId="431" xfId="0" applyFont="1" applyFill="1" applyBorder="1" applyAlignment="1">
      <alignment horizontal="center" vertical="center"/>
    </xf>
    <xf numFmtId="0" fontId="13" fillId="0" borderId="412" xfId="0" applyFont="1" applyFill="1" applyBorder="1" applyAlignment="1">
      <alignment horizontal="left"/>
    </xf>
    <xf numFmtId="0" fontId="13" fillId="0" borderId="411" xfId="0" applyFont="1" applyFill="1" applyBorder="1" applyAlignment="1">
      <alignment horizontal="center"/>
    </xf>
    <xf numFmtId="0" fontId="51" fillId="5" borderId="2" xfId="6" applyNumberFormat="1" applyFont="1" applyFill="1" applyBorder="1" applyAlignment="1" applyProtection="1">
      <alignment horizontal="center" vertical="center" wrapText="1"/>
      <protection locked="0"/>
    </xf>
    <xf numFmtId="0" fontId="51" fillId="5" borderId="333" xfId="10" quotePrefix="1" applyFont="1" applyFill="1" applyBorder="1" applyAlignment="1" applyProtection="1">
      <alignment horizontal="center" vertical="center" wrapText="1"/>
      <protection locked="0"/>
    </xf>
    <xf numFmtId="0" fontId="51" fillId="5" borderId="334" xfId="10" quotePrefix="1" applyFont="1" applyFill="1" applyBorder="1" applyAlignment="1" applyProtection="1">
      <alignment horizontal="center" vertical="center" wrapText="1"/>
      <protection locked="0"/>
    </xf>
    <xf numFmtId="0" fontId="51" fillId="5" borderId="336" xfId="10" quotePrefix="1" applyFont="1" applyFill="1" applyBorder="1" applyAlignment="1" applyProtection="1">
      <alignment horizontal="center" vertical="center" wrapText="1"/>
      <protection locked="0"/>
    </xf>
    <xf numFmtId="0" fontId="51" fillId="5" borderId="337" xfId="10" quotePrefix="1" applyFont="1" applyFill="1" applyBorder="1" applyAlignment="1" applyProtection="1">
      <alignment horizontal="center" vertical="center" wrapText="1"/>
      <protection locked="0"/>
    </xf>
    <xf numFmtId="0" fontId="51" fillId="5" borderId="340" xfId="10" quotePrefix="1" applyFont="1" applyFill="1" applyBorder="1" applyAlignment="1" applyProtection="1">
      <alignment horizontal="center" vertical="center" wrapText="1"/>
      <protection locked="0"/>
    </xf>
    <xf numFmtId="0" fontId="51" fillId="5" borderId="342" xfId="10" quotePrefix="1" applyFont="1" applyFill="1" applyBorder="1" applyAlignment="1" applyProtection="1">
      <alignment horizontal="center" vertical="center" wrapText="1"/>
      <protection locked="0"/>
    </xf>
    <xf numFmtId="0" fontId="97" fillId="5" borderId="2" xfId="0" applyFont="1" applyFill="1" applyBorder="1" applyAlignment="1" applyProtection="1">
      <alignment horizontal="center" vertical="center"/>
      <protection locked="0"/>
    </xf>
    <xf numFmtId="0" fontId="96" fillId="5" borderId="336" xfId="10" quotePrefix="1" applyFont="1" applyFill="1" applyBorder="1" applyAlignment="1">
      <alignment horizontal="center" vertical="center" wrapText="1"/>
    </xf>
    <xf numFmtId="0" fontId="96" fillId="5" borderId="337" xfId="10" quotePrefix="1" applyFont="1" applyFill="1" applyBorder="1" applyAlignment="1">
      <alignment horizontal="center" vertical="center" wrapText="1"/>
    </xf>
    <xf numFmtId="0" fontId="97" fillId="5" borderId="344" xfId="10" quotePrefix="1" applyFont="1" applyFill="1" applyBorder="1" applyAlignment="1" applyProtection="1">
      <alignment horizontal="center" vertical="center" wrapText="1"/>
      <protection locked="0"/>
    </xf>
    <xf numFmtId="0" fontId="96" fillId="5" borderId="347" xfId="10" quotePrefix="1" applyFont="1" applyFill="1" applyBorder="1" applyAlignment="1">
      <alignment horizontal="center" vertical="center" wrapText="1"/>
    </xf>
    <xf numFmtId="0" fontId="53" fillId="5" borderId="337" xfId="10" quotePrefix="1" applyFont="1" applyFill="1" applyBorder="1" applyAlignment="1" applyProtection="1">
      <alignment horizontal="center" vertical="center" wrapText="1"/>
      <protection locked="0"/>
    </xf>
    <xf numFmtId="0" fontId="53" fillId="5" borderId="345" xfId="10" quotePrefix="1" applyFont="1" applyFill="1" applyBorder="1" applyAlignment="1" applyProtection="1">
      <alignment horizontal="center" vertical="center" wrapText="1"/>
      <protection locked="0"/>
    </xf>
    <xf numFmtId="0" fontId="17" fillId="4" borderId="2" xfId="10" quotePrefix="1" applyFont="1" applyFill="1" applyBorder="1" applyAlignment="1">
      <alignment vertical="center" wrapText="1"/>
    </xf>
    <xf numFmtId="0" fontId="17" fillId="4" borderId="2" xfId="6" quotePrefix="1" applyFont="1" applyFill="1" applyBorder="1" applyAlignment="1">
      <alignment horizontal="center" vertical="center" wrapText="1"/>
    </xf>
    <xf numFmtId="0" fontId="17" fillId="4" borderId="273" xfId="6" applyFont="1" applyFill="1" applyBorder="1" applyAlignment="1">
      <alignment horizontal="center" vertical="center" wrapText="1"/>
    </xf>
    <xf numFmtId="0" fontId="18" fillId="4" borderId="450" xfId="6" quotePrefix="1" applyFont="1" applyFill="1" applyBorder="1" applyAlignment="1">
      <alignment horizontal="center" vertical="center" wrapText="1"/>
    </xf>
    <xf numFmtId="0" fontId="20" fillId="4" borderId="2" xfId="10" quotePrefix="1" applyFont="1" applyFill="1" applyBorder="1" applyAlignment="1">
      <alignment vertical="center" wrapText="1"/>
    </xf>
    <xf numFmtId="0" fontId="20" fillId="4" borderId="273" xfId="10" applyFont="1" applyFill="1" applyBorder="1" applyAlignment="1">
      <alignment vertical="center" wrapText="1"/>
    </xf>
    <xf numFmtId="0" fontId="17" fillId="4" borderId="2" xfId="10" quotePrefix="1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/>
    </xf>
    <xf numFmtId="0" fontId="20" fillId="5" borderId="273" xfId="10" quotePrefix="1" applyFont="1" applyFill="1" applyBorder="1" applyAlignment="1">
      <alignment vertical="center" wrapText="1"/>
    </xf>
    <xf numFmtId="0" fontId="6" fillId="4" borderId="336" xfId="3" quotePrefix="1" applyFont="1" applyFill="1" applyBorder="1" applyAlignment="1">
      <alignment horizontal="center" vertical="center" wrapText="1"/>
    </xf>
    <xf numFmtId="0" fontId="6" fillId="4" borderId="337" xfId="3" quotePrefix="1" applyFont="1" applyFill="1" applyBorder="1" applyAlignment="1">
      <alignment horizontal="center" vertical="center" wrapText="1"/>
    </xf>
    <xf numFmtId="0" fontId="6" fillId="4" borderId="310" xfId="3" quotePrefix="1" applyFont="1" applyFill="1" applyBorder="1" applyAlignment="1">
      <alignment horizontal="center" vertical="center" wrapText="1"/>
    </xf>
    <xf numFmtId="0" fontId="6" fillId="4" borderId="311" xfId="3" quotePrefix="1" applyFont="1" applyFill="1" applyBorder="1" applyAlignment="1">
      <alignment horizontal="center" vertical="center" wrapText="1"/>
    </xf>
    <xf numFmtId="0" fontId="6" fillId="4" borderId="314" xfId="3" quotePrefix="1" applyFont="1" applyFill="1" applyBorder="1" applyAlignment="1">
      <alignment horizontal="center" vertical="center" wrapText="1"/>
    </xf>
    <xf numFmtId="0" fontId="43" fillId="4" borderId="244" xfId="0" applyFont="1" applyFill="1" applyBorder="1" applyAlignment="1">
      <alignment horizontal="left" vertical="center" wrapText="1"/>
    </xf>
    <xf numFmtId="0" fontId="6" fillId="4" borderId="265" xfId="6" quotePrefix="1" applyFont="1" applyFill="1" applyBorder="1" applyAlignment="1">
      <alignment horizontal="center" vertical="center" wrapText="1"/>
    </xf>
    <xf numFmtId="0" fontId="89" fillId="4" borderId="454" xfId="0" applyFont="1" applyFill="1" applyBorder="1" applyAlignment="1">
      <alignment horizontal="center" vertical="center"/>
    </xf>
    <xf numFmtId="0" fontId="89" fillId="4" borderId="453" xfId="0" applyFont="1" applyFill="1" applyBorder="1" applyAlignment="1">
      <alignment horizontal="center" vertical="center"/>
    </xf>
    <xf numFmtId="0" fontId="124" fillId="11" borderId="342" xfId="0" applyFont="1" applyFill="1" applyBorder="1" applyAlignment="1">
      <alignment horizontal="centerContinuous" vertical="center" wrapText="1"/>
    </xf>
    <xf numFmtId="0" fontId="124" fillId="11" borderId="344" xfId="0" applyFont="1" applyFill="1" applyBorder="1" applyAlignment="1">
      <alignment horizontal="center" vertical="center" wrapText="1"/>
    </xf>
    <xf numFmtId="0" fontId="126" fillId="11" borderId="340" xfId="0" applyFont="1" applyFill="1" applyBorder="1" applyAlignment="1">
      <alignment vertical="center" wrapText="1"/>
    </xf>
    <xf numFmtId="0" fontId="126" fillId="11" borderId="333" xfId="0" applyFont="1" applyFill="1" applyBorder="1" applyAlignment="1">
      <alignment horizontal="center" vertical="center" wrapText="1"/>
    </xf>
    <xf numFmtId="0" fontId="126" fillId="11" borderId="334" xfId="0" applyFont="1" applyFill="1" applyBorder="1" applyAlignment="1">
      <alignment horizontal="center" vertical="center" wrapText="1"/>
    </xf>
    <xf numFmtId="0" fontId="125" fillId="11" borderId="339" xfId="0" applyFont="1" applyFill="1" applyBorder="1" applyAlignment="1">
      <alignment horizontal="center" vertical="center" wrapText="1"/>
    </xf>
    <xf numFmtId="0" fontId="43" fillId="11" borderId="333" xfId="0" applyFont="1" applyFill="1" applyBorder="1" applyAlignment="1">
      <alignment horizontal="center" vertical="center" wrapText="1"/>
    </xf>
    <xf numFmtId="0" fontId="43" fillId="11" borderId="334" xfId="0" applyFont="1" applyFill="1" applyBorder="1" applyAlignment="1">
      <alignment horizontal="center" vertical="center" wrapText="1"/>
    </xf>
    <xf numFmtId="0" fontId="43" fillId="11" borderId="339" xfId="0" applyFont="1" applyFill="1" applyBorder="1" applyAlignment="1">
      <alignment horizontal="center" vertical="center" wrapText="1"/>
    </xf>
    <xf numFmtId="0" fontId="126" fillId="0" borderId="333" xfId="0" applyFont="1" applyBorder="1" applyAlignment="1">
      <alignment horizontal="center" vertical="center" wrapText="1"/>
    </xf>
    <xf numFmtId="0" fontId="126" fillId="0" borderId="334" xfId="0" applyFont="1" applyBorder="1" applyAlignment="1">
      <alignment horizontal="center" vertical="center" wrapText="1"/>
    </xf>
    <xf numFmtId="0" fontId="125" fillId="0" borderId="339" xfId="0" applyFont="1" applyBorder="1" applyAlignment="1">
      <alignment horizontal="center" vertical="center" wrapText="1"/>
    </xf>
    <xf numFmtId="0" fontId="43" fillId="11" borderId="342" xfId="0" applyFont="1" applyFill="1" applyBorder="1" applyAlignment="1">
      <alignment horizontal="left" vertical="center" wrapText="1"/>
    </xf>
    <xf numFmtId="0" fontId="125" fillId="11" borderId="336" xfId="0" applyFont="1" applyFill="1" applyBorder="1" applyAlignment="1">
      <alignment horizontal="center" vertical="center" wrapText="1"/>
    </xf>
    <xf numFmtId="0" fontId="125" fillId="11" borderId="337" xfId="0" applyFont="1" applyFill="1" applyBorder="1" applyAlignment="1">
      <alignment horizontal="center" vertical="center" wrapText="1"/>
    </xf>
    <xf numFmtId="0" fontId="125" fillId="11" borderId="344" xfId="0" applyFont="1" applyFill="1" applyBorder="1" applyAlignment="1">
      <alignment horizontal="center" vertical="center" wrapText="1"/>
    </xf>
    <xf numFmtId="0" fontId="43" fillId="11" borderId="340" xfId="0" applyFont="1" applyFill="1" applyBorder="1" applyAlignment="1">
      <alignment horizontal="left" vertical="center" wrapText="1"/>
    </xf>
    <xf numFmtId="0" fontId="124" fillId="11" borderId="333" xfId="0" applyFont="1" applyFill="1" applyBorder="1" applyAlignment="1">
      <alignment horizontal="center" vertical="center" wrapText="1"/>
    </xf>
    <xf numFmtId="0" fontId="125" fillId="11" borderId="342" xfId="0" applyFont="1" applyFill="1" applyBorder="1" applyAlignment="1">
      <alignment vertical="center" wrapText="1"/>
    </xf>
    <xf numFmtId="0" fontId="125" fillId="11" borderId="347" xfId="0" applyFont="1" applyFill="1" applyBorder="1" applyAlignment="1">
      <alignment horizontal="center" vertical="center" wrapText="1"/>
    </xf>
    <xf numFmtId="0" fontId="125" fillId="11" borderId="341" xfId="0" applyFont="1" applyFill="1" applyBorder="1" applyAlignment="1">
      <alignment horizontal="center" vertical="center" wrapText="1"/>
    </xf>
    <xf numFmtId="0" fontId="43" fillId="11" borderId="346" xfId="0" applyFont="1" applyFill="1" applyBorder="1" applyAlignment="1">
      <alignment horizontal="center" vertical="center" wrapText="1"/>
    </xf>
    <xf numFmtId="0" fontId="33" fillId="0" borderId="456" xfId="0" applyFont="1" applyFill="1" applyBorder="1" applyAlignment="1">
      <alignment horizontal="center"/>
    </xf>
    <xf numFmtId="0" fontId="128" fillId="0" borderId="2" xfId="24" applyFont="1" applyFill="1" applyBorder="1" applyAlignment="1">
      <alignment horizontal="left" vertical="center" wrapText="1"/>
    </xf>
    <xf numFmtId="0" fontId="103" fillId="0" borderId="34" xfId="0" applyNumberFormat="1" applyFont="1" applyFill="1" applyBorder="1" applyAlignment="1">
      <alignment horizontal="left"/>
    </xf>
    <xf numFmtId="0" fontId="103" fillId="0" borderId="35" xfId="0" applyNumberFormat="1" applyFont="1" applyFill="1" applyBorder="1" applyAlignment="1">
      <alignment horizontal="left"/>
    </xf>
    <xf numFmtId="0" fontId="122" fillId="0" borderId="248" xfId="0" applyNumberFormat="1" applyFont="1" applyFill="1" applyBorder="1" applyAlignment="1">
      <alignment horizontal="center" vertical="center"/>
    </xf>
    <xf numFmtId="0" fontId="122" fillId="0" borderId="246" xfId="0" applyNumberFormat="1" applyFont="1" applyFill="1" applyBorder="1" applyAlignment="1">
      <alignment horizontal="center" vertical="center"/>
    </xf>
    <xf numFmtId="0" fontId="122" fillId="0" borderId="247" xfId="0" applyNumberFormat="1" applyFont="1" applyFill="1" applyBorder="1" applyAlignment="1">
      <alignment horizontal="center" vertical="center"/>
    </xf>
    <xf numFmtId="49" fontId="114" fillId="0" borderId="343" xfId="0" applyNumberFormat="1" applyFont="1" applyFill="1" applyBorder="1" applyAlignment="1">
      <alignment horizontal="left"/>
    </xf>
    <xf numFmtId="0" fontId="114" fillId="0" borderId="250" xfId="0" applyNumberFormat="1" applyFont="1" applyFill="1" applyBorder="1" applyAlignment="1">
      <alignment horizontal="center" vertical="center"/>
    </xf>
    <xf numFmtId="0" fontId="114" fillId="0" borderId="275" xfId="0" applyNumberFormat="1" applyFont="1" applyFill="1" applyBorder="1" applyAlignment="1">
      <alignment horizontal="center" vertical="center"/>
    </xf>
    <xf numFmtId="0" fontId="114" fillId="0" borderId="457" xfId="0" applyNumberFormat="1" applyFont="1" applyFill="1" applyBorder="1" applyAlignment="1">
      <alignment horizontal="center" vertical="center"/>
    </xf>
    <xf numFmtId="0" fontId="114" fillId="0" borderId="251" xfId="0" applyNumberFormat="1" applyFont="1" applyFill="1" applyBorder="1" applyAlignment="1">
      <alignment horizontal="center" vertical="center"/>
    </xf>
    <xf numFmtId="0" fontId="114" fillId="0" borderId="458" xfId="0" applyNumberFormat="1" applyFont="1" applyFill="1" applyBorder="1" applyAlignment="1">
      <alignment horizontal="center" vertical="center"/>
    </xf>
    <xf numFmtId="0" fontId="114" fillId="0" borderId="252" xfId="0" applyNumberFormat="1" applyFont="1" applyFill="1" applyBorder="1" applyAlignment="1">
      <alignment horizontal="center" vertical="center"/>
    </xf>
    <xf numFmtId="0" fontId="115" fillId="0" borderId="251" xfId="0" applyNumberFormat="1" applyFont="1" applyFill="1" applyBorder="1" applyAlignment="1">
      <alignment horizontal="center" vertical="center" wrapText="1"/>
    </xf>
    <xf numFmtId="0" fontId="115" fillId="0" borderId="458" xfId="0" applyNumberFormat="1" applyFont="1" applyFill="1" applyBorder="1" applyAlignment="1">
      <alignment horizontal="center" vertical="center" wrapText="1"/>
    </xf>
    <xf numFmtId="0" fontId="34" fillId="0" borderId="276" xfId="0" applyNumberFormat="1" applyFont="1" applyFill="1" applyBorder="1" applyAlignment="1">
      <alignment horizontal="center" vertical="center" wrapText="1"/>
    </xf>
    <xf numFmtId="0" fontId="36" fillId="0" borderId="461" xfId="24" applyNumberFormat="1" applyFont="1" applyFill="1" applyBorder="1" applyAlignment="1">
      <alignment horizontal="center" shrinkToFit="1"/>
    </xf>
    <xf numFmtId="0" fontId="4" fillId="0" borderId="461" xfId="24" applyNumberFormat="1" applyFont="1" applyFill="1" applyBorder="1" applyAlignment="1">
      <alignment horizontal="center" vertical="center"/>
    </xf>
    <xf numFmtId="0" fontId="61" fillId="0" borderId="443" xfId="24" applyNumberFormat="1" applyFont="1" applyFill="1" applyBorder="1" applyAlignment="1">
      <alignment horizontal="center" vertical="center"/>
    </xf>
    <xf numFmtId="0" fontId="61" fillId="0" borderId="434" xfId="24" applyNumberFormat="1" applyFont="1" applyFill="1" applyBorder="1" applyAlignment="1">
      <alignment horizontal="center" vertical="center"/>
    </xf>
    <xf numFmtId="0" fontId="60" fillId="0" borderId="248" xfId="0" applyNumberFormat="1" applyFont="1" applyFill="1" applyBorder="1" applyAlignment="1">
      <alignment horizontal="center"/>
    </xf>
    <xf numFmtId="0" fontId="61" fillId="0" borderId="443" xfId="24" applyNumberFormat="1" applyFont="1" applyFill="1" applyBorder="1" applyAlignment="1">
      <alignment horizontal="center" vertical="center" wrapText="1"/>
    </xf>
    <xf numFmtId="0" fontId="61" fillId="0" borderId="309" xfId="24" applyNumberFormat="1" applyFont="1" applyFill="1" applyBorder="1" applyAlignment="1">
      <alignment horizontal="center" vertical="center"/>
    </xf>
    <xf numFmtId="0" fontId="101" fillId="0" borderId="443" xfId="24" applyNumberFormat="1" applyFont="1" applyFill="1" applyBorder="1" applyAlignment="1">
      <alignment horizontal="center" vertical="center"/>
    </xf>
    <xf numFmtId="0" fontId="60" fillId="5" borderId="245" xfId="0" applyNumberFormat="1" applyFont="1" applyFill="1" applyBorder="1" applyAlignment="1">
      <alignment horizontal="center" vertical="center"/>
    </xf>
    <xf numFmtId="0" fontId="61" fillId="5" borderId="247" xfId="24" applyNumberFormat="1" applyFont="1" applyFill="1" applyBorder="1" applyAlignment="1">
      <alignment horizontal="center" vertical="center"/>
    </xf>
    <xf numFmtId="0" fontId="74" fillId="0" borderId="85" xfId="0" applyNumberFormat="1" applyFont="1" applyFill="1" applyBorder="1" applyAlignment="1">
      <alignment horizontal="center"/>
    </xf>
    <xf numFmtId="0" fontId="60" fillId="0" borderId="249" xfId="0" applyNumberFormat="1" applyFont="1" applyFill="1" applyBorder="1" applyAlignment="1">
      <alignment horizontal="center"/>
    </xf>
    <xf numFmtId="0" fontId="60" fillId="0" borderId="253" xfId="0" applyNumberFormat="1" applyFont="1" applyFill="1" applyBorder="1" applyAlignment="1">
      <alignment horizontal="center" vertical="center"/>
    </xf>
    <xf numFmtId="0" fontId="75" fillId="0" borderId="34" xfId="24" applyNumberFormat="1" applyFont="1" applyFill="1" applyBorder="1" applyAlignment="1">
      <alignment horizontal="center" vertical="center"/>
    </xf>
    <xf numFmtId="0" fontId="93" fillId="4" borderId="462" xfId="3" quotePrefix="1" applyFont="1" applyFill="1" applyBorder="1" applyAlignment="1" applyProtection="1">
      <alignment horizontal="center" textRotation="90" wrapText="1"/>
      <protection locked="0"/>
    </xf>
    <xf numFmtId="0" fontId="134" fillId="5" borderId="450" xfId="6" applyFont="1" applyFill="1" applyBorder="1" applyAlignment="1" applyProtection="1">
      <alignment vertical="center" wrapText="1"/>
      <protection locked="0"/>
    </xf>
    <xf numFmtId="0" fontId="137" fillId="5" borderId="273" xfId="0" applyFont="1" applyFill="1" applyBorder="1" applyAlignment="1" applyProtection="1">
      <alignment horizontal="left" vertical="center" wrapText="1"/>
      <protection locked="0"/>
    </xf>
    <xf numFmtId="0" fontId="137" fillId="5" borderId="450" xfId="0" applyFont="1" applyFill="1" applyBorder="1" applyAlignment="1" applyProtection="1">
      <alignment horizontal="center" vertical="center" wrapText="1"/>
      <protection locked="0"/>
    </xf>
    <xf numFmtId="0" fontId="136" fillId="5" borderId="450" xfId="6" applyFont="1" applyFill="1" applyBorder="1" applyAlignment="1" applyProtection="1">
      <alignment vertical="center" wrapText="1"/>
      <protection locked="0"/>
    </xf>
    <xf numFmtId="0" fontId="134" fillId="5" borderId="257" xfId="6" applyNumberFormat="1" applyFont="1" applyFill="1" applyBorder="1" applyAlignment="1" applyProtection="1">
      <alignment horizontal="center" vertical="center" wrapText="1"/>
    </xf>
    <xf numFmtId="0" fontId="134" fillId="5" borderId="264" xfId="6" applyNumberFormat="1" applyFont="1" applyFill="1" applyBorder="1" applyAlignment="1" applyProtection="1">
      <alignment horizontal="center" vertical="center" wrapText="1"/>
    </xf>
    <xf numFmtId="0" fontId="134" fillId="5" borderId="265" xfId="6" applyNumberFormat="1" applyFont="1" applyFill="1" applyBorder="1" applyAlignment="1" applyProtection="1">
      <alignment horizontal="center" vertical="center" wrapText="1"/>
    </xf>
    <xf numFmtId="0" fontId="134" fillId="5" borderId="462" xfId="6" applyNumberFormat="1" applyFont="1" applyFill="1" applyBorder="1" applyAlignment="1" applyProtection="1">
      <alignment horizontal="center" vertical="center" wrapText="1"/>
    </xf>
    <xf numFmtId="0" fontId="134" fillId="5" borderId="462" xfId="6" applyNumberFormat="1" applyFont="1" applyFill="1" applyBorder="1" applyAlignment="1" applyProtection="1">
      <alignment horizontal="center" vertical="center" wrapText="1"/>
      <protection locked="0"/>
    </xf>
    <xf numFmtId="0" fontId="143" fillId="5" borderId="462" xfId="6" applyFont="1" applyFill="1" applyBorder="1" applyAlignment="1" applyProtection="1">
      <alignment horizontal="center" vertical="center" wrapText="1"/>
      <protection locked="0"/>
    </xf>
    <xf numFmtId="0" fontId="141" fillId="5" borderId="462" xfId="6" applyFont="1" applyFill="1" applyBorder="1" applyAlignment="1" applyProtection="1">
      <alignment horizontal="center" vertical="center" wrapText="1"/>
      <protection locked="0"/>
    </xf>
    <xf numFmtId="0" fontId="143" fillId="5" borderId="453" xfId="6" applyFont="1" applyFill="1" applyBorder="1" applyAlignment="1" applyProtection="1">
      <alignment horizontal="center" vertical="center" wrapText="1"/>
      <protection locked="0"/>
    </xf>
    <xf numFmtId="0" fontId="135" fillId="12" borderId="0" xfId="0" applyFont="1" applyFill="1" applyProtection="1">
      <protection locked="0"/>
    </xf>
    <xf numFmtId="0" fontId="141" fillId="5" borderId="257" xfId="0" applyFont="1" applyFill="1" applyBorder="1" applyAlignment="1" applyProtection="1">
      <alignment horizontal="center" vertical="center"/>
      <protection locked="0"/>
    </xf>
    <xf numFmtId="0" fontId="141" fillId="5" borderId="264" xfId="0" applyFont="1" applyFill="1" applyBorder="1" applyAlignment="1" applyProtection="1">
      <alignment horizontal="center" vertical="center"/>
      <protection locked="0"/>
    </xf>
    <xf numFmtId="0" fontId="141" fillId="5" borderId="265" xfId="0" applyFont="1" applyFill="1" applyBorder="1" applyAlignment="1" applyProtection="1">
      <alignment horizontal="center" vertical="center"/>
      <protection locked="0"/>
    </xf>
    <xf numFmtId="0" fontId="143" fillId="5" borderId="462" xfId="6" applyFont="1" applyFill="1" applyBorder="1" applyAlignment="1" applyProtection="1">
      <alignment horizontal="center" vertical="center" wrapText="1"/>
    </xf>
    <xf numFmtId="0" fontId="143" fillId="5" borderId="264" xfId="6" applyFont="1" applyFill="1" applyBorder="1" applyAlignment="1" applyProtection="1">
      <alignment horizontal="center" vertical="center" wrapText="1"/>
    </xf>
    <xf numFmtId="0" fontId="143" fillId="5" borderId="265" xfId="6" applyFont="1" applyFill="1" applyBorder="1" applyAlignment="1" applyProtection="1">
      <alignment horizontal="center" vertical="center" wrapText="1"/>
    </xf>
    <xf numFmtId="0" fontId="136" fillId="5" borderId="450" xfId="6" applyFont="1" applyFill="1" applyBorder="1" applyAlignment="1" applyProtection="1">
      <alignment horizontal="center" vertical="center" wrapText="1"/>
      <protection locked="0"/>
    </xf>
    <xf numFmtId="0" fontId="136" fillId="5" borderId="452" xfId="6" applyFont="1" applyFill="1" applyBorder="1" applyAlignment="1" applyProtection="1">
      <alignment horizontal="center" vertical="center" wrapText="1"/>
      <protection locked="0"/>
    </xf>
    <xf numFmtId="0" fontId="136" fillId="5" borderId="449" xfId="6" applyFont="1" applyFill="1" applyBorder="1" applyAlignment="1" applyProtection="1">
      <alignment horizontal="center" vertical="center" wrapText="1"/>
      <protection locked="0"/>
    </xf>
    <xf numFmtId="0" fontId="11" fillId="4" borderId="462" xfId="3" quotePrefix="1" applyFont="1" applyFill="1" applyBorder="1" applyAlignment="1">
      <alignment horizontal="center" vertical="center" wrapText="1"/>
    </xf>
    <xf numFmtId="0" fontId="12" fillId="4" borderId="462" xfId="3" quotePrefix="1" applyFont="1" applyFill="1" applyBorder="1" applyAlignment="1">
      <alignment horizontal="center" vertical="center" wrapText="1"/>
    </xf>
    <xf numFmtId="0" fontId="5" fillId="4" borderId="463" xfId="3" quotePrefix="1" applyFont="1" applyFill="1" applyBorder="1" applyAlignment="1">
      <alignment horizontal="center" vertical="center" wrapText="1"/>
    </xf>
    <xf numFmtId="0" fontId="20" fillId="4" borderId="463" xfId="10" quotePrefix="1" applyFont="1" applyFill="1" applyBorder="1" applyAlignment="1">
      <alignment vertical="center" wrapText="1"/>
    </xf>
    <xf numFmtId="0" fontId="17" fillId="4" borderId="463" xfId="10" quotePrefix="1" applyFont="1" applyFill="1" applyBorder="1" applyAlignment="1">
      <alignment vertical="center" wrapText="1"/>
    </xf>
    <xf numFmtId="0" fontId="17" fillId="4" borderId="462" xfId="6" quotePrefix="1" applyFont="1" applyFill="1" applyBorder="1" applyAlignment="1">
      <alignment horizontal="center" vertical="center" wrapText="1"/>
    </xf>
    <xf numFmtId="0" fontId="17" fillId="4" borderId="462" xfId="10" quotePrefix="1" applyFont="1" applyFill="1" applyBorder="1" applyAlignment="1">
      <alignment horizontal="center" vertical="center" wrapText="1"/>
    </xf>
    <xf numFmtId="0" fontId="18" fillId="4" borderId="257" xfId="6" quotePrefix="1" applyFont="1" applyFill="1" applyBorder="1" applyAlignment="1">
      <alignment horizontal="center" vertical="center" wrapText="1"/>
    </xf>
    <xf numFmtId="0" fontId="18" fillId="4" borderId="264" xfId="6" quotePrefix="1" applyFont="1" applyFill="1" applyBorder="1" applyAlignment="1">
      <alignment horizontal="center" vertical="center" wrapText="1"/>
    </xf>
    <xf numFmtId="0" fontId="18" fillId="4" borderId="265" xfId="6" quotePrefix="1" applyFont="1" applyFill="1" applyBorder="1" applyAlignment="1">
      <alignment horizontal="center" vertical="center" wrapText="1"/>
    </xf>
    <xf numFmtId="0" fontId="18" fillId="4" borderId="197" xfId="6" quotePrefix="1" applyFont="1" applyFill="1" applyBorder="1" applyAlignment="1">
      <alignment horizontal="center" vertical="center" wrapText="1"/>
    </xf>
    <xf numFmtId="0" fontId="17" fillId="4" borderId="463" xfId="10" quotePrefix="1" applyFont="1" applyFill="1" applyBorder="1" applyAlignment="1">
      <alignment horizontal="center" vertical="center" wrapText="1"/>
    </xf>
    <xf numFmtId="0" fontId="22" fillId="4" borderId="463" xfId="0" applyFont="1" applyFill="1" applyBorder="1" applyAlignment="1">
      <alignment horizontal="left" vertical="center" wrapText="1"/>
    </xf>
    <xf numFmtId="0" fontId="19" fillId="4" borderId="463" xfId="0" applyFont="1" applyFill="1" applyBorder="1" applyAlignment="1">
      <alignment horizontal="left" vertical="center" wrapText="1"/>
    </xf>
    <xf numFmtId="0" fontId="19" fillId="4" borderId="462" xfId="0" applyFont="1" applyFill="1" applyBorder="1" applyAlignment="1">
      <alignment horizontal="center" vertical="center"/>
    </xf>
    <xf numFmtId="0" fontId="84" fillId="4" borderId="462" xfId="3" quotePrefix="1" applyFont="1" applyFill="1" applyBorder="1" applyAlignment="1">
      <alignment horizontal="center" vertical="center" wrapText="1"/>
    </xf>
    <xf numFmtId="0" fontId="84" fillId="4" borderId="463" xfId="3" quotePrefix="1" applyFont="1" applyFill="1" applyBorder="1" applyAlignment="1">
      <alignment horizontal="center" vertical="center" wrapText="1"/>
    </xf>
    <xf numFmtId="0" fontId="18" fillId="4" borderId="266" xfId="10" quotePrefix="1" applyFont="1" applyFill="1" applyBorder="1" applyAlignment="1">
      <alignment horizontal="center" vertical="center" wrapText="1"/>
    </xf>
    <xf numFmtId="0" fontId="18" fillId="4" borderId="264" xfId="10" quotePrefix="1" applyFont="1" applyFill="1" applyBorder="1" applyAlignment="1">
      <alignment horizontal="center" vertical="center" wrapText="1"/>
    </xf>
    <xf numFmtId="0" fontId="17" fillId="4" borderId="257" xfId="6" applyFont="1" applyFill="1" applyBorder="1" applyAlignment="1">
      <alignment horizontal="center" vertical="center" wrapText="1"/>
    </xf>
    <xf numFmtId="0" fontId="17" fillId="4" borderId="264" xfId="6" applyFont="1" applyFill="1" applyBorder="1" applyAlignment="1">
      <alignment horizontal="center" vertical="center" wrapText="1"/>
    </xf>
    <xf numFmtId="0" fontId="17" fillId="4" borderId="265" xfId="6" applyFont="1" applyFill="1" applyBorder="1" applyAlignment="1">
      <alignment horizontal="center" vertical="center" wrapText="1"/>
    </xf>
    <xf numFmtId="0" fontId="18" fillId="4" borderId="337" xfId="10" quotePrefix="1" applyFont="1" applyFill="1" applyBorder="1" applyAlignment="1">
      <alignment horizontal="center" vertical="center" wrapText="1"/>
    </xf>
    <xf numFmtId="0" fontId="17" fillId="4" borderId="467" xfId="6" quotePrefix="1" applyFont="1" applyFill="1" applyBorder="1" applyAlignment="1">
      <alignment horizontal="center" vertical="center" wrapText="1"/>
    </xf>
    <xf numFmtId="0" fontId="17" fillId="4" borderId="454" xfId="6" quotePrefix="1" applyFont="1" applyFill="1" applyBorder="1" applyAlignment="1">
      <alignment horizontal="center" vertical="center" wrapText="1"/>
    </xf>
    <xf numFmtId="0" fontId="17" fillId="4" borderId="418" xfId="6" quotePrefix="1" applyFont="1" applyFill="1" applyBorder="1" applyAlignment="1">
      <alignment horizontal="center" vertical="center" wrapText="1"/>
    </xf>
    <xf numFmtId="0" fontId="17" fillId="4" borderId="453" xfId="6" quotePrefix="1" applyFont="1" applyFill="1" applyBorder="1" applyAlignment="1">
      <alignment horizontal="center" vertical="center" wrapText="1"/>
    </xf>
    <xf numFmtId="0" fontId="17" fillId="4" borderId="463" xfId="6" quotePrefix="1" applyFont="1" applyFill="1" applyBorder="1" applyAlignment="1">
      <alignment horizontal="center" vertical="center" wrapText="1"/>
    </xf>
    <xf numFmtId="0" fontId="17" fillId="4" borderId="336" xfId="6" quotePrefix="1" applyFont="1" applyFill="1" applyBorder="1" applyAlignment="1">
      <alignment horizontal="center" vertical="center" wrapText="1"/>
    </xf>
    <xf numFmtId="0" fontId="17" fillId="4" borderId="344" xfId="6" quotePrefix="1" applyFont="1" applyFill="1" applyBorder="1" applyAlignment="1">
      <alignment horizontal="center" vertical="center" wrapText="1"/>
    </xf>
    <xf numFmtId="0" fontId="18" fillId="5" borderId="462" xfId="6" quotePrefix="1" applyFont="1" applyFill="1" applyBorder="1" applyAlignment="1">
      <alignment horizontal="center" vertical="center" wrapText="1"/>
    </xf>
    <xf numFmtId="0" fontId="89" fillId="4" borderId="437" xfId="0" applyFont="1" applyFill="1" applyBorder="1" applyAlignment="1">
      <alignment horizontal="left" vertical="center" wrapText="1"/>
    </xf>
    <xf numFmtId="0" fontId="85" fillId="4" borderId="445" xfId="10" applyFont="1" applyFill="1" applyBorder="1" applyAlignment="1">
      <alignment vertical="center" wrapText="1"/>
    </xf>
    <xf numFmtId="0" fontId="86" fillId="7" borderId="447" xfId="0" applyFont="1" applyFill="1" applyBorder="1" applyAlignment="1">
      <alignment horizontal="center" vertical="center" wrapText="1"/>
    </xf>
    <xf numFmtId="0" fontId="86" fillId="7" borderId="448" xfId="0" applyFont="1" applyFill="1" applyBorder="1" applyAlignment="1">
      <alignment horizontal="center" vertical="center" wrapText="1"/>
    </xf>
    <xf numFmtId="0" fontId="18" fillId="4" borderId="452" xfId="6" quotePrefix="1" applyFont="1" applyFill="1" applyBorder="1" applyAlignment="1">
      <alignment horizontal="center" vertical="center" wrapText="1"/>
    </xf>
    <xf numFmtId="0" fontId="25" fillId="4" borderId="337" xfId="0" applyFont="1" applyFill="1" applyBorder="1" applyAlignment="1">
      <alignment horizontal="center" wrapText="1"/>
    </xf>
    <xf numFmtId="0" fontId="25" fillId="4" borderId="338" xfId="0" applyFont="1" applyFill="1" applyBorder="1" applyAlignment="1">
      <alignment horizontal="center" wrapText="1"/>
    </xf>
    <xf numFmtId="0" fontId="86" fillId="7" borderId="446" xfId="0" applyFont="1" applyFill="1" applyBorder="1" applyAlignment="1">
      <alignment horizontal="center" vertical="center" wrapText="1"/>
    </xf>
    <xf numFmtId="0" fontId="39" fillId="7" borderId="418" xfId="0" applyFont="1" applyFill="1" applyBorder="1" applyAlignment="1">
      <alignment horizontal="center" vertical="center" wrapText="1"/>
    </xf>
    <xf numFmtId="0" fontId="92" fillId="4" borderId="469" xfId="6" quotePrefix="1" applyFont="1" applyFill="1" applyBorder="1" applyAlignment="1">
      <alignment horizontal="center" vertical="center" wrapText="1"/>
    </xf>
    <xf numFmtId="0" fontId="92" fillId="4" borderId="338" xfId="6" quotePrefix="1" applyFont="1" applyFill="1" applyBorder="1" applyAlignment="1">
      <alignment horizontal="center" vertical="center" wrapText="1"/>
    </xf>
    <xf numFmtId="0" fontId="92" fillId="4" borderId="443" xfId="6" quotePrefix="1" applyFont="1" applyFill="1" applyBorder="1" applyAlignment="1">
      <alignment horizontal="center" vertical="center" wrapText="1"/>
    </xf>
    <xf numFmtId="0" fontId="92" fillId="4" borderId="434" xfId="6" quotePrefix="1" applyFont="1" applyFill="1" applyBorder="1" applyAlignment="1">
      <alignment horizontal="center" vertical="center" wrapText="1"/>
    </xf>
    <xf numFmtId="0" fontId="17" fillId="4" borderId="443" xfId="0" applyFont="1" applyFill="1" applyBorder="1" applyAlignment="1">
      <alignment horizontal="center" wrapText="1"/>
    </xf>
    <xf numFmtId="0" fontId="17" fillId="4" borderId="434" xfId="0" applyFont="1" applyFill="1" applyBorder="1" applyAlignment="1">
      <alignment horizontal="center" wrapText="1"/>
    </xf>
    <xf numFmtId="0" fontId="100" fillId="7" borderId="450" xfId="0" applyFont="1" applyFill="1" applyBorder="1" applyAlignment="1">
      <alignment horizontal="center" vertical="center" wrapText="1"/>
    </xf>
    <xf numFmtId="0" fontId="100" fillId="7" borderId="452" xfId="0" applyFont="1" applyFill="1" applyBorder="1" applyAlignment="1">
      <alignment horizontal="center" vertical="center" wrapText="1"/>
    </xf>
    <xf numFmtId="0" fontId="147" fillId="4" borderId="444" xfId="0" applyFont="1" applyFill="1" applyBorder="1" applyAlignment="1">
      <alignment horizontal="center" vertical="center" wrapText="1"/>
    </xf>
    <xf numFmtId="0" fontId="17" fillId="4" borderId="373" xfId="6" quotePrefix="1" applyFont="1" applyFill="1" applyBorder="1" applyAlignment="1">
      <alignment horizontal="center" vertical="center" wrapText="1"/>
    </xf>
    <xf numFmtId="0" fontId="17" fillId="4" borderId="309" xfId="6" quotePrefix="1" applyFont="1" applyFill="1" applyBorder="1" applyAlignment="1">
      <alignment horizontal="center" vertical="center" wrapText="1"/>
    </xf>
    <xf numFmtId="0" fontId="17" fillId="4" borderId="315" xfId="6" quotePrefix="1" applyFont="1" applyFill="1" applyBorder="1" applyAlignment="1">
      <alignment horizontal="center" vertical="center" wrapText="1"/>
    </xf>
    <xf numFmtId="0" fontId="17" fillId="4" borderId="338" xfId="0" applyFont="1" applyFill="1" applyBorder="1" applyAlignment="1">
      <alignment horizontal="center" wrapText="1"/>
    </xf>
    <xf numFmtId="0" fontId="15" fillId="4" borderId="0" xfId="0" applyFont="1" applyFill="1" applyBorder="1" applyAlignment="1">
      <alignment horizontal="center" wrapText="1"/>
    </xf>
    <xf numFmtId="0" fontId="134" fillId="5" borderId="273" xfId="6" applyFont="1" applyFill="1" applyBorder="1" applyAlignment="1" applyProtection="1">
      <alignment horizontal="center" vertical="center" wrapText="1"/>
      <protection locked="0"/>
    </xf>
    <xf numFmtId="0" fontId="134" fillId="5" borderId="343" xfId="0" applyFont="1" applyFill="1" applyBorder="1" applyAlignment="1" applyProtection="1">
      <alignment horizontal="center" vertical="center" wrapText="1"/>
    </xf>
    <xf numFmtId="0" fontId="134" fillId="5" borderId="276" xfId="0" applyFont="1" applyFill="1" applyBorder="1" applyAlignment="1" applyProtection="1">
      <alignment horizontal="center" vertical="center" wrapText="1"/>
    </xf>
    <xf numFmtId="0" fontId="137" fillId="5" borderId="343" xfId="0" applyFont="1" applyFill="1" applyBorder="1" applyAlignment="1" applyProtection="1">
      <alignment horizontal="center" vertical="center" wrapText="1"/>
    </xf>
    <xf numFmtId="0" fontId="137" fillId="5" borderId="276" xfId="0" applyFont="1" applyFill="1" applyBorder="1" applyAlignment="1" applyProtection="1">
      <alignment horizontal="center" vertical="center" wrapText="1"/>
    </xf>
    <xf numFmtId="0" fontId="143" fillId="5" borderId="453" xfId="6" applyFont="1" applyFill="1" applyBorder="1" applyAlignment="1" applyProtection="1">
      <alignment horizontal="center" vertical="center" wrapText="1"/>
    </xf>
    <xf numFmtId="0" fontId="143" fillId="5" borderId="257" xfId="6" applyFont="1" applyFill="1" applyBorder="1" applyAlignment="1" applyProtection="1">
      <alignment horizontal="center" vertical="center" wrapText="1"/>
    </xf>
    <xf numFmtId="0" fontId="135" fillId="5" borderId="0" xfId="25" applyFont="1" applyFill="1" applyProtection="1">
      <protection locked="0"/>
    </xf>
    <xf numFmtId="0" fontId="134" fillId="5" borderId="0" xfId="25" applyFont="1" applyFill="1" applyBorder="1" applyAlignment="1" applyProtection="1">
      <alignment horizontal="center" vertical="center" wrapText="1"/>
      <protection locked="0"/>
    </xf>
    <xf numFmtId="0" fontId="136" fillId="5" borderId="0" xfId="25" applyFont="1" applyFill="1" applyProtection="1">
      <protection locked="0"/>
    </xf>
    <xf numFmtId="0" fontId="93" fillId="4" borderId="444" xfId="4" quotePrefix="1" applyFont="1" applyFill="1" applyBorder="1" applyAlignment="1" applyProtection="1">
      <alignment horizontal="left" textRotation="90" wrapText="1"/>
      <protection locked="0"/>
    </xf>
    <xf numFmtId="0" fontId="137" fillId="4" borderId="463" xfId="32" quotePrefix="1" applyFont="1" applyFill="1" applyBorder="1" applyAlignment="1" applyProtection="1">
      <alignment vertical="center" wrapText="1"/>
      <protection locked="0"/>
    </xf>
    <xf numFmtId="0" fontId="136" fillId="5" borderId="462" xfId="25" applyFont="1" applyFill="1" applyBorder="1" applyAlignment="1" applyProtection="1">
      <alignment horizontal="center" vertical="center"/>
      <protection locked="0"/>
    </xf>
    <xf numFmtId="0" fontId="136" fillId="5" borderId="443" xfId="25" applyFont="1" applyFill="1" applyBorder="1" applyAlignment="1" applyProtection="1">
      <alignment horizontal="center" vertical="center"/>
      <protection locked="0"/>
    </xf>
    <xf numFmtId="0" fontId="136" fillId="5" borderId="434" xfId="32" applyFont="1" applyFill="1" applyBorder="1" applyAlignment="1" applyProtection="1">
      <alignment horizontal="center" vertical="center" wrapText="1"/>
      <protection locked="0"/>
    </xf>
    <xf numFmtId="0" fontId="136" fillId="5" borderId="469" xfId="25" applyFont="1" applyFill="1" applyBorder="1" applyAlignment="1" applyProtection="1">
      <alignment horizontal="center" vertical="center"/>
      <protection locked="0"/>
    </xf>
    <xf numFmtId="0" fontId="136" fillId="5" borderId="465" xfId="32" applyFont="1" applyFill="1" applyBorder="1" applyAlignment="1" applyProtection="1">
      <alignment horizontal="center" vertical="center" wrapText="1"/>
      <protection locked="0"/>
    </xf>
    <xf numFmtId="0" fontId="136" fillId="5" borderId="464" xfId="32" applyFont="1" applyFill="1" applyBorder="1" applyAlignment="1" applyProtection="1">
      <alignment horizontal="center" vertical="center" wrapText="1"/>
      <protection locked="0"/>
    </xf>
    <xf numFmtId="0" fontId="134" fillId="5" borderId="462" xfId="7" applyFont="1" applyFill="1" applyBorder="1" applyAlignment="1" applyProtection="1">
      <alignment horizontal="center" vertical="center" wrapText="1"/>
      <protection locked="0"/>
    </xf>
    <xf numFmtId="0" fontId="134" fillId="5" borderId="469" xfId="7" applyFont="1" applyFill="1" applyBorder="1" applyAlignment="1" applyProtection="1">
      <alignment horizontal="center" vertical="center" wrapText="1"/>
      <protection locked="0"/>
    </xf>
    <xf numFmtId="0" fontId="134" fillId="5" borderId="464" xfId="7" applyFont="1" applyFill="1" applyBorder="1" applyAlignment="1" applyProtection="1">
      <alignment horizontal="center" vertical="center" wrapText="1"/>
      <protection locked="0"/>
    </xf>
    <xf numFmtId="0" fontId="137" fillId="5" borderId="416" xfId="25" applyFont="1" applyFill="1" applyBorder="1" applyAlignment="1" applyProtection="1">
      <alignment horizontal="left" vertical="center" wrapText="1"/>
      <protection locked="0"/>
    </xf>
    <xf numFmtId="0" fontId="134" fillId="5" borderId="444" xfId="7" applyFont="1" applyFill="1" applyBorder="1" applyAlignment="1" applyProtection="1">
      <alignment horizontal="center" vertical="center" wrapText="1"/>
      <protection locked="0"/>
    </xf>
    <xf numFmtId="0" fontId="134" fillId="5" borderId="451" xfId="7" applyFont="1" applyFill="1" applyBorder="1" applyAlignment="1" applyProtection="1">
      <alignment horizontal="center" vertical="center" wrapText="1"/>
      <protection locked="0"/>
    </xf>
    <xf numFmtId="0" fontId="134" fillId="5" borderId="443" xfId="7" applyFont="1" applyFill="1" applyBorder="1" applyAlignment="1" applyProtection="1">
      <alignment horizontal="center" vertical="center" wrapText="1"/>
      <protection locked="0"/>
    </xf>
    <xf numFmtId="0" fontId="134" fillId="5" borderId="432" xfId="7" applyFont="1" applyFill="1" applyBorder="1" applyAlignment="1" applyProtection="1">
      <alignment horizontal="center" vertical="center" wrapText="1"/>
      <protection locked="0"/>
    </xf>
    <xf numFmtId="0" fontId="134" fillId="5" borderId="465" xfId="7" applyFont="1" applyFill="1" applyBorder="1" applyAlignment="1" applyProtection="1">
      <alignment horizontal="center" vertical="center" wrapText="1"/>
      <protection locked="0"/>
    </xf>
    <xf numFmtId="0" fontId="134" fillId="5" borderId="434" xfId="7" applyFont="1" applyFill="1" applyBorder="1" applyAlignment="1" applyProtection="1">
      <alignment horizontal="center" vertical="center" wrapText="1"/>
      <protection locked="0"/>
    </xf>
    <xf numFmtId="0" fontId="137" fillId="5" borderId="463" xfId="25" applyFont="1" applyFill="1" applyBorder="1" applyAlignment="1" applyProtection="1">
      <alignment horizontal="left" vertical="center" wrapText="1"/>
      <protection locked="0"/>
    </xf>
    <xf numFmtId="0" fontId="136" fillId="5" borderId="462" xfId="7" applyFont="1" applyFill="1" applyBorder="1" applyAlignment="1" applyProtection="1">
      <alignment horizontal="center" vertical="center" wrapText="1"/>
      <protection locked="0"/>
    </xf>
    <xf numFmtId="0" fontId="136" fillId="5" borderId="443" xfId="7" applyFont="1" applyFill="1" applyBorder="1" applyAlignment="1" applyProtection="1">
      <alignment horizontal="center" vertical="center" wrapText="1"/>
      <protection locked="0"/>
    </xf>
    <xf numFmtId="0" fontId="134" fillId="5" borderId="466" xfId="7" applyFont="1" applyFill="1" applyBorder="1" applyAlignment="1" applyProtection="1">
      <alignment horizontal="center" vertical="center" wrapText="1"/>
      <protection locked="0"/>
    </xf>
    <xf numFmtId="0" fontId="136" fillId="5" borderId="470" xfId="7" applyFont="1" applyFill="1" applyBorder="1" applyAlignment="1" applyProtection="1">
      <alignment horizontal="center" vertical="center" wrapText="1"/>
      <protection locked="0"/>
    </xf>
    <xf numFmtId="0" fontId="136" fillId="5" borderId="454" xfId="7" applyFont="1" applyFill="1" applyBorder="1" applyAlignment="1" applyProtection="1">
      <alignment horizontal="center" vertical="center" wrapText="1"/>
      <protection locked="0"/>
    </xf>
    <xf numFmtId="0" fontId="134" fillId="5" borderId="453" xfId="7" applyFont="1" applyFill="1" applyBorder="1" applyAlignment="1" applyProtection="1">
      <alignment horizontal="center" vertical="center" wrapText="1"/>
      <protection locked="0"/>
    </xf>
    <xf numFmtId="0" fontId="136" fillId="5" borderId="467" xfId="7" applyFont="1" applyFill="1" applyBorder="1" applyAlignment="1" applyProtection="1">
      <alignment horizontal="center" vertical="center" wrapText="1"/>
      <protection locked="0"/>
    </xf>
    <xf numFmtId="0" fontId="134" fillId="5" borderId="468" xfId="7" applyFont="1" applyFill="1" applyBorder="1" applyAlignment="1" applyProtection="1">
      <alignment horizontal="center" vertical="center" wrapText="1"/>
      <protection locked="0"/>
    </xf>
    <xf numFmtId="0" fontId="134" fillId="5" borderId="470" xfId="7" applyFont="1" applyFill="1" applyBorder="1" applyAlignment="1" applyProtection="1">
      <alignment horizontal="center" vertical="center" wrapText="1"/>
      <protection locked="0"/>
    </xf>
    <xf numFmtId="0" fontId="134" fillId="5" borderId="454" xfId="7" applyFont="1" applyFill="1" applyBorder="1" applyAlignment="1" applyProtection="1">
      <alignment horizontal="center" vertical="center" wrapText="1"/>
      <protection locked="0"/>
    </xf>
    <xf numFmtId="0" fontId="134" fillId="5" borderId="243" xfId="7" applyFont="1" applyFill="1" applyBorder="1" applyAlignment="1" applyProtection="1">
      <alignment horizontal="center" vertical="center" wrapText="1"/>
      <protection locked="0"/>
    </xf>
    <xf numFmtId="0" fontId="137" fillId="5" borderId="408" xfId="25" applyFont="1" applyFill="1" applyBorder="1" applyAlignment="1" applyProtection="1">
      <alignment horizontal="left" vertical="center" wrapText="1"/>
      <protection locked="0"/>
    </xf>
    <xf numFmtId="0" fontId="136" fillId="5" borderId="266" xfId="32" applyFont="1" applyFill="1" applyBorder="1" applyAlignment="1" applyProtection="1">
      <alignment horizontal="center" vertical="center" wrapText="1"/>
      <protection locked="0"/>
    </xf>
    <xf numFmtId="0" fontId="134" fillId="5" borderId="284" xfId="7" applyFont="1" applyFill="1" applyBorder="1" applyAlignment="1" applyProtection="1">
      <alignment horizontal="center" vertical="center" wrapText="1"/>
      <protection locked="0"/>
    </xf>
    <xf numFmtId="0" fontId="134" fillId="5" borderId="315" xfId="7" applyFont="1" applyFill="1" applyBorder="1" applyAlignment="1" applyProtection="1">
      <alignment horizontal="center" vertical="center" wrapText="1"/>
      <protection locked="0"/>
    </xf>
    <xf numFmtId="0" fontId="137" fillId="5" borderId="463" xfId="25" applyNumberFormat="1" applyFont="1" applyFill="1" applyBorder="1" applyAlignment="1" applyProtection="1">
      <alignment horizontal="left" vertical="center" wrapText="1"/>
      <protection locked="0"/>
    </xf>
    <xf numFmtId="0" fontId="137" fillId="5" borderId="0" xfId="25" applyFont="1" applyFill="1" applyBorder="1" applyAlignment="1" applyProtection="1">
      <alignment horizontal="left" vertical="center" wrapText="1"/>
      <protection locked="0"/>
    </xf>
    <xf numFmtId="0" fontId="137" fillId="5" borderId="0" xfId="25" applyFont="1" applyFill="1" applyBorder="1" applyProtection="1">
      <protection locked="0"/>
    </xf>
    <xf numFmtId="0" fontId="53" fillId="5" borderId="0" xfId="25" applyFont="1" applyFill="1" applyBorder="1" applyAlignment="1" applyProtection="1">
      <alignment horizontal="left" vertical="center"/>
      <protection locked="0"/>
    </xf>
    <xf numFmtId="0" fontId="136" fillId="5" borderId="0" xfId="25" applyFont="1" applyFill="1" applyBorder="1" applyProtection="1">
      <protection locked="0"/>
    </xf>
    <xf numFmtId="0" fontId="93" fillId="4" borderId="408" xfId="4" quotePrefix="1" applyFont="1" applyFill="1" applyBorder="1" applyAlignment="1" applyProtection="1">
      <alignment horizontal="left" textRotation="90" wrapText="1"/>
      <protection locked="0"/>
    </xf>
    <xf numFmtId="0" fontId="137" fillId="5" borderId="2" xfId="32" applyFont="1" applyFill="1" applyBorder="1" applyAlignment="1" applyProtection="1">
      <alignment vertical="center" wrapText="1"/>
      <protection locked="0"/>
    </xf>
    <xf numFmtId="0" fontId="136" fillId="5" borderId="469" xfId="7" applyFont="1" applyFill="1" applyBorder="1" applyAlignment="1" applyProtection="1">
      <alignment horizontal="center" vertical="center" wrapText="1"/>
      <protection locked="0"/>
    </xf>
    <xf numFmtId="0" fontId="136" fillId="5" borderId="465" xfId="7" applyFont="1" applyFill="1" applyBorder="1" applyAlignment="1" applyProtection="1">
      <alignment horizontal="center" vertical="center" wrapText="1"/>
      <protection locked="0"/>
    </xf>
    <xf numFmtId="0" fontId="136" fillId="5" borderId="464" xfId="7" applyFont="1" applyFill="1" applyBorder="1" applyAlignment="1" applyProtection="1">
      <alignment horizontal="center" vertical="center" wrapText="1"/>
      <protection locked="0"/>
    </xf>
    <xf numFmtId="0" fontId="136" fillId="5" borderId="434" xfId="7" applyFont="1" applyFill="1" applyBorder="1" applyAlignment="1" applyProtection="1">
      <alignment horizontal="center" vertical="center" wrapText="1"/>
      <protection locked="0"/>
    </xf>
    <xf numFmtId="0" fontId="139" fillId="5" borderId="273" xfId="32" quotePrefix="1" applyFont="1" applyFill="1" applyBorder="1" applyAlignment="1" applyProtection="1">
      <alignment vertical="center" wrapText="1"/>
      <protection locked="0"/>
    </xf>
    <xf numFmtId="0" fontId="136" fillId="5" borderId="244" xfId="32" applyFont="1" applyFill="1" applyBorder="1" applyAlignment="1" applyProtection="1">
      <alignment horizontal="center" vertical="center" wrapText="1"/>
      <protection locked="0"/>
    </xf>
    <xf numFmtId="0" fontId="137" fillId="5" borderId="416" xfId="32" quotePrefix="1" applyFont="1" applyFill="1" applyBorder="1" applyAlignment="1" applyProtection="1">
      <alignment vertical="center" wrapText="1"/>
      <protection locked="0"/>
    </xf>
    <xf numFmtId="0" fontId="134" fillId="5" borderId="2" xfId="7" applyFont="1" applyFill="1" applyBorder="1" applyAlignment="1" applyProtection="1">
      <alignment horizontal="center" vertical="center" wrapText="1"/>
      <protection locked="0"/>
    </xf>
    <xf numFmtId="0" fontId="134" fillId="5" borderId="408" xfId="7" applyFont="1" applyFill="1" applyBorder="1" applyAlignment="1" applyProtection="1">
      <alignment horizontal="center" vertical="center" wrapText="1"/>
      <protection locked="0"/>
    </xf>
    <xf numFmtId="0" fontId="137" fillId="5" borderId="463" xfId="32" quotePrefix="1" applyFont="1" applyFill="1" applyBorder="1" applyAlignment="1" applyProtection="1">
      <alignment vertical="center" wrapText="1"/>
      <protection locked="0"/>
    </xf>
    <xf numFmtId="0" fontId="137" fillId="5" borderId="462" xfId="25" applyFont="1" applyFill="1" applyBorder="1" applyAlignment="1" applyProtection="1">
      <alignment horizontal="center" vertical="center"/>
      <protection locked="0"/>
    </xf>
    <xf numFmtId="0" fontId="137" fillId="5" borderId="2" xfId="25" applyFont="1" applyFill="1" applyBorder="1" applyAlignment="1" applyProtection="1">
      <alignment horizontal="center" vertical="center"/>
      <protection locked="0"/>
    </xf>
    <xf numFmtId="0" fontId="18" fillId="4" borderId="333" xfId="6" quotePrefix="1" applyFont="1" applyFill="1" applyBorder="1" applyAlignment="1">
      <alignment horizontal="center" vertical="center" wrapText="1"/>
    </xf>
    <xf numFmtId="0" fontId="18" fillId="4" borderId="334" xfId="6" quotePrefix="1" applyFont="1" applyFill="1" applyBorder="1" applyAlignment="1">
      <alignment horizontal="center" vertical="center" wrapText="1"/>
    </xf>
    <xf numFmtId="0" fontId="17" fillId="4" borderId="264" xfId="6" quotePrefix="1" applyFont="1" applyFill="1" applyBorder="1" applyAlignment="1">
      <alignment horizontal="center" vertical="center" wrapText="1"/>
    </xf>
    <xf numFmtId="0" fontId="17" fillId="5" borderId="462" xfId="6" applyFont="1" applyFill="1" applyBorder="1" applyAlignment="1">
      <alignment horizontal="center" vertical="center" wrapText="1"/>
    </xf>
    <xf numFmtId="0" fontId="5" fillId="4" borderId="462" xfId="3" quotePrefix="1" applyFont="1" applyFill="1" applyBorder="1" applyAlignment="1">
      <alignment horizontal="center" vertical="center" wrapText="1"/>
    </xf>
    <xf numFmtId="0" fontId="17" fillId="4" borderId="284" xfId="10" quotePrefix="1" applyFont="1" applyFill="1" applyBorder="1" applyAlignment="1">
      <alignment vertical="center" wrapText="1"/>
    </xf>
    <xf numFmtId="0" fontId="17" fillId="4" borderId="309" xfId="10" quotePrefix="1" applyFont="1" applyFill="1" applyBorder="1" applyAlignment="1">
      <alignment vertical="center" wrapText="1"/>
    </xf>
    <xf numFmtId="0" fontId="18" fillId="4" borderId="315" xfId="10" quotePrefix="1" applyFont="1" applyFill="1" applyBorder="1" applyAlignment="1">
      <alignment vertical="center" wrapText="1"/>
    </xf>
    <xf numFmtId="0" fontId="19" fillId="4" borderId="284" xfId="0" applyFont="1" applyFill="1" applyBorder="1" applyAlignment="1">
      <alignment horizontal="left" vertical="center" wrapText="1"/>
    </xf>
    <xf numFmtId="0" fontId="19" fillId="4" borderId="309" xfId="0" applyFont="1" applyFill="1" applyBorder="1" applyAlignment="1">
      <alignment horizontal="left" vertical="center" wrapText="1"/>
    </xf>
    <xf numFmtId="0" fontId="19" fillId="4" borderId="315" xfId="0" applyFont="1" applyFill="1" applyBorder="1" applyAlignment="1">
      <alignment horizontal="left" vertical="center" wrapText="1"/>
    </xf>
    <xf numFmtId="0" fontId="19" fillId="4" borderId="334" xfId="0" applyFont="1" applyFill="1" applyBorder="1" applyAlignment="1">
      <alignment horizontal="center" vertical="center" wrapText="1"/>
    </xf>
    <xf numFmtId="0" fontId="19" fillId="4" borderId="339" xfId="0" applyFont="1" applyFill="1" applyBorder="1" applyAlignment="1">
      <alignment horizontal="center" vertical="center" wrapText="1"/>
    </xf>
    <xf numFmtId="0" fontId="19" fillId="4" borderId="337" xfId="0" applyFont="1" applyFill="1" applyBorder="1" applyAlignment="1">
      <alignment horizontal="center" vertical="center" wrapText="1"/>
    </xf>
    <xf numFmtId="0" fontId="18" fillId="4" borderId="464" xfId="6" quotePrefix="1" applyFont="1" applyFill="1" applyBorder="1" applyAlignment="1">
      <alignment horizontal="center" vertical="center" wrapText="1"/>
    </xf>
    <xf numFmtId="0" fontId="18" fillId="5" borderId="200" xfId="10" quotePrefix="1" applyFont="1" applyFill="1" applyBorder="1" applyAlignment="1">
      <alignment horizontal="center" vertical="center" wrapText="1"/>
    </xf>
    <xf numFmtId="0" fontId="18" fillId="4" borderId="257" xfId="10" quotePrefix="1" applyFont="1" applyFill="1" applyBorder="1" applyAlignment="1">
      <alignment horizontal="center" vertical="center" wrapText="1"/>
    </xf>
    <xf numFmtId="0" fontId="19" fillId="4" borderId="463" xfId="0" applyFont="1" applyFill="1" applyBorder="1" applyAlignment="1">
      <alignment horizontal="center" vertical="center"/>
    </xf>
    <xf numFmtId="0" fontId="51" fillId="5" borderId="462" xfId="6" applyNumberFormat="1" applyFont="1" applyFill="1" applyBorder="1" applyAlignment="1" applyProtection="1">
      <alignment horizontal="center" vertical="center" wrapText="1"/>
      <protection locked="0"/>
    </xf>
    <xf numFmtId="0" fontId="51" fillId="5" borderId="333" xfId="6" applyNumberFormat="1" applyFont="1" applyFill="1" applyBorder="1" applyAlignment="1" applyProtection="1">
      <alignment horizontal="center" vertical="center" wrapText="1"/>
      <protection locked="0"/>
    </xf>
    <xf numFmtId="0" fontId="51" fillId="5" borderId="336" xfId="6" applyNumberFormat="1" applyFont="1" applyFill="1" applyBorder="1" applyAlignment="1" applyProtection="1">
      <alignment horizontal="center" vertical="center" wrapText="1"/>
      <protection locked="0"/>
    </xf>
    <xf numFmtId="0" fontId="53" fillId="5" borderId="462" xfId="10" quotePrefix="1" applyNumberFormat="1" applyFont="1" applyFill="1" applyBorder="1" applyAlignment="1" applyProtection="1">
      <alignment horizontal="center" vertical="center" wrapText="1"/>
      <protection locked="0"/>
    </xf>
    <xf numFmtId="0" fontId="51" fillId="5" borderId="462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53" fillId="5" borderId="462" xfId="6" quotePrefix="1" applyNumberFormat="1" applyFont="1" applyFill="1" applyBorder="1" applyAlignment="1" applyProtection="1">
      <alignment vertical="center" wrapText="1"/>
      <protection locked="0"/>
    </xf>
    <xf numFmtId="0" fontId="51" fillId="5" borderId="337" xfId="6" applyNumberFormat="1" applyFont="1" applyFill="1" applyBorder="1" applyAlignment="1" applyProtection="1">
      <alignment horizontal="center" vertical="center" wrapText="1"/>
      <protection locked="0"/>
    </xf>
    <xf numFmtId="0" fontId="51" fillId="5" borderId="462" xfId="6" quotePrefix="1" applyNumberFormat="1" applyFont="1" applyFill="1" applyBorder="1" applyAlignment="1" applyProtection="1">
      <alignment horizontal="center" vertical="center" wrapText="1"/>
      <protection locked="0"/>
    </xf>
    <xf numFmtId="0" fontId="51" fillId="5" borderId="335" xfId="10" quotePrefix="1" applyFont="1" applyFill="1" applyBorder="1" applyAlignment="1" applyProtection="1">
      <alignment horizontal="center" vertical="center" wrapText="1"/>
      <protection locked="0"/>
    </xf>
    <xf numFmtId="0" fontId="51" fillId="5" borderId="276" xfId="10" quotePrefix="1" applyFont="1" applyFill="1" applyBorder="1" applyAlignment="1" applyProtection="1">
      <alignment horizontal="center" vertical="center" wrapText="1"/>
      <protection locked="0"/>
    </xf>
    <xf numFmtId="0" fontId="51" fillId="5" borderId="257" xfId="10" quotePrefix="1" applyFont="1" applyFill="1" applyBorder="1" applyAlignment="1" applyProtection="1">
      <alignment horizontal="center" vertical="center" wrapText="1"/>
      <protection locked="0"/>
    </xf>
    <xf numFmtId="0" fontId="53" fillId="5" borderId="462" xfId="6" quotePrefix="1" applyFont="1" applyFill="1" applyBorder="1" applyAlignment="1" applyProtection="1">
      <alignment vertical="center" wrapText="1"/>
      <protection locked="0"/>
    </xf>
    <xf numFmtId="0" fontId="53" fillId="5" borderId="269" xfId="10" quotePrefix="1" applyFont="1" applyFill="1" applyBorder="1" applyAlignment="1" applyProtection="1">
      <alignment horizontal="center" vertical="center" wrapText="1"/>
      <protection locked="0"/>
    </xf>
    <xf numFmtId="0" fontId="53" fillId="5" borderId="335" xfId="10" quotePrefix="1" applyFont="1" applyFill="1" applyBorder="1" applyAlignment="1" applyProtection="1">
      <alignment horizontal="center" vertical="center" wrapText="1"/>
      <protection locked="0"/>
    </xf>
    <xf numFmtId="0" fontId="53" fillId="5" borderId="343" xfId="10" quotePrefix="1" applyFont="1" applyFill="1" applyBorder="1" applyAlignment="1" applyProtection="1">
      <alignment horizontal="center" vertical="center" wrapText="1"/>
      <protection locked="0"/>
    </xf>
    <xf numFmtId="0" fontId="53" fillId="5" borderId="276" xfId="10" quotePrefix="1" applyFont="1" applyFill="1" applyBorder="1" applyAlignment="1" applyProtection="1">
      <alignment horizontal="center" vertical="center" wrapText="1"/>
      <protection locked="0"/>
    </xf>
    <xf numFmtId="0" fontId="97" fillId="5" borderId="462" xfId="10" quotePrefix="1" applyFont="1" applyFill="1" applyBorder="1" applyAlignment="1" applyProtection="1">
      <alignment horizontal="center" vertical="center" wrapText="1"/>
      <protection locked="0"/>
    </xf>
    <xf numFmtId="0" fontId="97" fillId="5" borderId="462" xfId="6" applyFont="1" applyFill="1" applyBorder="1" applyAlignment="1" applyProtection="1">
      <alignment horizontal="center" vertical="center" wrapText="1"/>
      <protection locked="0"/>
    </xf>
    <xf numFmtId="0" fontId="96" fillId="5" borderId="333" xfId="10" quotePrefix="1" applyFont="1" applyFill="1" applyBorder="1" applyAlignment="1" applyProtection="1">
      <alignment horizontal="center" vertical="center" wrapText="1"/>
      <protection locked="0"/>
    </xf>
    <xf numFmtId="0" fontId="96" fillId="5" borderId="334" xfId="10" quotePrefix="1" applyFont="1" applyFill="1" applyBorder="1" applyAlignment="1" applyProtection="1">
      <alignment horizontal="center" vertical="center" wrapText="1"/>
      <protection locked="0"/>
    </xf>
    <xf numFmtId="0" fontId="96" fillId="5" borderId="339" xfId="10" quotePrefix="1" applyFont="1" applyFill="1" applyBorder="1" applyAlignment="1" applyProtection="1">
      <alignment horizontal="center" vertical="center" wrapText="1"/>
      <protection locked="0"/>
    </xf>
    <xf numFmtId="0" fontId="97" fillId="5" borderId="334" xfId="6" applyFont="1" applyFill="1" applyBorder="1" applyAlignment="1" applyProtection="1">
      <alignment horizontal="center" vertical="center" wrapText="1"/>
      <protection locked="0"/>
    </xf>
    <xf numFmtId="0" fontId="97" fillId="5" borderId="337" xfId="6" applyFont="1" applyFill="1" applyBorder="1" applyAlignment="1" applyProtection="1">
      <alignment horizontal="center" vertical="center" wrapText="1"/>
      <protection locked="0"/>
    </xf>
    <xf numFmtId="0" fontId="102" fillId="5" borderId="341" xfId="28" quotePrefix="1" applyFont="1" applyFill="1" applyBorder="1" applyAlignment="1">
      <alignment horizontal="center" vertical="center" wrapText="1"/>
    </xf>
    <xf numFmtId="0" fontId="102" fillId="5" borderId="339" xfId="28" quotePrefix="1" applyFont="1" applyFill="1" applyBorder="1" applyAlignment="1">
      <alignment horizontal="center" vertical="center" wrapText="1"/>
    </xf>
    <xf numFmtId="0" fontId="96" fillId="5" borderId="284" xfId="6" quotePrefix="1" applyFont="1" applyFill="1" applyBorder="1" applyAlignment="1" applyProtection="1">
      <alignment horizontal="center" vertical="center" wrapText="1"/>
      <protection locked="0"/>
    </xf>
    <xf numFmtId="0" fontId="96" fillId="5" borderId="309" xfId="6" quotePrefix="1" applyFont="1" applyFill="1" applyBorder="1" applyAlignment="1" applyProtection="1">
      <alignment horizontal="center" vertical="center" wrapText="1"/>
      <protection locked="0"/>
    </xf>
    <xf numFmtId="0" fontId="96" fillId="5" borderId="315" xfId="6" quotePrefix="1" applyFont="1" applyFill="1" applyBorder="1" applyAlignment="1" applyProtection="1">
      <alignment horizontal="center" vertical="center" wrapText="1"/>
      <protection locked="0"/>
    </xf>
    <xf numFmtId="0" fontId="123" fillId="5" borderId="341" xfId="28" quotePrefix="1" applyFont="1" applyFill="1" applyBorder="1" applyAlignment="1">
      <alignment horizontal="center" vertical="center" wrapText="1"/>
    </xf>
    <xf numFmtId="0" fontId="123" fillId="5" borderId="339" xfId="28" quotePrefix="1" applyFont="1" applyFill="1" applyBorder="1" applyAlignment="1">
      <alignment horizontal="center" vertical="center" wrapText="1"/>
    </xf>
    <xf numFmtId="0" fontId="123" fillId="5" borderId="336" xfId="28" quotePrefix="1" applyFont="1" applyFill="1" applyBorder="1" applyAlignment="1">
      <alignment horizontal="center" vertical="center" wrapText="1"/>
    </xf>
    <xf numFmtId="0" fontId="123" fillId="5" borderId="347" xfId="28" quotePrefix="1" applyFont="1" applyFill="1" applyBorder="1" applyAlignment="1">
      <alignment horizontal="center" vertical="center" wrapText="1"/>
    </xf>
    <xf numFmtId="0" fontId="123" fillId="5" borderId="337" xfId="28" quotePrefix="1" applyFont="1" applyFill="1" applyBorder="1" applyAlignment="1">
      <alignment horizontal="center" vertical="center" wrapText="1"/>
    </xf>
    <xf numFmtId="0" fontId="123" fillId="5" borderId="345" xfId="28" quotePrefix="1" applyFont="1" applyFill="1" applyBorder="1" applyAlignment="1">
      <alignment horizontal="center" vertical="center" wrapText="1"/>
    </xf>
    <xf numFmtId="0" fontId="123" fillId="5" borderId="344" xfId="28" quotePrefix="1" applyFont="1" applyFill="1" applyBorder="1" applyAlignment="1">
      <alignment horizontal="center" vertical="center" wrapText="1"/>
    </xf>
    <xf numFmtId="0" fontId="53" fillId="5" borderId="341" xfId="10" quotePrefix="1" applyFont="1" applyFill="1" applyBorder="1" applyAlignment="1" applyProtection="1">
      <alignment horizontal="center" vertical="center" wrapText="1"/>
      <protection locked="0"/>
    </xf>
    <xf numFmtId="0" fontId="53" fillId="5" borderId="334" xfId="10" quotePrefix="1" applyFont="1" applyFill="1" applyBorder="1" applyAlignment="1" applyProtection="1">
      <alignment horizontal="center" vertical="center" wrapText="1"/>
      <protection locked="0"/>
    </xf>
    <xf numFmtId="0" fontId="53" fillId="5" borderId="269" xfId="0" applyFont="1" applyFill="1" applyBorder="1" applyAlignment="1" applyProtection="1">
      <alignment horizontal="center" vertical="center" wrapText="1"/>
      <protection locked="0"/>
    </xf>
    <xf numFmtId="0" fontId="53" fillId="5" borderId="334" xfId="0" applyFont="1" applyFill="1" applyBorder="1" applyAlignment="1" applyProtection="1">
      <alignment horizontal="center" vertical="center" wrapText="1"/>
      <protection locked="0"/>
    </xf>
    <xf numFmtId="0" fontId="53" fillId="5" borderId="343" xfId="0" applyFont="1" applyFill="1" applyBorder="1" applyAlignment="1" applyProtection="1">
      <alignment horizontal="center" vertical="center" wrapText="1"/>
      <protection locked="0"/>
    </xf>
    <xf numFmtId="0" fontId="53" fillId="5" borderId="337" xfId="0" applyFont="1" applyFill="1" applyBorder="1" applyAlignment="1" applyProtection="1">
      <alignment horizontal="center" vertical="center" wrapText="1"/>
      <protection locked="0"/>
    </xf>
    <xf numFmtId="0" fontId="51" fillId="5" borderId="273" xfId="0" applyFont="1" applyFill="1" applyBorder="1" applyAlignment="1" applyProtection="1">
      <alignment horizontal="center" vertical="center" wrapText="1"/>
      <protection locked="0"/>
    </xf>
    <xf numFmtId="0" fontId="51" fillId="5" borderId="462" xfId="6" quotePrefix="1" applyFont="1" applyFill="1" applyBorder="1" applyAlignment="1" applyProtection="1">
      <alignment vertical="center" wrapText="1"/>
      <protection locked="0"/>
    </xf>
    <xf numFmtId="0" fontId="53" fillId="5" borderId="274" xfId="10" quotePrefix="1" applyFont="1" applyFill="1" applyBorder="1" applyAlignment="1" applyProtection="1">
      <alignment horizontal="center" vertical="center" wrapText="1"/>
      <protection locked="0"/>
    </xf>
    <xf numFmtId="0" fontId="53" fillId="5" borderId="274" xfId="0" applyFont="1" applyFill="1" applyBorder="1" applyAlignment="1" applyProtection="1">
      <alignment horizontal="center" vertical="center" wrapText="1"/>
      <protection locked="0"/>
    </xf>
    <xf numFmtId="0" fontId="51" fillId="5" borderId="335" xfId="0" applyFont="1" applyFill="1" applyBorder="1" applyAlignment="1" applyProtection="1">
      <alignment horizontal="center" vertical="center" wrapText="1"/>
      <protection locked="0"/>
    </xf>
    <xf numFmtId="0" fontId="51" fillId="5" borderId="467" xfId="10" quotePrefix="1" applyFont="1" applyFill="1" applyBorder="1" applyAlignment="1" applyProtection="1">
      <alignment horizontal="center" vertical="center" wrapText="1"/>
      <protection locked="0"/>
    </xf>
    <xf numFmtId="0" fontId="51" fillId="5" borderId="459" xfId="10" quotePrefix="1" applyFont="1" applyFill="1" applyBorder="1" applyAlignment="1" applyProtection="1">
      <alignment horizontal="center" vertical="center" wrapText="1"/>
      <protection locked="0"/>
    </xf>
    <xf numFmtId="0" fontId="53" fillId="5" borderId="462" xfId="6" quotePrefix="1" applyFont="1" applyFill="1" applyBorder="1" applyAlignment="1" applyProtection="1">
      <alignment horizontal="center" vertical="center" wrapText="1"/>
      <protection locked="0"/>
    </xf>
    <xf numFmtId="0" fontId="51" fillId="5" borderId="269" xfId="0" applyFont="1" applyFill="1" applyBorder="1" applyAlignment="1" applyProtection="1">
      <alignment horizontal="center" vertical="center" wrapText="1"/>
      <protection locked="0"/>
    </xf>
    <xf numFmtId="0" fontId="51" fillId="5" borderId="334" xfId="0" applyFont="1" applyFill="1" applyBorder="1" applyAlignment="1" applyProtection="1">
      <alignment horizontal="center" vertical="center" wrapText="1"/>
      <protection locked="0"/>
    </xf>
    <xf numFmtId="0" fontId="51" fillId="5" borderId="343" xfId="0" applyFont="1" applyFill="1" applyBorder="1" applyAlignment="1" applyProtection="1">
      <alignment horizontal="center" vertical="center" wrapText="1"/>
      <protection locked="0"/>
    </xf>
    <xf numFmtId="0" fontId="51" fillId="5" borderId="337" xfId="0" applyFont="1" applyFill="1" applyBorder="1" applyAlignment="1" applyProtection="1">
      <alignment horizontal="center" vertical="center" wrapText="1"/>
      <protection locked="0"/>
    </xf>
    <xf numFmtId="0" fontId="51" fillId="5" borderId="276" xfId="0" applyFont="1" applyFill="1" applyBorder="1" applyAlignment="1" applyProtection="1">
      <alignment horizontal="center" vertical="center" wrapText="1"/>
      <protection locked="0"/>
    </xf>
    <xf numFmtId="0" fontId="38" fillId="5" borderId="462" xfId="0" applyFont="1" applyFill="1" applyBorder="1" applyAlignment="1" applyProtection="1">
      <alignment horizontal="center" vertical="center"/>
      <protection locked="0"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wrapText="1"/>
    </xf>
    <xf numFmtId="0" fontId="46" fillId="0" borderId="0" xfId="0" applyFont="1" applyFill="1" applyBorder="1" applyAlignment="1">
      <alignment horizontal="center"/>
    </xf>
    <xf numFmtId="0" fontId="93" fillId="0" borderId="0" xfId="0" applyFont="1" applyFill="1" applyBorder="1" applyAlignment="1">
      <alignment horizontal="left" wrapText="1"/>
    </xf>
    <xf numFmtId="0" fontId="6" fillId="0" borderId="485" xfId="0" applyFont="1" applyFill="1" applyBorder="1" applyAlignment="1">
      <alignment horizontal="center" vertical="center" wrapText="1"/>
    </xf>
    <xf numFmtId="0" fontId="6" fillId="0" borderId="486" xfId="0" applyFont="1" applyFill="1" applyBorder="1" applyAlignment="1">
      <alignment horizontal="center" vertical="center" wrapText="1"/>
    </xf>
    <xf numFmtId="0" fontId="13" fillId="0" borderId="491" xfId="0" applyFont="1" applyFill="1" applyBorder="1" applyAlignment="1">
      <alignment horizontal="left" vertical="center" wrapText="1"/>
    </xf>
    <xf numFmtId="0" fontId="13" fillId="0" borderId="348" xfId="0" applyFont="1" applyFill="1" applyBorder="1" applyAlignment="1">
      <alignment horizontal="center" vertical="center" wrapText="1"/>
    </xf>
    <xf numFmtId="0" fontId="6" fillId="0" borderId="463" xfId="0" applyFont="1" applyFill="1" applyBorder="1" applyAlignment="1">
      <alignment horizontal="center" vertical="center" wrapText="1"/>
    </xf>
    <xf numFmtId="0" fontId="13" fillId="0" borderId="489" xfId="0" applyFont="1" applyFill="1" applyBorder="1" applyAlignment="1">
      <alignment horizontal="left" vertical="center" wrapText="1"/>
    </xf>
    <xf numFmtId="0" fontId="13" fillId="0" borderId="492" xfId="0" applyFont="1" applyFill="1" applyBorder="1" applyAlignment="1">
      <alignment horizontal="left" vertical="center" wrapText="1"/>
    </xf>
    <xf numFmtId="0" fontId="6" fillId="0" borderId="485" xfId="7" applyFont="1" applyFill="1" applyBorder="1" applyAlignment="1">
      <alignment horizontal="center" vertical="center" wrapText="1"/>
    </xf>
    <xf numFmtId="0" fontId="6" fillId="0" borderId="486" xfId="7" applyFont="1" applyFill="1" applyBorder="1" applyAlignment="1">
      <alignment horizontal="center" vertical="center" wrapText="1"/>
    </xf>
    <xf numFmtId="0" fontId="13" fillId="0" borderId="348" xfId="0" applyFont="1" applyFill="1" applyBorder="1" applyAlignment="1">
      <alignment vertical="center" wrapText="1"/>
    </xf>
    <xf numFmtId="0" fontId="46" fillId="0" borderId="2" xfId="7" applyFont="1" applyFill="1" applyBorder="1" applyAlignment="1">
      <alignment vertical="center" wrapText="1"/>
    </xf>
    <xf numFmtId="0" fontId="6" fillId="0" borderId="496" xfId="2" applyFont="1" applyFill="1" applyBorder="1" applyAlignment="1">
      <alignment horizontal="center" vertical="center"/>
    </xf>
    <xf numFmtId="0" fontId="6" fillId="0" borderId="497" xfId="2" applyFont="1" applyFill="1" applyBorder="1" applyAlignment="1">
      <alignment horizontal="center" vertical="center"/>
    </xf>
    <xf numFmtId="0" fontId="6" fillId="0" borderId="480" xfId="2" applyFont="1" applyFill="1" applyBorder="1" applyAlignment="1">
      <alignment horizontal="center" vertical="center"/>
    </xf>
    <xf numFmtId="0" fontId="6" fillId="0" borderId="481" xfId="2" applyFont="1" applyFill="1" applyBorder="1" applyAlignment="1">
      <alignment horizontal="center" vertical="center"/>
    </xf>
    <xf numFmtId="0" fontId="6" fillId="0" borderId="482" xfId="2" applyFont="1" applyFill="1" applyBorder="1" applyAlignment="1">
      <alignment horizontal="center" vertical="center"/>
    </xf>
    <xf numFmtId="0" fontId="6" fillId="0" borderId="481" xfId="14" applyFont="1" applyFill="1" applyBorder="1" applyAlignment="1">
      <alignment horizontal="center" vertical="center"/>
    </xf>
    <xf numFmtId="0" fontId="6" fillId="0" borderId="497" xfId="14" applyFont="1" applyFill="1" applyBorder="1" applyAlignment="1">
      <alignment horizontal="center" vertical="center"/>
    </xf>
    <xf numFmtId="0" fontId="6" fillId="0" borderId="482" xfId="14" applyFont="1" applyFill="1" applyBorder="1" applyAlignment="1">
      <alignment horizontal="center" vertical="center"/>
    </xf>
    <xf numFmtId="0" fontId="46" fillId="0" borderId="348" xfId="0" applyFont="1" applyFill="1" applyBorder="1" applyAlignment="1">
      <alignment horizontal="center" vertical="center"/>
    </xf>
    <xf numFmtId="0" fontId="13" fillId="0" borderId="487" xfId="0" applyFont="1" applyFill="1" applyBorder="1" applyAlignment="1">
      <alignment horizontal="left" vertical="center"/>
    </xf>
    <xf numFmtId="0" fontId="13" fillId="0" borderId="487" xfId="0" applyFont="1" applyFill="1" applyBorder="1" applyAlignment="1">
      <alignment horizontal="center" vertical="center"/>
    </xf>
    <xf numFmtId="0" fontId="13" fillId="0" borderId="489" xfId="0" applyFont="1" applyFill="1" applyBorder="1" applyAlignment="1">
      <alignment horizontal="center" vertical="center"/>
    </xf>
    <xf numFmtId="0" fontId="6" fillId="0" borderId="490" xfId="0" applyFont="1" applyFill="1" applyBorder="1" applyAlignment="1">
      <alignment horizontal="center" vertical="center"/>
    </xf>
    <xf numFmtId="0" fontId="13" fillId="0" borderId="488" xfId="0" applyFont="1" applyFill="1" applyBorder="1" applyAlignment="1">
      <alignment horizontal="center" vertical="center"/>
    </xf>
    <xf numFmtId="0" fontId="13" fillId="0" borderId="509" xfId="0" applyFont="1" applyFill="1" applyBorder="1" applyAlignment="1">
      <alignment horizontal="center" vertical="center"/>
    </xf>
    <xf numFmtId="0" fontId="13" fillId="0" borderId="510" xfId="0" applyFont="1" applyFill="1" applyBorder="1" applyAlignment="1">
      <alignment horizontal="center" vertical="center"/>
    </xf>
    <xf numFmtId="0" fontId="6" fillId="0" borderId="511" xfId="0" applyFont="1" applyFill="1" applyBorder="1" applyAlignment="1">
      <alignment horizontal="center" vertical="center"/>
    </xf>
    <xf numFmtId="0" fontId="13" fillId="0" borderId="512" xfId="0" applyFont="1" applyFill="1" applyBorder="1" applyAlignment="1">
      <alignment horizontal="center" vertical="center" wrapText="1"/>
    </xf>
    <xf numFmtId="0" fontId="13" fillId="0" borderId="510" xfId="0" applyFont="1" applyFill="1" applyBorder="1" applyAlignment="1">
      <alignment horizontal="center" vertical="center" wrapText="1"/>
    </xf>
    <xf numFmtId="0" fontId="6" fillId="0" borderId="511" xfId="0" applyFont="1" applyFill="1" applyBorder="1" applyAlignment="1">
      <alignment horizontal="center" vertical="center" wrapText="1"/>
    </xf>
    <xf numFmtId="0" fontId="6" fillId="0" borderId="463" xfId="0" applyFont="1" applyFill="1" applyBorder="1" applyAlignment="1">
      <alignment horizontal="center" vertical="center"/>
    </xf>
    <xf numFmtId="0" fontId="6" fillId="0" borderId="485" xfId="0" applyFont="1" applyFill="1" applyBorder="1" applyAlignment="1">
      <alignment horizontal="center" vertical="center"/>
    </xf>
    <xf numFmtId="0" fontId="6" fillId="0" borderId="348" xfId="0" applyFont="1" applyFill="1" applyBorder="1" applyAlignment="1">
      <alignment horizontal="center" vertical="center"/>
    </xf>
    <xf numFmtId="0" fontId="13" fillId="0" borderId="513" xfId="0" applyFont="1" applyFill="1" applyBorder="1" applyAlignment="1">
      <alignment horizontal="left"/>
    </xf>
    <xf numFmtId="0" fontId="13" fillId="0" borderId="513" xfId="0" applyFont="1" applyFill="1" applyBorder="1" applyAlignment="1">
      <alignment horizontal="center"/>
    </xf>
    <xf numFmtId="0" fontId="6" fillId="0" borderId="501" xfId="0" applyFont="1" applyFill="1" applyBorder="1" applyAlignment="1">
      <alignment horizontal="center" vertical="center"/>
    </xf>
    <xf numFmtId="0" fontId="6" fillId="0" borderId="243" xfId="0" applyFont="1" applyFill="1" applyBorder="1" applyAlignment="1">
      <alignment horizontal="center" vertical="center"/>
    </xf>
    <xf numFmtId="0" fontId="6" fillId="0" borderId="427" xfId="0" applyFont="1" applyFill="1" applyBorder="1" applyAlignment="1">
      <alignment horizontal="center" vertical="center"/>
    </xf>
    <xf numFmtId="0" fontId="6" fillId="0" borderId="514" xfId="0" applyFont="1" applyFill="1" applyBorder="1" applyAlignment="1">
      <alignment horizontal="center" vertical="center"/>
    </xf>
    <xf numFmtId="0" fontId="6" fillId="0" borderId="484" xfId="0" applyFont="1" applyFill="1" applyBorder="1" applyAlignment="1">
      <alignment horizontal="center" vertical="center"/>
    </xf>
    <xf numFmtId="0" fontId="6" fillId="0" borderId="515" xfId="0" applyFont="1" applyFill="1" applyBorder="1" applyAlignment="1">
      <alignment horizontal="center" vertical="center"/>
    </xf>
    <xf numFmtId="0" fontId="6" fillId="0" borderId="516" xfId="0" applyFont="1" applyFill="1" applyBorder="1" applyAlignment="1">
      <alignment horizontal="center" vertical="center"/>
    </xf>
    <xf numFmtId="0" fontId="6" fillId="0" borderId="517" xfId="0" applyFont="1" applyFill="1" applyBorder="1" applyAlignment="1">
      <alignment horizontal="center" vertical="center"/>
    </xf>
    <xf numFmtId="0" fontId="6" fillId="0" borderId="514" xfId="0" applyFont="1" applyFill="1" applyBorder="1" applyAlignment="1">
      <alignment horizontal="center" vertical="center" wrapText="1"/>
    </xf>
    <xf numFmtId="0" fontId="6" fillId="0" borderId="484" xfId="0" applyFont="1" applyFill="1" applyBorder="1" applyAlignment="1">
      <alignment horizontal="center" vertical="center" wrapText="1"/>
    </xf>
    <xf numFmtId="0" fontId="4" fillId="0" borderId="0" xfId="24" applyAlignment="1">
      <alignment horizontal="center"/>
    </xf>
    <xf numFmtId="0" fontId="116" fillId="0" borderId="34" xfId="0" applyFont="1" applyFill="1" applyBorder="1" applyAlignment="1">
      <alignment horizontal="center"/>
    </xf>
    <xf numFmtId="0" fontId="116" fillId="0" borderId="35" xfId="0" applyFont="1" applyFill="1" applyBorder="1" applyAlignment="1">
      <alignment horizontal="center"/>
    </xf>
    <xf numFmtId="0" fontId="116" fillId="0" borderId="34" xfId="24" applyFont="1" applyFill="1" applyBorder="1" applyAlignment="1">
      <alignment horizontal="center"/>
    </xf>
    <xf numFmtId="0" fontId="116" fillId="0" borderId="35" xfId="24" applyFont="1" applyFill="1" applyBorder="1" applyAlignment="1">
      <alignment horizontal="center"/>
    </xf>
    <xf numFmtId="0" fontId="117" fillId="0" borderId="34" xfId="24" applyFont="1" applyFill="1" applyBorder="1" applyAlignment="1">
      <alignment horizontal="center" vertical="center" wrapText="1"/>
    </xf>
    <xf numFmtId="0" fontId="116" fillId="0" borderId="245" xfId="24" applyFont="1" applyFill="1" applyBorder="1" applyAlignment="1">
      <alignment horizontal="center"/>
    </xf>
    <xf numFmtId="0" fontId="116" fillId="0" borderId="246" xfId="24" applyFont="1" applyFill="1" applyBorder="1" applyAlignment="1">
      <alignment horizontal="center"/>
    </xf>
    <xf numFmtId="0" fontId="117" fillId="0" borderId="35" xfId="24" applyFont="1" applyFill="1" applyBorder="1" applyAlignment="1">
      <alignment horizontal="center" vertical="center" wrapText="1"/>
    </xf>
    <xf numFmtId="0" fontId="33" fillId="0" borderId="529" xfId="0" applyFont="1" applyFill="1" applyBorder="1" applyAlignment="1">
      <alignment horizontal="center"/>
    </xf>
    <xf numFmtId="0" fontId="33" fillId="0" borderId="530" xfId="0" applyFont="1" applyFill="1" applyBorder="1" applyAlignment="1">
      <alignment horizontal="center"/>
    </xf>
    <xf numFmtId="0" fontId="33" fillId="0" borderId="531" xfId="0" applyFont="1" applyFill="1" applyBorder="1" applyAlignment="1">
      <alignment horizontal="center"/>
    </xf>
    <xf numFmtId="0" fontId="33" fillId="0" borderId="532" xfId="0" applyFont="1" applyFill="1" applyBorder="1" applyAlignment="1">
      <alignment horizontal="center"/>
    </xf>
    <xf numFmtId="0" fontId="33" fillId="0" borderId="533" xfId="0" applyFont="1" applyFill="1" applyBorder="1" applyAlignment="1">
      <alignment horizontal="center"/>
    </xf>
    <xf numFmtId="0" fontId="33" fillId="0" borderId="534" xfId="0" applyFont="1" applyFill="1" applyBorder="1" applyAlignment="1">
      <alignment horizontal="center"/>
    </xf>
    <xf numFmtId="0" fontId="33" fillId="0" borderId="535" xfId="0" applyFont="1" applyFill="1" applyBorder="1" applyAlignment="1">
      <alignment horizontal="center"/>
    </xf>
    <xf numFmtId="0" fontId="27" fillId="0" borderId="523" xfId="0" applyFont="1" applyBorder="1" applyAlignment="1">
      <alignment horizontal="center" vertical="center" wrapText="1"/>
    </xf>
    <xf numFmtId="0" fontId="103" fillId="0" borderId="52" xfId="0" applyNumberFormat="1" applyFont="1" applyFill="1" applyBorder="1" applyAlignment="1">
      <alignment horizontal="left"/>
    </xf>
    <xf numFmtId="0" fontId="103" fillId="0" borderId="87" xfId="0" applyNumberFormat="1" applyFont="1" applyFill="1" applyBorder="1" applyAlignment="1">
      <alignment horizontal="left"/>
    </xf>
    <xf numFmtId="0" fontId="122" fillId="0" borderId="456" xfId="0" applyNumberFormat="1" applyFont="1" applyFill="1" applyBorder="1" applyAlignment="1">
      <alignment horizontal="center" vertical="center"/>
    </xf>
    <xf numFmtId="0" fontId="122" fillId="0" borderId="87" xfId="0" applyNumberFormat="1" applyFont="1" applyFill="1" applyBorder="1" applyAlignment="1">
      <alignment horizontal="center" vertical="center"/>
    </xf>
    <xf numFmtId="0" fontId="122" fillId="0" borderId="53" xfId="0" applyNumberFormat="1" applyFont="1" applyFill="1" applyBorder="1" applyAlignment="1">
      <alignment horizontal="center" vertical="center"/>
    </xf>
    <xf numFmtId="0" fontId="122" fillId="0" borderId="57" xfId="0" applyNumberFormat="1" applyFont="1" applyFill="1" applyBorder="1" applyAlignment="1">
      <alignment horizontal="center" vertical="center"/>
    </xf>
    <xf numFmtId="0" fontId="116" fillId="0" borderId="456" xfId="0" applyNumberFormat="1" applyFont="1" applyFill="1" applyBorder="1" applyAlignment="1">
      <alignment horizontal="center" vertical="center" wrapText="1"/>
    </xf>
    <xf numFmtId="0" fontId="116" fillId="0" borderId="53" xfId="0" applyNumberFormat="1" applyFont="1" applyFill="1" applyBorder="1" applyAlignment="1">
      <alignment horizontal="center" vertical="center" wrapText="1"/>
    </xf>
    <xf numFmtId="0" fontId="111" fillId="0" borderId="459" xfId="0" applyNumberFormat="1" applyFont="1" applyFill="1" applyBorder="1" applyAlignment="1">
      <alignment horizontal="center" vertical="center" wrapText="1"/>
    </xf>
    <xf numFmtId="0" fontId="106" fillId="0" borderId="456" xfId="0" applyNumberFormat="1" applyFont="1" applyFill="1" applyBorder="1" applyAlignment="1">
      <alignment horizontal="center" vertical="center"/>
    </xf>
    <xf numFmtId="0" fontId="106" fillId="0" borderId="87" xfId="0" applyNumberFormat="1" applyFont="1" applyFill="1" applyBorder="1" applyAlignment="1">
      <alignment horizontal="center" vertical="center"/>
    </xf>
    <xf numFmtId="0" fontId="106" fillId="0" borderId="53" xfId="0" applyNumberFormat="1" applyFont="1" applyFill="1" applyBorder="1" applyAlignment="1">
      <alignment horizontal="center" vertical="center"/>
    </xf>
    <xf numFmtId="0" fontId="106" fillId="0" borderId="57" xfId="0" applyNumberFormat="1" applyFont="1" applyFill="1" applyBorder="1" applyAlignment="1">
      <alignment horizontal="center" vertical="center"/>
    </xf>
    <xf numFmtId="0" fontId="69" fillId="5" borderId="523" xfId="24" applyFont="1" applyFill="1" applyBorder="1" applyAlignment="1">
      <alignment horizontal="center" vertical="center"/>
    </xf>
    <xf numFmtId="0" fontId="73" fillId="5" borderId="523" xfId="24" applyFont="1" applyFill="1" applyBorder="1" applyAlignment="1">
      <alignment horizontal="center" vertical="center"/>
    </xf>
    <xf numFmtId="0" fontId="60" fillId="0" borderId="523" xfId="24" applyFont="1" applyBorder="1" applyAlignment="1">
      <alignment horizontal="center"/>
    </xf>
    <xf numFmtId="0" fontId="60" fillId="0" borderId="524" xfId="24" applyFont="1" applyBorder="1" applyAlignment="1">
      <alignment horizontal="center"/>
    </xf>
    <xf numFmtId="49" fontId="61" fillId="0" borderId="462" xfId="0" applyNumberFormat="1" applyFont="1" applyFill="1" applyBorder="1" applyAlignment="1">
      <alignment horizontal="left"/>
    </xf>
    <xf numFmtId="0" fontId="75" fillId="0" borderId="0" xfId="24" applyFont="1"/>
    <xf numFmtId="0" fontId="60" fillId="0" borderId="52" xfId="24" applyNumberFormat="1" applyFont="1" applyFill="1" applyBorder="1" applyAlignment="1">
      <alignment horizontal="center" vertical="center"/>
    </xf>
    <xf numFmtId="0" fontId="127" fillId="0" borderId="544" xfId="10" applyFont="1" applyFill="1" applyBorder="1" applyAlignment="1">
      <alignment vertical="center" wrapText="1"/>
    </xf>
    <xf numFmtId="0" fontId="127" fillId="0" borderId="545" xfId="10" applyFont="1" applyFill="1" applyBorder="1" applyAlignment="1">
      <alignment vertical="center" wrapText="1"/>
    </xf>
    <xf numFmtId="0" fontId="127" fillId="0" borderId="546" xfId="10" applyFont="1" applyFill="1" applyBorder="1" applyAlignment="1">
      <alignment vertical="center" wrapText="1"/>
    </xf>
    <xf numFmtId="0" fontId="86" fillId="0" borderId="547" xfId="10" applyFont="1" applyFill="1" applyBorder="1" applyAlignment="1">
      <alignment vertical="center" wrapText="1"/>
    </xf>
    <xf numFmtId="0" fontId="86" fillId="0" borderId="539" xfId="10" applyFont="1" applyFill="1" applyBorder="1" applyAlignment="1">
      <alignment horizontal="center" vertical="center" wrapText="1"/>
    </xf>
    <xf numFmtId="0" fontId="86" fillId="0" borderId="548" xfId="10" applyFont="1" applyFill="1" applyBorder="1" applyAlignment="1">
      <alignment horizontal="center" vertical="center" wrapText="1"/>
    </xf>
    <xf numFmtId="0" fontId="127" fillId="0" borderId="539" xfId="6" applyFont="1" applyFill="1" applyBorder="1" applyAlignment="1">
      <alignment horizontal="center" vertical="center" wrapText="1"/>
    </xf>
    <xf numFmtId="0" fontId="127" fillId="0" borderId="548" xfId="6" applyFont="1" applyFill="1" applyBorder="1" applyAlignment="1">
      <alignment horizontal="center" vertical="center" wrapText="1"/>
    </xf>
    <xf numFmtId="0" fontId="127" fillId="0" borderId="528" xfId="6" applyFont="1" applyFill="1" applyBorder="1" applyAlignment="1">
      <alignment horizontal="center" vertical="center" wrapText="1"/>
    </xf>
    <xf numFmtId="0" fontId="127" fillId="0" borderId="549" xfId="10" applyFont="1" applyFill="1" applyBorder="1" applyAlignment="1">
      <alignment horizontal="center" vertical="center" wrapText="1"/>
    </xf>
    <xf numFmtId="0" fontId="127" fillId="0" borderId="550" xfId="10" applyFont="1" applyFill="1" applyBorder="1" applyAlignment="1">
      <alignment horizontal="center" vertical="center" wrapText="1"/>
    </xf>
    <xf numFmtId="0" fontId="127" fillId="0" borderId="551" xfId="10" applyFont="1" applyFill="1" applyBorder="1" applyAlignment="1">
      <alignment horizontal="center" vertical="center" wrapText="1"/>
    </xf>
    <xf numFmtId="0" fontId="127" fillId="0" borderId="549" xfId="6" applyFont="1" applyFill="1" applyBorder="1" applyAlignment="1">
      <alignment horizontal="center" vertical="center" wrapText="1"/>
    </xf>
    <xf numFmtId="0" fontId="127" fillId="0" borderId="546" xfId="6" applyFont="1" applyFill="1" applyBorder="1" applyAlignment="1">
      <alignment horizontal="center" vertical="center" wrapText="1"/>
    </xf>
    <xf numFmtId="0" fontId="19" fillId="0" borderId="545" xfId="0" applyFont="1" applyFill="1" applyBorder="1" applyAlignment="1">
      <alignment horizontal="left" vertical="center" wrapText="1"/>
    </xf>
    <xf numFmtId="0" fontId="86" fillId="0" borderId="552" xfId="10" applyFont="1" applyFill="1" applyBorder="1" applyAlignment="1">
      <alignment horizontal="center" vertical="center" wrapText="1"/>
    </xf>
    <xf numFmtId="0" fontId="127" fillId="0" borderId="550" xfId="6" applyFont="1" applyFill="1" applyBorder="1" applyAlignment="1">
      <alignment horizontal="center" vertical="center" wrapText="1"/>
    </xf>
    <xf numFmtId="0" fontId="127" fillId="0" borderId="551" xfId="6" applyFont="1" applyFill="1" applyBorder="1" applyAlignment="1">
      <alignment horizontal="center" vertical="center" wrapText="1"/>
    </xf>
    <xf numFmtId="0" fontId="24" fillId="0" borderId="547" xfId="0" applyFont="1" applyFill="1" applyBorder="1" applyAlignment="1">
      <alignment horizontal="left" vertical="center" wrapText="1"/>
    </xf>
    <xf numFmtId="0" fontId="127" fillId="0" borderId="539" xfId="10" applyFont="1" applyFill="1" applyBorder="1" applyAlignment="1">
      <alignment horizontal="center" vertical="center" wrapText="1"/>
    </xf>
    <xf numFmtId="0" fontId="127" fillId="0" borderId="548" xfId="10" applyFont="1" applyFill="1" applyBorder="1" applyAlignment="1">
      <alignment horizontal="center" vertical="center" wrapText="1"/>
    </xf>
    <xf numFmtId="0" fontId="127" fillId="0" borderId="552" xfId="10" applyFont="1" applyFill="1" applyBorder="1" applyAlignment="1">
      <alignment horizontal="center" vertical="center" wrapText="1"/>
    </xf>
    <xf numFmtId="0" fontId="127" fillId="0" borderId="553" xfId="6" applyFont="1" applyFill="1" applyBorder="1" applyAlignment="1">
      <alignment horizontal="center" vertical="center" wrapText="1"/>
    </xf>
    <xf numFmtId="0" fontId="127" fillId="0" borderId="553" xfId="10" applyFont="1" applyFill="1" applyBorder="1" applyAlignment="1">
      <alignment horizontal="center" vertical="center" wrapText="1"/>
    </xf>
    <xf numFmtId="0" fontId="127" fillId="0" borderId="546" xfId="10" applyFont="1" applyFill="1" applyBorder="1" applyAlignment="1">
      <alignment horizontal="center" vertical="center" wrapText="1"/>
    </xf>
    <xf numFmtId="0" fontId="131" fillId="0" borderId="554" xfId="10" applyFont="1" applyFill="1" applyBorder="1" applyAlignment="1">
      <alignment vertical="center" wrapText="1"/>
    </xf>
    <xf numFmtId="0" fontId="86" fillId="0" borderId="553" xfId="10" applyFont="1" applyFill="1" applyBorder="1" applyAlignment="1">
      <alignment horizontal="center" vertical="center" wrapText="1"/>
    </xf>
    <xf numFmtId="0" fontId="86" fillId="0" borderId="5" xfId="10" applyFont="1" applyFill="1" applyBorder="1" applyAlignment="1">
      <alignment horizontal="center" vertical="center" wrapText="1"/>
    </xf>
    <xf numFmtId="0" fontId="86" fillId="0" borderId="6" xfId="10" applyFont="1" applyFill="1" applyBorder="1" applyAlignment="1">
      <alignment horizontal="center" vertical="center" wrapText="1"/>
    </xf>
    <xf numFmtId="0" fontId="86" fillId="0" borderId="543" xfId="10" applyFont="1" applyFill="1" applyBorder="1" applyAlignment="1">
      <alignment horizontal="center" vertical="center" wrapText="1"/>
    </xf>
    <xf numFmtId="0" fontId="127" fillId="0" borderId="552" xfId="6" applyFont="1" applyFill="1" applyBorder="1" applyAlignment="1">
      <alignment horizontal="center" vertical="center" wrapText="1"/>
    </xf>
    <xf numFmtId="0" fontId="131" fillId="0" borderId="545" xfId="10" applyFont="1" applyFill="1" applyBorder="1" applyAlignment="1">
      <alignment vertical="center" wrapText="1"/>
    </xf>
    <xf numFmtId="0" fontId="22" fillId="0" borderId="545" xfId="0" applyFont="1" applyFill="1" applyBorder="1" applyAlignment="1">
      <alignment horizontal="left" vertical="center" wrapText="1"/>
    </xf>
    <xf numFmtId="0" fontId="19" fillId="0" borderId="549" xfId="0" applyFont="1" applyFill="1" applyBorder="1" applyAlignment="1">
      <alignment horizontal="center" vertical="center"/>
    </xf>
    <xf numFmtId="0" fontId="19" fillId="0" borderId="546" xfId="0" applyFont="1" applyFill="1" applyBorder="1" applyAlignment="1">
      <alignment horizontal="center" vertical="center"/>
    </xf>
    <xf numFmtId="0" fontId="127" fillId="0" borderId="331" xfId="10" applyFont="1" applyFill="1" applyBorder="1" applyAlignment="1">
      <alignment horizontal="center" vertical="center" wrapText="1"/>
    </xf>
    <xf numFmtId="0" fontId="127" fillId="0" borderId="331" xfId="6" applyFont="1" applyFill="1" applyBorder="1" applyAlignment="1">
      <alignment horizontal="center" vertical="center" wrapText="1"/>
    </xf>
    <xf numFmtId="0" fontId="127" fillId="0" borderId="556" xfId="6" applyFont="1" applyFill="1" applyBorder="1" applyAlignment="1">
      <alignment horizontal="center" vertical="center" wrapText="1"/>
    </xf>
    <xf numFmtId="0" fontId="127" fillId="0" borderId="387" xfId="6" applyFont="1" applyFill="1" applyBorder="1" applyAlignment="1">
      <alignment horizontal="center" vertical="center" wrapText="1"/>
    </xf>
    <xf numFmtId="0" fontId="131" fillId="0" borderId="547" xfId="10" applyFont="1" applyFill="1" applyBorder="1" applyAlignment="1">
      <alignment vertical="center" wrapText="1"/>
    </xf>
    <xf numFmtId="0" fontId="86" fillId="0" borderId="537" xfId="10" applyFont="1" applyFill="1" applyBorder="1" applyAlignment="1">
      <alignment horizontal="center" vertical="center" wrapText="1"/>
    </xf>
    <xf numFmtId="0" fontId="127" fillId="0" borderId="557" xfId="10" applyFont="1" applyFill="1" applyBorder="1" applyAlignment="1">
      <alignment horizontal="center" vertical="center" wrapText="1"/>
    </xf>
    <xf numFmtId="0" fontId="127" fillId="0" borderId="557" xfId="6" applyFont="1" applyFill="1" applyBorder="1" applyAlignment="1">
      <alignment horizontal="center" vertical="center" wrapText="1"/>
    </xf>
    <xf numFmtId="0" fontId="127" fillId="0" borderId="542" xfId="6" applyFont="1" applyFill="1" applyBorder="1" applyAlignment="1">
      <alignment horizontal="center" vertical="center" wrapText="1"/>
    </xf>
    <xf numFmtId="0" fontId="86" fillId="0" borderId="542" xfId="10" applyFont="1" applyFill="1" applyBorder="1" applyAlignment="1">
      <alignment horizontal="center" vertical="center" wrapText="1"/>
    </xf>
    <xf numFmtId="0" fontId="127" fillId="0" borderId="329" xfId="6" applyFont="1" applyFill="1" applyBorder="1" applyAlignment="1">
      <alignment horizontal="center" vertical="center" wrapText="1"/>
    </xf>
    <xf numFmtId="0" fontId="86" fillId="0" borderId="33" xfId="10" applyFont="1" applyFill="1" applyBorder="1" applyAlignment="1">
      <alignment horizontal="center" vertical="center" wrapText="1"/>
    </xf>
    <xf numFmtId="0" fontId="127" fillId="0" borderId="373" xfId="10" applyFont="1" applyFill="1" applyBorder="1" applyAlignment="1">
      <alignment horizontal="center" vertical="center" wrapText="1"/>
    </xf>
    <xf numFmtId="0" fontId="86" fillId="0" borderId="538" xfId="10" applyFont="1" applyFill="1" applyBorder="1" applyAlignment="1">
      <alignment horizontal="center" vertical="center" wrapText="1"/>
    </xf>
    <xf numFmtId="0" fontId="127" fillId="0" borderId="538" xfId="10" applyFont="1" applyFill="1" applyBorder="1" applyAlignment="1">
      <alignment horizontal="center" vertical="center" wrapText="1"/>
    </xf>
    <xf numFmtId="0" fontId="127" fillId="0" borderId="537" xfId="10" applyFont="1" applyFill="1" applyBorder="1" applyAlignment="1">
      <alignment horizontal="center" vertical="center" wrapText="1"/>
    </xf>
    <xf numFmtId="0" fontId="127" fillId="0" borderId="329" xfId="10" applyFont="1" applyFill="1" applyBorder="1" applyAlignment="1">
      <alignment horizontal="center" vertical="center" wrapText="1"/>
    </xf>
    <xf numFmtId="0" fontId="86" fillId="0" borderId="542" xfId="6" applyFont="1" applyFill="1" applyBorder="1" applyAlignment="1">
      <alignment horizontal="center" vertical="center" wrapText="1"/>
    </xf>
    <xf numFmtId="0" fontId="86" fillId="0" borderId="5" xfId="6" applyFont="1" applyFill="1" applyBorder="1" applyAlignment="1">
      <alignment horizontal="center" vertical="center" wrapText="1"/>
    </xf>
    <xf numFmtId="0" fontId="86" fillId="0" borderId="526" xfId="10" applyFont="1" applyFill="1" applyBorder="1" applyAlignment="1">
      <alignment vertical="center" wrapText="1"/>
    </xf>
    <xf numFmtId="0" fontId="127" fillId="0" borderId="558" xfId="10" applyFont="1" applyFill="1" applyBorder="1" applyAlignment="1">
      <alignment horizontal="center" vertical="center" wrapText="1"/>
    </xf>
    <xf numFmtId="0" fontId="127" fillId="0" borderId="555" xfId="10" applyFont="1" applyFill="1" applyBorder="1" applyAlignment="1">
      <alignment horizontal="center" vertical="center" wrapText="1"/>
    </xf>
    <xf numFmtId="0" fontId="127" fillId="0" borderId="348" xfId="6" applyFont="1" applyFill="1" applyBorder="1" applyAlignment="1">
      <alignment horizontal="center" vertical="center" wrapText="1"/>
    </xf>
    <xf numFmtId="0" fontId="19" fillId="0" borderId="546" xfId="0" applyFont="1" applyFill="1" applyBorder="1" applyAlignment="1">
      <alignment horizontal="left" vertical="center" wrapText="1"/>
    </xf>
    <xf numFmtId="0" fontId="86" fillId="0" borderId="528" xfId="10" applyFont="1" applyFill="1" applyBorder="1" applyAlignment="1">
      <alignment horizontal="center" vertical="center" wrapText="1"/>
    </xf>
    <xf numFmtId="0" fontId="86" fillId="0" borderId="380" xfId="10" applyFont="1" applyFill="1" applyBorder="1" applyAlignment="1">
      <alignment horizontal="center" vertical="center" wrapText="1"/>
    </xf>
    <xf numFmtId="0" fontId="86" fillId="0" borderId="524" xfId="10" applyFont="1" applyFill="1" applyBorder="1" applyAlignment="1">
      <alignment horizontal="center" vertical="center" wrapText="1"/>
    </xf>
    <xf numFmtId="0" fontId="127" fillId="0" borderId="528" xfId="10" applyFont="1" applyFill="1" applyBorder="1" applyAlignment="1">
      <alignment horizontal="center" vertical="center" wrapText="1"/>
    </xf>
    <xf numFmtId="0" fontId="86" fillId="0" borderId="558" xfId="10" applyFont="1" applyFill="1" applyBorder="1" applyAlignment="1">
      <alignment horizontal="center" vertical="center" wrapText="1"/>
    </xf>
    <xf numFmtId="0" fontId="86" fillId="0" borderId="549" xfId="10" applyFont="1" applyFill="1" applyBorder="1" applyAlignment="1">
      <alignment horizontal="center" vertical="center" wrapText="1"/>
    </xf>
    <xf numFmtId="0" fontId="86" fillId="0" borderId="550" xfId="10" applyFont="1" applyFill="1" applyBorder="1" applyAlignment="1">
      <alignment horizontal="center" vertical="center" wrapText="1"/>
    </xf>
    <xf numFmtId="0" fontId="86" fillId="0" borderId="546" xfId="10" applyFont="1" applyFill="1" applyBorder="1" applyAlignment="1">
      <alignment horizontal="center" vertical="center" wrapText="1"/>
    </xf>
    <xf numFmtId="0" fontId="19" fillId="0" borderId="547" xfId="0" applyFont="1" applyFill="1" applyBorder="1" applyAlignment="1">
      <alignment horizontal="left" vertical="center" wrapText="1"/>
    </xf>
    <xf numFmtId="0" fontId="24" fillId="0" borderId="554" xfId="0" applyFont="1" applyFill="1" applyBorder="1" applyAlignment="1">
      <alignment horizontal="left" vertical="center" wrapText="1"/>
    </xf>
    <xf numFmtId="0" fontId="21" fillId="0" borderId="546" xfId="0" applyFont="1" applyFill="1" applyBorder="1" applyAlignment="1">
      <alignment horizontal="center" vertical="center" wrapText="1"/>
    </xf>
    <xf numFmtId="0" fontId="21" fillId="0" borderId="546" xfId="0" applyFont="1" applyFill="1" applyBorder="1" applyAlignment="1">
      <alignment horizontal="center" vertical="center"/>
    </xf>
    <xf numFmtId="0" fontId="127" fillId="0" borderId="33" xfId="6" applyFont="1" applyFill="1" applyBorder="1" applyAlignment="1">
      <alignment horizontal="center" vertical="center" wrapText="1"/>
    </xf>
    <xf numFmtId="0" fontId="86" fillId="0" borderId="342" xfId="10" applyFont="1" applyFill="1" applyBorder="1" applyAlignment="1">
      <alignment horizontal="center" vertical="center" wrapText="1"/>
    </xf>
    <xf numFmtId="0" fontId="127" fillId="0" borderId="342" xfId="6" applyFont="1" applyFill="1" applyBorder="1" applyAlignment="1">
      <alignment horizontal="center" vertical="center" wrapText="1"/>
    </xf>
    <xf numFmtId="0" fontId="24" fillId="0" borderId="526" xfId="0" applyFont="1" applyFill="1" applyBorder="1" applyAlignment="1">
      <alignment horizontal="left" vertical="center" wrapText="1"/>
    </xf>
    <xf numFmtId="0" fontId="86" fillId="0" borderId="33" xfId="6" applyFont="1" applyFill="1" applyBorder="1" applyAlignment="1">
      <alignment horizontal="center" vertical="center" wrapText="1"/>
    </xf>
    <xf numFmtId="0" fontId="86" fillId="0" borderId="554" xfId="10" applyFont="1" applyFill="1" applyBorder="1" applyAlignment="1">
      <alignment horizontal="center" vertical="center" wrapText="1"/>
    </xf>
    <xf numFmtId="0" fontId="86" fillId="0" borderId="554" xfId="6" applyFont="1" applyFill="1" applyBorder="1" applyAlignment="1">
      <alignment horizontal="center" vertical="center" wrapText="1"/>
    </xf>
    <xf numFmtId="0" fontId="131" fillId="0" borderId="386" xfId="10" applyFont="1" applyFill="1" applyBorder="1" applyAlignment="1">
      <alignment vertical="center" wrapText="1"/>
    </xf>
    <xf numFmtId="0" fontId="127" fillId="0" borderId="342" xfId="10" applyFont="1" applyFill="1" applyBorder="1" applyAlignment="1">
      <alignment horizontal="center" vertical="center" wrapText="1"/>
    </xf>
    <xf numFmtId="0" fontId="17" fillId="4" borderId="544" xfId="10" quotePrefix="1" applyFont="1" applyFill="1" applyBorder="1" applyAlignment="1">
      <alignment vertical="center" wrapText="1"/>
    </xf>
    <xf numFmtId="0" fontId="17" fillId="4" borderId="562" xfId="3" quotePrefix="1" applyFont="1" applyFill="1" applyBorder="1" applyAlignment="1">
      <alignment horizontal="center" vertical="center" textRotation="255" wrapText="1"/>
    </xf>
    <xf numFmtId="0" fontId="17" fillId="4" borderId="564" xfId="6" quotePrefix="1" applyFont="1" applyFill="1" applyBorder="1" applyAlignment="1">
      <alignment horizontal="center" vertical="center" wrapText="1"/>
    </xf>
    <xf numFmtId="0" fontId="18" fillId="4" borderId="328" xfId="10" quotePrefix="1" applyFont="1" applyFill="1" applyBorder="1" applyAlignment="1">
      <alignment horizontal="center" vertical="center" wrapText="1"/>
    </xf>
    <xf numFmtId="0" fontId="18" fillId="4" borderId="537" xfId="6" quotePrefix="1" applyFont="1" applyFill="1" applyBorder="1" applyAlignment="1">
      <alignment horizontal="center" vertical="center" wrapText="1"/>
    </xf>
    <xf numFmtId="0" fontId="18" fillId="4" borderId="327" xfId="6" quotePrefix="1" applyFont="1" applyFill="1" applyBorder="1" applyAlignment="1">
      <alignment horizontal="center" vertical="center" wrapText="1"/>
    </xf>
    <xf numFmtId="0" fontId="136" fillId="5" borderId="379" xfId="6" applyNumberFormat="1" applyFont="1" applyFill="1" applyBorder="1" applyAlignment="1" applyProtection="1">
      <alignment horizontal="center" vertical="center" wrapText="1"/>
      <protection locked="0"/>
    </xf>
    <xf numFmtId="0" fontId="134" fillId="5" borderId="563" xfId="6" applyFont="1" applyFill="1" applyBorder="1" applyAlignment="1" applyProtection="1">
      <alignment vertical="center" wrapText="1"/>
      <protection locked="0"/>
    </xf>
    <xf numFmtId="0" fontId="134" fillId="5" borderId="564" xfId="6" applyFont="1" applyFill="1" applyBorder="1" applyAlignment="1" applyProtection="1">
      <alignment vertical="center" wrapText="1"/>
      <protection locked="0"/>
    </xf>
    <xf numFmtId="0" fontId="136" fillId="5" borderId="539" xfId="32" applyFont="1" applyFill="1" applyBorder="1" applyAlignment="1" applyProtection="1">
      <alignment horizontal="center" vertical="center" wrapText="1"/>
      <protection locked="0"/>
    </xf>
    <xf numFmtId="0" fontId="138" fillId="5" borderId="379" xfId="32" applyFont="1" applyFill="1" applyBorder="1" applyAlignment="1" applyProtection="1">
      <alignment horizontal="left" vertical="center" wrapText="1"/>
      <protection locked="0"/>
    </xf>
    <xf numFmtId="0" fontId="136" fillId="5" borderId="390" xfId="32" applyFont="1" applyFill="1" applyBorder="1" applyAlignment="1" applyProtection="1">
      <alignment horizontal="center" vertical="center" wrapText="1"/>
      <protection locked="0"/>
    </xf>
    <xf numFmtId="0" fontId="136" fillId="5" borderId="378" xfId="32" applyFont="1" applyFill="1" applyBorder="1" applyAlignment="1" applyProtection="1">
      <alignment horizontal="center" vertical="center" wrapText="1"/>
      <protection locked="0"/>
    </xf>
    <xf numFmtId="0" fontId="136" fillId="5" borderId="548" xfId="32" applyFont="1" applyFill="1" applyBorder="1" applyAlignment="1" applyProtection="1">
      <alignment horizontal="center" vertical="center" wrapText="1"/>
      <protection locked="0"/>
    </xf>
    <xf numFmtId="0" fontId="136" fillId="5" borderId="538" xfId="32" applyFont="1" applyFill="1" applyBorder="1" applyAlignment="1" applyProtection="1">
      <alignment horizontal="center" vertical="center" wrapText="1"/>
      <protection locked="0"/>
    </xf>
    <xf numFmtId="0" fontId="136" fillId="5" borderId="379" xfId="32" applyFont="1" applyFill="1" applyBorder="1" applyAlignment="1" applyProtection="1">
      <alignment horizontal="center" vertical="center" wrapText="1"/>
      <protection locked="0"/>
    </xf>
    <xf numFmtId="0" fontId="138" fillId="5" borderId="379" xfId="32" applyFont="1" applyFill="1" applyBorder="1" applyAlignment="1">
      <alignment horizontal="left" vertical="center" wrapText="1"/>
    </xf>
    <xf numFmtId="0" fontId="136" fillId="5" borderId="390" xfId="32" applyFont="1" applyFill="1" applyBorder="1" applyAlignment="1" applyProtection="1">
      <alignment horizontal="center" vertical="center" wrapText="1"/>
    </xf>
    <xf numFmtId="0" fontId="136" fillId="5" borderId="389" xfId="32" applyFont="1" applyFill="1" applyBorder="1" applyAlignment="1" applyProtection="1">
      <alignment horizontal="center" vertical="center" wrapText="1"/>
      <protection locked="0"/>
    </xf>
    <xf numFmtId="0" fontId="136" fillId="5" borderId="378" xfId="32" applyFont="1" applyFill="1" applyBorder="1" applyAlignment="1" applyProtection="1">
      <alignment horizontal="center" vertical="center" wrapText="1"/>
    </xf>
    <xf numFmtId="0" fontId="134" fillId="5" borderId="559" xfId="6" applyFont="1" applyFill="1" applyBorder="1" applyAlignment="1" applyProtection="1">
      <alignment vertical="center" wrapText="1"/>
      <protection locked="0"/>
    </xf>
    <xf numFmtId="0" fontId="138" fillId="5" borderId="561" xfId="32" applyFont="1" applyFill="1" applyBorder="1" applyAlignment="1" applyProtection="1">
      <alignment horizontal="left" vertical="center" wrapText="1"/>
      <protection locked="0"/>
    </xf>
    <xf numFmtId="0" fontId="136" fillId="5" borderId="561" xfId="32" applyFont="1" applyFill="1" applyBorder="1" applyAlignment="1" applyProtection="1">
      <alignment horizontal="center" vertical="center" wrapText="1"/>
      <protection locked="0"/>
    </xf>
    <xf numFmtId="0" fontId="138" fillId="5" borderId="378" xfId="32" applyFont="1" applyFill="1" applyBorder="1" applyAlignment="1">
      <alignment horizontal="left" vertical="center" wrapText="1"/>
    </xf>
    <xf numFmtId="0" fontId="136" fillId="5" borderId="380" xfId="32" applyFont="1" applyFill="1" applyBorder="1" applyAlignment="1" applyProtection="1">
      <alignment horizontal="center" vertical="center" wrapText="1"/>
    </xf>
    <xf numFmtId="0" fontId="136" fillId="5" borderId="380" xfId="32" applyFont="1" applyFill="1" applyBorder="1" applyAlignment="1" applyProtection="1">
      <alignment horizontal="center" vertical="center" wrapText="1"/>
      <protection locked="0"/>
    </xf>
    <xf numFmtId="0" fontId="134" fillId="5" borderId="467" xfId="32" applyFont="1" applyFill="1" applyBorder="1" applyAlignment="1" applyProtection="1">
      <alignment horizontal="center" vertical="center" wrapText="1"/>
    </xf>
    <xf numFmtId="0" fontId="138" fillId="5" borderId="561" xfId="32" applyFont="1" applyFill="1" applyBorder="1" applyAlignment="1">
      <alignment horizontal="left" vertical="center" wrapText="1"/>
    </xf>
    <xf numFmtId="0" fontId="136" fillId="5" borderId="379" xfId="32" applyFont="1" applyFill="1" applyBorder="1" applyAlignment="1" applyProtection="1">
      <alignment horizontal="center" vertical="center" wrapText="1"/>
    </xf>
    <xf numFmtId="0" fontId="134" fillId="5" borderId="549" xfId="6" applyFont="1" applyFill="1" applyBorder="1" applyAlignment="1" applyProtection="1">
      <alignment horizontal="center" vertical="center" wrapText="1"/>
      <protection locked="0"/>
    </xf>
    <xf numFmtId="0" fontId="134" fillId="5" borderId="550" xfId="6" applyFont="1" applyFill="1" applyBorder="1" applyAlignment="1" applyProtection="1">
      <alignment horizontal="center" vertical="center" wrapText="1"/>
      <protection locked="0"/>
    </xf>
    <xf numFmtId="0" fontId="134" fillId="5" borderId="551" xfId="6" applyFont="1" applyFill="1" applyBorder="1" applyAlignment="1" applyProtection="1">
      <alignment horizontal="center" vertical="center" wrapText="1"/>
      <protection locked="0"/>
    </xf>
    <xf numFmtId="0" fontId="136" fillId="5" borderId="390" xfId="6" applyFont="1" applyFill="1" applyBorder="1" applyAlignment="1" applyProtection="1">
      <alignment horizontal="center" vertical="center" wrapText="1"/>
      <protection locked="0"/>
    </xf>
    <xf numFmtId="0" fontId="136" fillId="5" borderId="379" xfId="6" applyFont="1" applyFill="1" applyBorder="1" applyAlignment="1" applyProtection="1">
      <alignment horizontal="center" vertical="center" wrapText="1"/>
      <protection locked="0"/>
    </xf>
    <xf numFmtId="0" fontId="136" fillId="5" borderId="389" xfId="6" applyFont="1" applyFill="1" applyBorder="1" applyAlignment="1" applyProtection="1">
      <alignment horizontal="center" vertical="center" wrapText="1"/>
      <protection locked="0"/>
    </xf>
    <xf numFmtId="0" fontId="136" fillId="5" borderId="381" xfId="6" applyFont="1" applyFill="1" applyBorder="1" applyAlignment="1" applyProtection="1">
      <alignment horizontal="center" vertical="center" wrapText="1"/>
      <protection locked="0"/>
    </xf>
    <xf numFmtId="0" fontId="136" fillId="5" borderId="391" xfId="6" applyFont="1" applyFill="1" applyBorder="1" applyAlignment="1" applyProtection="1">
      <alignment horizontal="center" vertical="center" wrapText="1"/>
      <protection locked="0"/>
    </xf>
    <xf numFmtId="0" fontId="136" fillId="5" borderId="563" xfId="6" applyFont="1" applyFill="1" applyBorder="1" applyAlignment="1" applyProtection="1">
      <alignment horizontal="center" vertical="center" wrapText="1"/>
      <protection locked="0"/>
    </xf>
    <xf numFmtId="0" fontId="136" fillId="5" borderId="552" xfId="32" applyFont="1" applyFill="1" applyBorder="1" applyAlignment="1" applyProtection="1">
      <alignment horizontal="center" vertical="center" wrapText="1"/>
      <protection locked="0"/>
    </xf>
    <xf numFmtId="0" fontId="134" fillId="5" borderId="390" xfId="6" applyFont="1" applyFill="1" applyBorder="1" applyAlignment="1" applyProtection="1">
      <alignment horizontal="center" vertical="center" wrapText="1"/>
    </xf>
    <xf numFmtId="0" fontId="134" fillId="5" borderId="379" xfId="6" applyFont="1" applyFill="1" applyBorder="1" applyAlignment="1" applyProtection="1">
      <alignment horizontal="center" vertical="center" wrapText="1"/>
    </xf>
    <xf numFmtId="0" fontId="134" fillId="5" borderId="389" xfId="6" applyFont="1" applyFill="1" applyBorder="1" applyAlignment="1" applyProtection="1">
      <alignment horizontal="center" vertical="center" wrapText="1"/>
    </xf>
    <xf numFmtId="0" fontId="136" fillId="5" borderId="389" xfId="32" applyFont="1" applyFill="1" applyBorder="1" applyAlignment="1" applyProtection="1">
      <alignment horizontal="center" vertical="center" wrapText="1"/>
    </xf>
    <xf numFmtId="0" fontId="136" fillId="5" borderId="390" xfId="0" applyFont="1" applyFill="1" applyBorder="1" applyAlignment="1" applyProtection="1">
      <alignment horizontal="center" vertical="center"/>
      <protection locked="0"/>
    </xf>
    <xf numFmtId="0" fontId="136" fillId="5" borderId="379" xfId="0" applyFont="1" applyFill="1" applyBorder="1" applyAlignment="1" applyProtection="1">
      <alignment horizontal="center" vertical="center"/>
      <protection locked="0"/>
    </xf>
    <xf numFmtId="0" fontId="136" fillId="4" borderId="526" xfId="32" quotePrefix="1" applyFont="1" applyFill="1" applyBorder="1" applyAlignment="1">
      <alignment horizontal="left" vertical="center" wrapText="1"/>
    </xf>
    <xf numFmtId="0" fontId="137" fillId="5" borderId="559" xfId="0" applyFont="1" applyFill="1" applyBorder="1" applyAlignment="1" applyProtection="1">
      <alignment horizontal="left" vertical="center" wrapText="1"/>
      <protection locked="0"/>
    </xf>
    <xf numFmtId="0" fontId="134" fillId="5" borderId="565" xfId="6" applyFont="1" applyFill="1" applyBorder="1" applyAlignment="1" applyProtection="1">
      <alignment horizontal="center" vertical="center" wrapText="1"/>
      <protection locked="0"/>
    </xf>
    <xf numFmtId="0" fontId="134" fillId="5" borderId="556" xfId="6" applyFont="1" applyFill="1" applyBorder="1" applyAlignment="1" applyProtection="1">
      <alignment horizontal="center" vertical="center" wrapText="1"/>
      <protection locked="0"/>
    </xf>
    <xf numFmtId="0" fontId="146" fillId="5" borderId="545" xfId="0" applyFont="1" applyFill="1" applyBorder="1" applyAlignment="1" applyProtection="1">
      <alignment horizontal="left" vertical="center" wrapText="1"/>
      <protection locked="0"/>
    </xf>
    <xf numFmtId="0" fontId="134" fillId="5" borderId="557" xfId="6" applyFont="1" applyFill="1" applyBorder="1" applyAlignment="1" applyProtection="1">
      <alignment horizontal="center" vertical="center" wrapText="1"/>
      <protection locked="0"/>
    </xf>
    <xf numFmtId="0" fontId="134" fillId="5" borderId="544" xfId="6" applyFont="1" applyFill="1" applyBorder="1" applyAlignment="1" applyProtection="1">
      <alignment horizontal="center" vertical="center" wrapText="1"/>
      <protection locked="0"/>
    </xf>
    <xf numFmtId="0" fontId="134" fillId="5" borderId="545" xfId="6" applyFont="1" applyFill="1" applyBorder="1" applyAlignment="1" applyProtection="1">
      <alignment horizontal="center" vertical="center" wrapText="1"/>
      <protection locked="0"/>
    </xf>
    <xf numFmtId="0" fontId="134" fillId="5" borderId="555" xfId="6" applyFont="1" applyFill="1" applyBorder="1" applyAlignment="1" applyProtection="1">
      <alignment horizontal="center" vertical="center" wrapText="1"/>
      <protection locked="0"/>
    </xf>
    <xf numFmtId="0" fontId="137" fillId="5" borderId="546" xfId="0" applyFont="1" applyFill="1" applyBorder="1" applyAlignment="1" applyProtection="1">
      <alignment horizontal="left" vertical="center" wrapText="1"/>
      <protection locked="0"/>
    </xf>
    <xf numFmtId="0" fontId="136" fillId="4" borderId="33" xfId="32" quotePrefix="1" applyFont="1" applyFill="1" applyBorder="1" applyAlignment="1">
      <alignment horizontal="left" vertical="center" wrapText="1"/>
    </xf>
    <xf numFmtId="0" fontId="137" fillId="5" borderId="539" xfId="0" applyFont="1" applyFill="1" applyBorder="1" applyAlignment="1" applyProtection="1">
      <alignment horizontal="center" vertical="center" wrapText="1"/>
      <protection locked="0"/>
    </xf>
    <xf numFmtId="0" fontId="137" fillId="5" borderId="552" xfId="0" applyFont="1" applyFill="1" applyBorder="1" applyAlignment="1" applyProtection="1">
      <alignment horizontal="center" vertical="center" wrapText="1"/>
      <protection locked="0"/>
    </xf>
    <xf numFmtId="0" fontId="137" fillId="4" borderId="545" xfId="32" quotePrefix="1" applyFont="1" applyFill="1" applyBorder="1" applyAlignment="1" applyProtection="1">
      <alignment vertical="center" wrapText="1"/>
      <protection locked="0"/>
    </xf>
    <xf numFmtId="0" fontId="134" fillId="5" borderId="565" xfId="32" applyFont="1" applyFill="1" applyBorder="1" applyAlignment="1" applyProtection="1">
      <alignment horizontal="center" vertical="center" wrapText="1"/>
      <protection locked="0"/>
    </xf>
    <xf numFmtId="0" fontId="140" fillId="5" borderId="546" xfId="32" applyFont="1" applyFill="1" applyBorder="1" applyAlignment="1" applyProtection="1">
      <alignment vertical="center" wrapText="1"/>
      <protection locked="0"/>
    </xf>
    <xf numFmtId="0" fontId="136" fillId="5" borderId="348" xfId="6" applyFont="1" applyFill="1" applyBorder="1" applyAlignment="1" applyProtection="1">
      <alignment horizontal="center" vertical="center" wrapText="1"/>
      <protection locked="0"/>
    </xf>
    <xf numFmtId="0" fontId="137" fillId="5" borderId="563" xfId="0" applyFont="1" applyFill="1" applyBorder="1" applyAlignment="1" applyProtection="1">
      <alignment horizontal="center" vertical="center" wrapText="1"/>
      <protection locked="0"/>
    </xf>
    <xf numFmtId="0" fontId="134" fillId="5" borderId="560" xfId="32" applyFont="1" applyFill="1" applyBorder="1" applyAlignment="1" applyProtection="1">
      <alignment horizontal="center" vertical="center" wrapText="1"/>
      <protection locked="0"/>
    </xf>
    <xf numFmtId="0" fontId="137" fillId="5" borderId="545" xfId="0" applyNumberFormat="1" applyFont="1" applyFill="1" applyBorder="1" applyAlignment="1" applyProtection="1">
      <alignment horizontal="left" vertical="center" wrapText="1"/>
      <protection locked="0"/>
    </xf>
    <xf numFmtId="0" fontId="137" fillId="5" borderId="549" xfId="0" applyFont="1" applyFill="1" applyBorder="1" applyAlignment="1" applyProtection="1">
      <alignment horizontal="center" vertical="center"/>
      <protection locked="0"/>
    </xf>
    <xf numFmtId="0" fontId="134" fillId="5" borderId="550" xfId="6" applyFont="1" applyFill="1" applyBorder="1" applyAlignment="1" applyProtection="1">
      <alignment vertical="center" wrapText="1"/>
      <protection locked="0"/>
    </xf>
    <xf numFmtId="0" fontId="137" fillId="5" borderId="315" xfId="0" applyFont="1" applyFill="1" applyBorder="1" applyAlignment="1" applyProtection="1">
      <alignment horizontal="center" vertical="center" wrapText="1"/>
      <protection locked="0"/>
    </xf>
    <xf numFmtId="0" fontId="138" fillId="5" borderId="390" xfId="32" applyFont="1" applyFill="1" applyBorder="1" applyAlignment="1" applyProtection="1">
      <alignment horizontal="left" vertical="center" wrapText="1"/>
      <protection locked="0"/>
    </xf>
    <xf numFmtId="0" fontId="136" fillId="5" borderId="550" xfId="6" applyFont="1" applyFill="1" applyBorder="1" applyAlignment="1" applyProtection="1">
      <alignment horizontal="center" vertical="center" wrapText="1"/>
      <protection locked="0"/>
    </xf>
    <xf numFmtId="0" fontId="136" fillId="5" borderId="551" xfId="6" applyFont="1" applyFill="1" applyBorder="1" applyAlignment="1" applyProtection="1">
      <alignment horizontal="center" vertical="center" wrapText="1"/>
      <protection locked="0"/>
    </xf>
    <xf numFmtId="0" fontId="138" fillId="5" borderId="389" xfId="32" applyFont="1" applyFill="1" applyBorder="1" applyAlignment="1" applyProtection="1">
      <alignment horizontal="left" vertical="center" wrapText="1"/>
      <protection locked="0"/>
    </xf>
    <xf numFmtId="0" fontId="138" fillId="5" borderId="390" xfId="32" applyFont="1" applyFill="1" applyBorder="1" applyAlignment="1" applyProtection="1">
      <alignment horizontal="left" vertical="center" wrapText="1"/>
    </xf>
    <xf numFmtId="0" fontId="138" fillId="5" borderId="379" xfId="32" applyFont="1" applyFill="1" applyBorder="1" applyAlignment="1" applyProtection="1">
      <alignment horizontal="left" vertical="center" wrapText="1"/>
    </xf>
    <xf numFmtId="0" fontId="138" fillId="5" borderId="389" xfId="32" applyFont="1" applyFill="1" applyBorder="1" applyAlignment="1" applyProtection="1">
      <alignment horizontal="left" vertical="center" wrapText="1"/>
    </xf>
    <xf numFmtId="0" fontId="137" fillId="5" borderId="390" xfId="0" applyFont="1" applyFill="1" applyBorder="1" applyAlignment="1" applyProtection="1">
      <alignment horizontal="center" vertical="center" wrapText="1"/>
    </xf>
    <xf numFmtId="0" fontId="137" fillId="5" borderId="379" xfId="0" applyFont="1" applyFill="1" applyBorder="1" applyAlignment="1" applyProtection="1">
      <alignment horizontal="center" vertical="center" wrapText="1"/>
    </xf>
    <xf numFmtId="0" fontId="137" fillId="5" borderId="389" xfId="0" applyFont="1" applyFill="1" applyBorder="1" applyAlignment="1" applyProtection="1">
      <alignment horizontal="center" vertical="center" wrapText="1"/>
    </xf>
    <xf numFmtId="0" fontId="134" fillId="5" borderId="550" xfId="6" applyFont="1" applyFill="1" applyBorder="1" applyAlignment="1" applyProtection="1">
      <alignment horizontal="center" vertical="center" wrapText="1"/>
    </xf>
    <xf numFmtId="0" fontId="134" fillId="5" borderId="551" xfId="6" applyFont="1" applyFill="1" applyBorder="1" applyAlignment="1" applyProtection="1">
      <alignment horizontal="center" vertical="center" wrapText="1"/>
    </xf>
    <xf numFmtId="0" fontId="134" fillId="5" borderId="551" xfId="6" applyFont="1" applyFill="1" applyBorder="1" applyAlignment="1" applyProtection="1">
      <alignment vertical="center" wrapText="1"/>
      <protection locked="0"/>
    </xf>
    <xf numFmtId="0" fontId="136" fillId="5" borderId="309" xfId="32" applyFont="1" applyFill="1" applyBorder="1" applyAlignment="1" applyProtection="1">
      <alignment horizontal="center" vertical="center" wrapText="1"/>
      <protection locked="0"/>
    </xf>
    <xf numFmtId="0" fontId="136" fillId="5" borderId="315" xfId="32" applyFont="1" applyFill="1" applyBorder="1" applyAlignment="1" applyProtection="1">
      <alignment horizontal="center" vertical="center" wrapText="1"/>
      <protection locked="0"/>
    </xf>
    <xf numFmtId="0" fontId="134" fillId="5" borderId="550" xfId="32" applyFont="1" applyFill="1" applyBorder="1" applyAlignment="1" applyProtection="1">
      <alignment horizontal="center" vertical="center" wrapText="1"/>
    </xf>
    <xf numFmtId="0" fontId="134" fillId="5" borderId="551" xfId="32" applyFont="1" applyFill="1" applyBorder="1" applyAlignment="1" applyProtection="1">
      <alignment horizontal="center" vertical="center" wrapText="1"/>
    </xf>
    <xf numFmtId="0" fontId="134" fillId="5" borderId="309" xfId="32" applyFont="1" applyFill="1" applyBorder="1" applyAlignment="1" applyProtection="1">
      <alignment horizontal="center" vertical="center" wrapText="1"/>
    </xf>
    <xf numFmtId="0" fontId="134" fillId="5" borderId="315" xfId="32" applyFont="1" applyFill="1" applyBorder="1" applyAlignment="1" applyProtection="1">
      <alignment horizontal="center" vertical="center" wrapText="1"/>
    </xf>
    <xf numFmtId="0" fontId="79" fillId="5" borderId="378" xfId="28" quotePrefix="1" applyFont="1" applyFill="1" applyBorder="1" applyAlignment="1">
      <alignment vertical="center" wrapText="1"/>
    </xf>
    <xf numFmtId="0" fontId="86" fillId="7" borderId="539" xfId="0" applyFont="1" applyFill="1" applyBorder="1" applyAlignment="1">
      <alignment horizontal="center" vertical="center" wrapText="1"/>
    </xf>
    <xf numFmtId="0" fontId="86" fillId="7" borderId="548" xfId="0" applyFont="1" applyFill="1" applyBorder="1" applyAlignment="1">
      <alignment horizontal="center" vertical="center" wrapText="1"/>
    </xf>
    <xf numFmtId="0" fontId="86" fillId="7" borderId="552" xfId="0" applyFont="1" applyFill="1" applyBorder="1" applyAlignment="1">
      <alignment horizontal="center" vertical="center" wrapText="1"/>
    </xf>
    <xf numFmtId="0" fontId="86" fillId="7" borderId="390" xfId="0" applyFont="1" applyFill="1" applyBorder="1" applyAlignment="1">
      <alignment horizontal="center" vertical="center" wrapText="1"/>
    </xf>
    <xf numFmtId="0" fontId="86" fillId="7" borderId="379" xfId="0" applyFont="1" applyFill="1" applyBorder="1" applyAlignment="1">
      <alignment horizontal="center" vertical="center" wrapText="1"/>
    </xf>
    <xf numFmtId="0" fontId="86" fillId="7" borderId="389" xfId="0" applyFont="1" applyFill="1" applyBorder="1" applyAlignment="1">
      <alignment horizontal="center" vertical="center" wrapText="1"/>
    </xf>
    <xf numFmtId="0" fontId="24" fillId="4" borderId="566" xfId="0" applyFont="1" applyFill="1" applyBorder="1" applyAlignment="1">
      <alignment horizontal="left" vertical="center" wrapText="1"/>
    </xf>
    <xf numFmtId="0" fontId="18" fillId="4" borderId="567" xfId="6" quotePrefix="1" applyFont="1" applyFill="1" applyBorder="1" applyAlignment="1">
      <alignment horizontal="center" vertical="center" wrapText="1"/>
    </xf>
    <xf numFmtId="0" fontId="18" fillId="4" borderId="568" xfId="6" quotePrefix="1" applyFont="1" applyFill="1" applyBorder="1" applyAlignment="1">
      <alignment horizontal="center" vertical="center" wrapText="1"/>
    </xf>
    <xf numFmtId="0" fontId="17" fillId="4" borderId="569" xfId="6" quotePrefix="1" applyFont="1" applyFill="1" applyBorder="1" applyAlignment="1">
      <alignment horizontal="center" vertical="center" wrapText="1"/>
    </xf>
    <xf numFmtId="0" fontId="18" fillId="4" borderId="570" xfId="6" quotePrefix="1" applyFont="1" applyFill="1" applyBorder="1" applyAlignment="1">
      <alignment horizontal="center" vertical="center" wrapText="1"/>
    </xf>
    <xf numFmtId="0" fontId="20" fillId="4" borderId="574" xfId="10" quotePrefix="1" applyFont="1" applyFill="1" applyBorder="1" applyAlignment="1">
      <alignment vertical="center" wrapText="1"/>
    </xf>
    <xf numFmtId="0" fontId="18" fillId="4" borderId="200" xfId="6" quotePrefix="1" applyFont="1" applyFill="1" applyBorder="1" applyAlignment="1">
      <alignment horizontal="center" vertical="center" wrapText="1"/>
    </xf>
    <xf numFmtId="0" fontId="18" fillId="4" borderId="576" xfId="6" quotePrefix="1" applyFont="1" applyFill="1" applyBorder="1" applyAlignment="1">
      <alignment horizontal="center" vertical="center" wrapText="1"/>
    </xf>
    <xf numFmtId="0" fontId="18" fillId="4" borderId="577" xfId="6" quotePrefix="1" applyFont="1" applyFill="1" applyBorder="1" applyAlignment="1">
      <alignment horizontal="center" vertical="center" wrapText="1"/>
    </xf>
    <xf numFmtId="0" fontId="18" fillId="4" borderId="578" xfId="6" quotePrefix="1" applyFont="1" applyFill="1" applyBorder="1" applyAlignment="1">
      <alignment horizontal="center" vertical="center" wrapText="1"/>
    </xf>
    <xf numFmtId="0" fontId="17" fillId="4" borderId="244" xfId="6" applyFont="1" applyFill="1" applyBorder="1" applyAlignment="1">
      <alignment horizontal="center" vertical="center" wrapText="1"/>
    </xf>
    <xf numFmtId="0" fontId="20" fillId="4" borderId="579" xfId="10" quotePrefix="1" applyFont="1" applyFill="1" applyBorder="1" applyAlignment="1">
      <alignment vertical="center" wrapText="1"/>
    </xf>
    <xf numFmtId="0" fontId="17" fillId="4" borderId="579" xfId="10" quotePrefix="1" applyFont="1" applyFill="1" applyBorder="1" applyAlignment="1">
      <alignment horizontal="center" vertical="center" wrapText="1"/>
    </xf>
    <xf numFmtId="0" fontId="17" fillId="4" borderId="574" xfId="10" quotePrefix="1" applyFont="1" applyFill="1" applyBorder="1" applyAlignment="1">
      <alignment horizontal="center" vertical="center" wrapText="1"/>
    </xf>
    <xf numFmtId="0" fontId="22" fillId="4" borderId="579" xfId="0" applyFont="1" applyFill="1" applyBorder="1" applyAlignment="1">
      <alignment horizontal="left" vertical="center" wrapText="1"/>
    </xf>
    <xf numFmtId="0" fontId="17" fillId="4" borderId="574" xfId="6" quotePrefix="1" applyFont="1" applyFill="1" applyBorder="1" applyAlignment="1">
      <alignment horizontal="center" vertical="center" wrapText="1"/>
    </xf>
    <xf numFmtId="0" fontId="17" fillId="4" borderId="575" xfId="6" quotePrefix="1" applyFont="1" applyFill="1" applyBorder="1" applyAlignment="1">
      <alignment horizontal="center" vertical="center" wrapText="1"/>
    </xf>
    <xf numFmtId="0" fontId="17" fillId="4" borderId="581" xfId="6" quotePrefix="1" applyFont="1" applyFill="1" applyBorder="1" applyAlignment="1">
      <alignment horizontal="center" vertical="center" wrapText="1"/>
    </xf>
    <xf numFmtId="0" fontId="19" fillId="4" borderId="579" xfId="0" applyFont="1" applyFill="1" applyBorder="1" applyAlignment="1">
      <alignment horizontal="left" vertical="center" wrapText="1"/>
    </xf>
    <xf numFmtId="0" fontId="19" fillId="4" borderId="575" xfId="0" applyFont="1" applyFill="1" applyBorder="1" applyAlignment="1">
      <alignment horizontal="center" vertical="center"/>
    </xf>
    <xf numFmtId="0" fontId="19" fillId="4" borderId="574" xfId="0" applyFont="1" applyFill="1" applyBorder="1" applyAlignment="1">
      <alignment horizontal="center" vertical="center"/>
    </xf>
    <xf numFmtId="0" fontId="19" fillId="4" borderId="581" xfId="0" applyFont="1" applyFill="1" applyBorder="1" applyAlignment="1">
      <alignment horizontal="center" vertical="center"/>
    </xf>
    <xf numFmtId="0" fontId="20" fillId="4" borderId="566" xfId="10" quotePrefix="1" applyFont="1" applyFill="1" applyBorder="1" applyAlignment="1">
      <alignment vertical="center" wrapText="1"/>
    </xf>
    <xf numFmtId="0" fontId="17" fillId="4" borderId="257" xfId="10" quotePrefix="1" applyFont="1" applyFill="1" applyBorder="1" applyAlignment="1">
      <alignment vertical="center" wrapText="1"/>
    </xf>
    <xf numFmtId="0" fontId="17" fillId="4" borderId="264" xfId="10" quotePrefix="1" applyFont="1" applyFill="1" applyBorder="1" applyAlignment="1">
      <alignment vertical="center" wrapText="1"/>
    </xf>
    <xf numFmtId="0" fontId="17" fillId="4" borderId="265" xfId="10" quotePrefix="1" applyFont="1" applyFill="1" applyBorder="1" applyAlignment="1">
      <alignment vertical="center" wrapText="1"/>
    </xf>
    <xf numFmtId="0" fontId="17" fillId="4" borderId="197" xfId="10" quotePrefix="1" applyFont="1" applyFill="1" applyBorder="1" applyAlignment="1">
      <alignment vertical="center" wrapText="1"/>
    </xf>
    <xf numFmtId="0" fontId="17" fillId="4" borderId="200" xfId="10" quotePrefix="1" applyFont="1" applyFill="1" applyBorder="1" applyAlignment="1">
      <alignment vertical="center" wrapText="1"/>
    </xf>
    <xf numFmtId="0" fontId="17" fillId="4" borderId="257" xfId="6" applyFont="1" applyFill="1" applyBorder="1" applyAlignment="1">
      <alignment vertical="center" wrapText="1"/>
    </xf>
    <xf numFmtId="0" fontId="17" fillId="4" borderId="265" xfId="6" applyFont="1" applyFill="1" applyBorder="1" applyAlignment="1">
      <alignment vertical="center" wrapText="1"/>
    </xf>
    <xf numFmtId="0" fontId="19" fillId="4" borderId="566" xfId="0" applyFont="1" applyFill="1" applyBorder="1" applyAlignment="1">
      <alignment horizontal="left" vertical="center" wrapText="1"/>
    </xf>
    <xf numFmtId="0" fontId="17" fillId="4" borderId="567" xfId="3" quotePrefix="1" applyFont="1" applyFill="1" applyBorder="1" applyAlignment="1">
      <alignment horizontal="center" vertical="center" textRotation="255" wrapText="1"/>
    </xf>
    <xf numFmtId="0" fontId="17" fillId="4" borderId="570" xfId="3" quotePrefix="1" applyFont="1" applyFill="1" applyBorder="1" applyAlignment="1">
      <alignment horizontal="center" vertical="center" textRotation="255" wrapText="1"/>
    </xf>
    <xf numFmtId="0" fontId="17" fillId="4" borderId="582" xfId="3" quotePrefix="1" applyFont="1" applyFill="1" applyBorder="1" applyAlignment="1">
      <alignment horizontal="center" vertical="center" textRotation="255" wrapText="1"/>
    </xf>
    <xf numFmtId="0" fontId="17" fillId="4" borderId="273" xfId="6" applyFont="1" applyFill="1" applyBorder="1" applyAlignment="1">
      <alignment vertical="center" wrapText="1"/>
    </xf>
    <xf numFmtId="0" fontId="17" fillId="4" borderId="309" xfId="6" applyFont="1" applyFill="1" applyBorder="1" applyAlignment="1">
      <alignment vertical="center" wrapText="1"/>
    </xf>
    <xf numFmtId="0" fontId="18" fillId="4" borderId="568" xfId="6" quotePrefix="1" applyFont="1" applyFill="1" applyBorder="1" applyAlignment="1">
      <alignment vertical="center" wrapText="1"/>
    </xf>
    <xf numFmtId="0" fontId="17" fillId="4" borderId="569" xfId="6" quotePrefix="1" applyFont="1" applyFill="1" applyBorder="1" applyAlignment="1">
      <alignment vertical="center" wrapText="1"/>
    </xf>
    <xf numFmtId="0" fontId="17" fillId="4" borderId="564" xfId="6" quotePrefix="1" applyFont="1" applyFill="1" applyBorder="1" applyAlignment="1">
      <alignment vertical="center" wrapText="1"/>
    </xf>
    <xf numFmtId="0" fontId="17" fillId="4" borderId="576" xfId="6" quotePrefix="1" applyFont="1" applyFill="1" applyBorder="1" applyAlignment="1">
      <alignment vertical="center" wrapText="1"/>
    </xf>
    <xf numFmtId="0" fontId="17" fillId="4" borderId="577" xfId="6" quotePrefix="1" applyFont="1" applyFill="1" applyBorder="1" applyAlignment="1">
      <alignment vertical="center" wrapText="1"/>
    </xf>
    <xf numFmtId="0" fontId="17" fillId="4" borderId="552" xfId="6" quotePrefix="1" applyFont="1" applyFill="1" applyBorder="1" applyAlignment="1">
      <alignment vertical="center" wrapText="1"/>
    </xf>
    <xf numFmtId="0" fontId="18" fillId="4" borderId="257" xfId="10" quotePrefix="1" applyFont="1" applyFill="1" applyBorder="1" applyAlignment="1">
      <alignment vertical="center" wrapText="1"/>
    </xf>
    <xf numFmtId="0" fontId="18" fillId="4" borderId="264" xfId="10" quotePrefix="1" applyFont="1" applyFill="1" applyBorder="1" applyAlignment="1">
      <alignment vertical="center" wrapText="1"/>
    </xf>
    <xf numFmtId="0" fontId="18" fillId="4" borderId="265" xfId="10" quotePrefix="1" applyFont="1" applyFill="1" applyBorder="1" applyAlignment="1">
      <alignment vertical="center" wrapText="1"/>
    </xf>
    <xf numFmtId="0" fontId="18" fillId="4" borderId="257" xfId="6" quotePrefix="1" applyFont="1" applyFill="1" applyBorder="1" applyAlignment="1">
      <alignment vertical="center" wrapText="1"/>
    </xf>
    <xf numFmtId="0" fontId="18" fillId="4" borderId="264" xfId="6" quotePrefix="1" applyFont="1" applyFill="1" applyBorder="1" applyAlignment="1">
      <alignment vertical="center" wrapText="1"/>
    </xf>
    <xf numFmtId="0" fontId="18" fillId="4" borderId="265" xfId="6" quotePrefix="1" applyFont="1" applyFill="1" applyBorder="1" applyAlignment="1">
      <alignment vertical="center" wrapText="1"/>
    </xf>
    <xf numFmtId="0" fontId="18" fillId="4" borderId="577" xfId="6" quotePrefix="1" applyFont="1" applyFill="1" applyBorder="1" applyAlignment="1">
      <alignment vertical="center" wrapText="1"/>
    </xf>
    <xf numFmtId="0" fontId="18" fillId="4" borderId="578" xfId="6" quotePrefix="1" applyFont="1" applyFill="1" applyBorder="1" applyAlignment="1">
      <alignment vertical="center" wrapText="1"/>
    </xf>
    <xf numFmtId="0" fontId="18" fillId="4" borderId="576" xfId="6" quotePrefix="1" applyFont="1" applyFill="1" applyBorder="1" applyAlignment="1">
      <alignment vertical="center" wrapText="1"/>
    </xf>
    <xf numFmtId="0" fontId="18" fillId="4" borderId="552" xfId="6" quotePrefix="1" applyFont="1" applyFill="1" applyBorder="1" applyAlignment="1">
      <alignment vertical="center" wrapText="1"/>
    </xf>
    <xf numFmtId="0" fontId="18" fillId="4" borderId="336" xfId="10" quotePrefix="1" applyFont="1" applyFill="1" applyBorder="1" applyAlignment="1">
      <alignment vertical="center" wrapText="1"/>
    </xf>
    <xf numFmtId="0" fontId="18" fillId="4" borderId="337" xfId="10" quotePrefix="1" applyFont="1" applyFill="1" applyBorder="1" applyAlignment="1">
      <alignment vertical="center" wrapText="1"/>
    </xf>
    <xf numFmtId="0" fontId="17" fillId="4" borderId="544" xfId="10" quotePrefix="1" applyFont="1" applyFill="1" applyBorder="1" applyAlignment="1">
      <alignment horizontal="center" vertical="center" wrapText="1"/>
    </xf>
    <xf numFmtId="0" fontId="17" fillId="4" borderId="579" xfId="10" quotePrefix="1" applyFont="1" applyFill="1" applyBorder="1" applyAlignment="1">
      <alignment vertical="center" wrapText="1"/>
    </xf>
    <xf numFmtId="0" fontId="17" fillId="4" borderId="579" xfId="6" quotePrefix="1" applyFont="1" applyFill="1" applyBorder="1" applyAlignment="1">
      <alignment horizontal="center" vertical="center" wrapText="1"/>
    </xf>
    <xf numFmtId="0" fontId="19" fillId="4" borderId="579" xfId="0" applyFont="1" applyFill="1" applyBorder="1" applyAlignment="1">
      <alignment horizontal="center" vertical="center"/>
    </xf>
    <xf numFmtId="0" fontId="17" fillId="4" borderId="264" xfId="6" applyFont="1" applyFill="1" applyBorder="1" applyAlignment="1">
      <alignment vertical="center" wrapText="1"/>
    </xf>
    <xf numFmtId="0" fontId="17" fillId="5" borderId="550" xfId="6" applyFont="1" applyFill="1" applyBorder="1" applyAlignment="1">
      <alignment vertical="center" wrapText="1"/>
    </xf>
    <xf numFmtId="0" fontId="17" fillId="5" borderId="551" xfId="6" applyFont="1" applyFill="1" applyBorder="1" applyAlignment="1">
      <alignment vertical="center" wrapText="1"/>
    </xf>
    <xf numFmtId="0" fontId="11" fillId="4" borderId="575" xfId="3" quotePrefix="1" applyFont="1" applyFill="1" applyBorder="1" applyAlignment="1">
      <alignment horizontal="center" vertical="center" wrapText="1"/>
    </xf>
    <xf numFmtId="0" fontId="12" fillId="4" borderId="575" xfId="3" quotePrefix="1" applyFont="1" applyFill="1" applyBorder="1" applyAlignment="1">
      <alignment horizontal="center" vertical="center" wrapText="1"/>
    </xf>
    <xf numFmtId="0" fontId="18" fillId="4" borderId="342" xfId="10" applyFont="1" applyFill="1" applyBorder="1" applyAlignment="1">
      <alignment vertical="center" wrapText="1"/>
    </xf>
    <xf numFmtId="0" fontId="19" fillId="4" borderId="336" xfId="0" applyFont="1" applyFill="1" applyBorder="1" applyAlignment="1">
      <alignment horizontal="center" vertical="center" wrapText="1"/>
    </xf>
    <xf numFmtId="0" fontId="19" fillId="4" borderId="344" xfId="0" applyFont="1" applyFill="1" applyBorder="1" applyAlignment="1">
      <alignment horizontal="center" vertical="center" wrapText="1"/>
    </xf>
    <xf numFmtId="0" fontId="18" fillId="5" borderId="390" xfId="10" quotePrefix="1" applyFont="1" applyFill="1" applyBorder="1" applyAlignment="1">
      <alignment horizontal="center" vertical="center" wrapText="1"/>
    </xf>
    <xf numFmtId="0" fontId="18" fillId="5" borderId="379" xfId="10" quotePrefix="1" applyFont="1" applyFill="1" applyBorder="1" applyAlignment="1">
      <alignment horizontal="center" vertical="center" wrapText="1"/>
    </xf>
    <xf numFmtId="0" fontId="18" fillId="5" borderId="389" xfId="10" quotePrefix="1" applyFont="1" applyFill="1" applyBorder="1" applyAlignment="1">
      <alignment horizontal="center" vertical="center" wrapText="1"/>
    </xf>
    <xf numFmtId="0" fontId="17" fillId="4" borderId="576" xfId="6" quotePrefix="1" applyFont="1" applyFill="1" applyBorder="1" applyAlignment="1">
      <alignment horizontal="center" vertical="center" wrapText="1"/>
    </xf>
    <xf numFmtId="0" fontId="17" fillId="4" borderId="577" xfId="6" quotePrefix="1" applyFont="1" applyFill="1" applyBorder="1" applyAlignment="1">
      <alignment horizontal="center" vertical="center" wrapText="1"/>
    </xf>
    <xf numFmtId="0" fontId="17" fillId="4" borderId="552" xfId="6" quotePrefix="1" applyFont="1" applyFill="1" applyBorder="1" applyAlignment="1">
      <alignment horizontal="center" vertical="center" wrapText="1"/>
    </xf>
    <xf numFmtId="0" fontId="18" fillId="4" borderId="552" xfId="6" quotePrefix="1" applyFont="1" applyFill="1" applyBorder="1" applyAlignment="1">
      <alignment horizontal="center" vertical="center" wrapText="1"/>
    </xf>
    <xf numFmtId="0" fontId="18" fillId="5" borderId="576" xfId="6" quotePrefix="1" applyFont="1" applyFill="1" applyBorder="1" applyAlignment="1">
      <alignment horizontal="center" vertical="center" wrapText="1"/>
    </xf>
    <xf numFmtId="0" fontId="5" fillId="4" borderId="579" xfId="3" quotePrefix="1" applyFont="1" applyFill="1" applyBorder="1" applyAlignment="1">
      <alignment horizontal="center" vertical="center" wrapText="1"/>
    </xf>
    <xf numFmtId="0" fontId="18" fillId="5" borderId="391" xfId="10" quotePrefix="1" applyFont="1" applyFill="1" applyBorder="1" applyAlignment="1">
      <alignment horizontal="center" vertical="center" wrapText="1"/>
    </xf>
    <xf numFmtId="0" fontId="17" fillId="5" borderId="575" xfId="6" applyFont="1" applyFill="1" applyBorder="1" applyAlignment="1">
      <alignment horizontal="center" vertical="center" wrapText="1"/>
    </xf>
    <xf numFmtId="0" fontId="17" fillId="5" borderId="550" xfId="6" applyFont="1" applyFill="1" applyBorder="1" applyAlignment="1">
      <alignment horizontal="center" vertical="center" wrapText="1"/>
    </xf>
    <xf numFmtId="0" fontId="17" fillId="5" borderId="551" xfId="6" applyFont="1" applyFill="1" applyBorder="1" applyAlignment="1">
      <alignment horizontal="center" vertical="center" wrapText="1"/>
    </xf>
    <xf numFmtId="0" fontId="11" fillId="5" borderId="575" xfId="3" quotePrefix="1" applyFont="1" applyFill="1" applyBorder="1" applyAlignment="1">
      <alignment horizontal="center" vertical="center" wrapText="1"/>
    </xf>
    <xf numFmtId="0" fontId="12" fillId="5" borderId="575" xfId="3" quotePrefix="1" applyFont="1" applyFill="1" applyBorder="1" applyAlignment="1">
      <alignment horizontal="center" vertical="center" wrapText="1"/>
    </xf>
    <xf numFmtId="0" fontId="5" fillId="5" borderId="579" xfId="3" quotePrefix="1" applyFont="1" applyFill="1" applyBorder="1" applyAlignment="1">
      <alignment horizontal="center" vertical="center" wrapText="1"/>
    </xf>
    <xf numFmtId="0" fontId="20" fillId="5" borderId="566" xfId="10" quotePrefix="1" applyFont="1" applyFill="1" applyBorder="1" applyAlignment="1">
      <alignment vertical="center" wrapText="1"/>
    </xf>
    <xf numFmtId="0" fontId="25" fillId="5" borderId="566" xfId="0" applyFont="1" applyFill="1" applyBorder="1" applyAlignment="1">
      <alignment horizontal="center" vertical="center"/>
    </xf>
    <xf numFmtId="0" fontId="25" fillId="5" borderId="570" xfId="0" applyFont="1" applyFill="1" applyBorder="1" applyAlignment="1">
      <alignment horizontal="center" vertical="center"/>
    </xf>
    <xf numFmtId="0" fontId="18" fillId="5" borderId="582" xfId="10" quotePrefix="1" applyFont="1" applyFill="1" applyBorder="1" applyAlignment="1">
      <alignment horizontal="center" vertical="center" wrapText="1"/>
    </xf>
    <xf numFmtId="0" fontId="25" fillId="5" borderId="562" xfId="0" applyFont="1" applyFill="1" applyBorder="1" applyAlignment="1">
      <alignment horizontal="center" vertical="center"/>
    </xf>
    <xf numFmtId="0" fontId="25" fillId="5" borderId="567" xfId="0" applyFont="1" applyFill="1" applyBorder="1" applyAlignment="1">
      <alignment horizontal="center" vertical="center"/>
    </xf>
    <xf numFmtId="0" fontId="16" fillId="5" borderId="567" xfId="0" applyFont="1" applyFill="1" applyBorder="1" applyAlignment="1">
      <alignment horizontal="center" vertical="center"/>
    </xf>
    <xf numFmtId="0" fontId="16" fillId="5" borderId="570" xfId="0" applyFont="1" applyFill="1" applyBorder="1" applyAlignment="1">
      <alignment horizontal="center" vertical="center"/>
    </xf>
    <xf numFmtId="0" fontId="17" fillId="5" borderId="562" xfId="6" applyFont="1" applyFill="1" applyBorder="1" applyAlignment="1">
      <alignment horizontal="center" vertical="center" wrapText="1"/>
    </xf>
    <xf numFmtId="0" fontId="17" fillId="5" borderId="575" xfId="6" quotePrefix="1" applyFont="1" applyFill="1" applyBorder="1" applyAlignment="1">
      <alignment horizontal="center" vertical="center" wrapText="1"/>
    </xf>
    <xf numFmtId="0" fontId="17" fillId="5" borderId="550" xfId="6" quotePrefix="1" applyFont="1" applyFill="1" applyBorder="1" applyAlignment="1">
      <alignment horizontal="center" vertical="center" wrapText="1"/>
    </xf>
    <xf numFmtId="0" fontId="17" fillId="5" borderId="551" xfId="6" quotePrefix="1" applyFont="1" applyFill="1" applyBorder="1" applyAlignment="1">
      <alignment horizontal="center" vertical="center" wrapText="1"/>
    </xf>
    <xf numFmtId="0" fontId="17" fillId="5" borderId="581" xfId="6" quotePrefix="1" applyFont="1" applyFill="1" applyBorder="1" applyAlignment="1">
      <alignment horizontal="center" vertical="center" wrapText="1"/>
    </xf>
    <xf numFmtId="0" fontId="17" fillId="5" borderId="558" xfId="6" quotePrefix="1" applyFont="1" applyFill="1" applyBorder="1" applyAlignment="1">
      <alignment horizontal="center" vertical="center" wrapText="1"/>
    </xf>
    <xf numFmtId="0" fontId="19" fillId="5" borderId="566" xfId="0" applyFont="1" applyFill="1" applyBorder="1" applyAlignment="1">
      <alignment horizontal="left" vertical="center" wrapText="1"/>
    </xf>
    <xf numFmtId="0" fontId="17" fillId="5" borderId="567" xfId="6" quotePrefix="1" applyFont="1" applyFill="1" applyBorder="1" applyAlignment="1">
      <alignment horizontal="center" vertical="center" wrapText="1"/>
    </xf>
    <xf numFmtId="0" fontId="17" fillId="5" borderId="568" xfId="6" quotePrefix="1" applyFont="1" applyFill="1" applyBorder="1" applyAlignment="1">
      <alignment horizontal="center" vertical="center" wrapText="1"/>
    </xf>
    <xf numFmtId="0" fontId="17" fillId="5" borderId="564" xfId="6" quotePrefix="1" applyFont="1" applyFill="1" applyBorder="1" applyAlignment="1">
      <alignment horizontal="center" vertical="center" wrapText="1"/>
    </xf>
    <xf numFmtId="0" fontId="17" fillId="5" borderId="570" xfId="6" quotePrefix="1" applyFont="1" applyFill="1" applyBorder="1" applyAlignment="1">
      <alignment horizontal="center" vertical="center" wrapText="1"/>
    </xf>
    <xf numFmtId="0" fontId="17" fillId="5" borderId="582" xfId="6" quotePrefix="1" applyFont="1" applyFill="1" applyBorder="1" applyAlignment="1">
      <alignment horizontal="center" vertical="center" wrapText="1"/>
    </xf>
    <xf numFmtId="0" fontId="24" fillId="5" borderId="579" xfId="0" applyFont="1" applyFill="1" applyBorder="1" applyAlignment="1">
      <alignment horizontal="left" vertical="center" wrapText="1"/>
    </xf>
    <xf numFmtId="0" fontId="18" fillId="5" borderId="575" xfId="6" quotePrefix="1" applyFont="1" applyFill="1" applyBorder="1" applyAlignment="1">
      <alignment horizontal="center" vertical="center" wrapText="1"/>
    </xf>
    <xf numFmtId="0" fontId="18" fillId="5" borderId="550" xfId="6" quotePrefix="1" applyFont="1" applyFill="1" applyBorder="1" applyAlignment="1">
      <alignment horizontal="center" vertical="center" wrapText="1"/>
    </xf>
    <xf numFmtId="0" fontId="18" fillId="5" borderId="581" xfId="6" quotePrefix="1" applyFont="1" applyFill="1" applyBorder="1" applyAlignment="1">
      <alignment horizontal="center" vertical="center" wrapText="1"/>
    </xf>
    <xf numFmtId="0" fontId="24" fillId="5" borderId="580" xfId="0" applyFont="1" applyFill="1" applyBorder="1" applyAlignment="1">
      <alignment horizontal="left" vertical="center" wrapText="1"/>
    </xf>
    <xf numFmtId="0" fontId="20" fillId="5" borderId="572" xfId="10" applyFont="1" applyFill="1" applyBorder="1" applyAlignment="1">
      <alignment vertical="center" wrapText="1"/>
    </xf>
    <xf numFmtId="0" fontId="18" fillId="5" borderId="537" xfId="6" quotePrefix="1" applyFont="1" applyFill="1" applyBorder="1" applyAlignment="1">
      <alignment horizontal="center" vertical="center" wrapText="1"/>
    </xf>
    <xf numFmtId="0" fontId="18" fillId="5" borderId="527" xfId="6" quotePrefix="1" applyFont="1" applyFill="1" applyBorder="1" applyAlignment="1">
      <alignment horizontal="center" vertical="center" wrapText="1"/>
    </xf>
    <xf numFmtId="0" fontId="18" fillId="5" borderId="573" xfId="6" quotePrefix="1" applyFont="1" applyFill="1" applyBorder="1" applyAlignment="1">
      <alignment horizontal="center" vertical="center" wrapText="1"/>
    </xf>
    <xf numFmtId="0" fontId="18" fillId="5" borderId="257" xfId="6" quotePrefix="1" applyFont="1" applyFill="1" applyBorder="1" applyAlignment="1">
      <alignment horizontal="center" vertical="center" wrapText="1"/>
    </xf>
    <xf numFmtId="0" fontId="18" fillId="5" borderId="197" xfId="6" quotePrefix="1" applyFont="1" applyFill="1" applyBorder="1" applyAlignment="1">
      <alignment horizontal="center" vertical="center" wrapText="1"/>
    </xf>
    <xf numFmtId="0" fontId="18" fillId="5" borderId="267" xfId="6" quotePrefix="1" applyFont="1" applyFill="1" applyBorder="1" applyAlignment="1">
      <alignment horizontal="center" vertical="center" wrapText="1"/>
    </xf>
    <xf numFmtId="0" fontId="25" fillId="5" borderId="257" xfId="0" applyFont="1" applyFill="1" applyBorder="1" applyAlignment="1">
      <alignment horizontal="center" vertical="center"/>
    </xf>
    <xf numFmtId="0" fontId="25" fillId="5" borderId="264" xfId="0" applyFont="1" applyFill="1" applyBorder="1" applyAlignment="1">
      <alignment horizontal="center" vertical="center"/>
    </xf>
    <xf numFmtId="0" fontId="25" fillId="5" borderId="197" xfId="0" applyFont="1" applyFill="1" applyBorder="1" applyAlignment="1">
      <alignment horizontal="center" vertical="center"/>
    </xf>
    <xf numFmtId="0" fontId="17" fillId="5" borderId="257" xfId="6" applyFont="1" applyFill="1" applyBorder="1" applyAlignment="1">
      <alignment horizontal="center" vertical="center" wrapText="1"/>
    </xf>
    <xf numFmtId="0" fontId="17" fillId="5" borderId="264" xfId="6" applyFont="1" applyFill="1" applyBorder="1" applyAlignment="1">
      <alignment horizontal="center" vertical="center" wrapText="1"/>
    </xf>
    <xf numFmtId="0" fontId="17" fillId="5" borderId="265" xfId="6" applyFont="1" applyFill="1" applyBorder="1" applyAlignment="1">
      <alignment horizontal="center" vertical="center" wrapText="1"/>
    </xf>
    <xf numFmtId="0" fontId="18" fillId="5" borderId="265" xfId="10" quotePrefix="1" applyFont="1" applyFill="1" applyBorder="1" applyAlignment="1">
      <alignment horizontal="center" vertical="center" wrapText="1"/>
    </xf>
    <xf numFmtId="0" fontId="20" fillId="5" borderId="579" xfId="10" quotePrefix="1" applyFont="1" applyFill="1" applyBorder="1" applyAlignment="1">
      <alignment vertical="center" wrapText="1"/>
    </xf>
    <xf numFmtId="0" fontId="17" fillId="5" borderId="579" xfId="6" quotePrefix="1" applyFont="1" applyFill="1" applyBorder="1" applyAlignment="1">
      <alignment horizontal="center" vertical="center" wrapText="1"/>
    </xf>
    <xf numFmtId="0" fontId="22" fillId="5" borderId="560" xfId="0" applyFont="1" applyFill="1" applyBorder="1" applyAlignment="1">
      <alignment horizontal="left" vertical="center" wrapText="1"/>
    </xf>
    <xf numFmtId="0" fontId="21" fillId="5" borderId="257" xfId="0" applyFont="1" applyFill="1" applyBorder="1" applyAlignment="1">
      <alignment horizontal="center" vertical="center" wrapText="1"/>
    </xf>
    <xf numFmtId="0" fontId="21" fillId="5" borderId="264" xfId="0" applyFont="1" applyFill="1" applyBorder="1" applyAlignment="1">
      <alignment horizontal="center" vertical="center" wrapText="1"/>
    </xf>
    <xf numFmtId="0" fontId="21" fillId="5" borderId="265" xfId="0" applyFont="1" applyFill="1" applyBorder="1" applyAlignment="1">
      <alignment horizontal="center" vertical="center" wrapText="1"/>
    </xf>
    <xf numFmtId="0" fontId="21" fillId="5" borderId="197" xfId="0" applyFont="1" applyFill="1" applyBorder="1" applyAlignment="1">
      <alignment horizontal="center" vertical="center" wrapText="1"/>
    </xf>
    <xf numFmtId="0" fontId="21" fillId="5" borderId="200" xfId="0" applyFont="1" applyFill="1" applyBorder="1" applyAlignment="1">
      <alignment horizontal="center" vertical="center" wrapText="1"/>
    </xf>
    <xf numFmtId="0" fontId="22" fillId="5" borderId="579" xfId="0" applyFont="1" applyFill="1" applyBorder="1" applyAlignment="1">
      <alignment horizontal="left" vertical="center" wrapText="1"/>
    </xf>
    <xf numFmtId="0" fontId="19" fillId="5" borderId="579" xfId="0" applyFont="1" applyFill="1" applyBorder="1" applyAlignment="1">
      <alignment horizontal="left" vertical="center" wrapText="1"/>
    </xf>
    <xf numFmtId="0" fontId="19" fillId="5" borderId="347" xfId="0" applyFont="1" applyFill="1" applyBorder="1" applyAlignment="1">
      <alignment horizontal="center" vertical="center"/>
    </xf>
    <xf numFmtId="0" fontId="17" fillId="5" borderId="257" xfId="10" quotePrefix="1" applyFont="1" applyFill="1" applyBorder="1" applyAlignment="1">
      <alignment vertical="center" wrapText="1"/>
    </xf>
    <xf numFmtId="0" fontId="17" fillId="5" borderId="264" xfId="10" quotePrefix="1" applyFont="1" applyFill="1" applyBorder="1" applyAlignment="1">
      <alignment vertical="center" wrapText="1"/>
    </xf>
    <xf numFmtId="0" fontId="18" fillId="5" borderId="265" xfId="10" quotePrefix="1" applyFont="1" applyFill="1" applyBorder="1" applyAlignment="1">
      <alignment vertical="center" wrapText="1"/>
    </xf>
    <xf numFmtId="0" fontId="18" fillId="5" borderId="200" xfId="10" quotePrefix="1" applyFont="1" applyFill="1" applyBorder="1" applyAlignment="1">
      <alignment vertical="center" wrapText="1"/>
    </xf>
    <xf numFmtId="0" fontId="17" fillId="5" borderId="576" xfId="10" quotePrefix="1" applyFont="1" applyFill="1" applyBorder="1" applyAlignment="1">
      <alignment vertical="center" wrapText="1"/>
    </xf>
    <xf numFmtId="0" fontId="17" fillId="5" borderId="577" xfId="10" quotePrefix="1" applyFont="1" applyFill="1" applyBorder="1" applyAlignment="1">
      <alignment vertical="center" wrapText="1"/>
    </xf>
    <xf numFmtId="0" fontId="18" fillId="5" borderId="552" xfId="10" quotePrefix="1" applyFont="1" applyFill="1" applyBorder="1" applyAlignment="1">
      <alignment vertical="center" wrapText="1"/>
    </xf>
    <xf numFmtId="0" fontId="17" fillId="5" borderId="566" xfId="6" quotePrefix="1" applyFont="1" applyFill="1" applyBorder="1" applyAlignment="1">
      <alignment horizontal="center" vertical="center" wrapText="1"/>
    </xf>
    <xf numFmtId="0" fontId="24" fillId="5" borderId="566" xfId="0" applyFont="1" applyFill="1" applyBorder="1" applyAlignment="1">
      <alignment horizontal="left" vertical="center" wrapText="1"/>
    </xf>
    <xf numFmtId="0" fontId="17" fillId="5" borderId="567" xfId="6" quotePrefix="1" applyFont="1" applyFill="1" applyBorder="1" applyAlignment="1">
      <alignment vertical="center" wrapText="1"/>
    </xf>
    <xf numFmtId="0" fontId="17" fillId="5" borderId="568" xfId="6" quotePrefix="1" applyFont="1" applyFill="1" applyBorder="1" applyAlignment="1">
      <alignment vertical="center" wrapText="1"/>
    </xf>
    <xf numFmtId="0" fontId="17" fillId="5" borderId="564" xfId="6" quotePrefix="1" applyFont="1" applyFill="1" applyBorder="1" applyAlignment="1">
      <alignment vertical="center" wrapText="1"/>
    </xf>
    <xf numFmtId="0" fontId="17" fillId="5" borderId="566" xfId="6" quotePrefix="1" applyFont="1" applyFill="1" applyBorder="1" applyAlignment="1">
      <alignment vertical="center" wrapText="1"/>
    </xf>
    <xf numFmtId="0" fontId="18" fillId="5" borderId="568" xfId="6" quotePrefix="1" applyFont="1" applyFill="1" applyBorder="1" applyAlignment="1">
      <alignment vertical="center" wrapText="1"/>
    </xf>
    <xf numFmtId="0" fontId="18" fillId="5" borderId="582" xfId="6" quotePrefix="1" applyFont="1" applyFill="1" applyBorder="1" applyAlignment="1">
      <alignment vertical="center" wrapText="1"/>
    </xf>
    <xf numFmtId="0" fontId="17" fillId="5" borderId="575" xfId="10" quotePrefix="1" applyFont="1" applyFill="1" applyBorder="1" applyAlignment="1">
      <alignment horizontal="center" vertical="center" wrapText="1"/>
    </xf>
    <xf numFmtId="0" fontId="18" fillId="5" borderId="562" xfId="6" quotePrefix="1" applyFont="1" applyFill="1" applyBorder="1" applyAlignment="1">
      <alignment horizontal="center" vertical="center" wrapText="1"/>
    </xf>
    <xf numFmtId="0" fontId="19" fillId="5" borderId="567" xfId="0" applyFont="1" applyFill="1" applyBorder="1" applyAlignment="1">
      <alignment horizontal="center" vertical="center" wrapText="1"/>
    </xf>
    <xf numFmtId="0" fontId="19" fillId="5" borderId="568" xfId="0" applyFont="1" applyFill="1" applyBorder="1" applyAlignment="1">
      <alignment horizontal="center" vertical="center" wrapText="1"/>
    </xf>
    <xf numFmtId="0" fontId="19" fillId="5" borderId="569" xfId="0" applyFont="1" applyFill="1" applyBorder="1" applyAlignment="1">
      <alignment horizontal="center" vertical="center" wrapText="1"/>
    </xf>
    <xf numFmtId="0" fontId="17" fillId="5" borderId="579" xfId="10" quotePrefix="1" applyFont="1" applyFill="1" applyBorder="1" applyAlignment="1">
      <alignment horizontal="center" vertical="center" wrapText="1"/>
    </xf>
    <xf numFmtId="0" fontId="19" fillId="5" borderId="575" xfId="0" applyFont="1" applyFill="1" applyBorder="1" applyAlignment="1">
      <alignment horizontal="center" vertical="center"/>
    </xf>
    <xf numFmtId="0" fontId="19" fillId="5" borderId="579" xfId="0" applyFont="1" applyFill="1" applyBorder="1" applyAlignment="1">
      <alignment horizontal="center" vertical="center"/>
    </xf>
    <xf numFmtId="0" fontId="77" fillId="4" borderId="574" xfId="3" quotePrefix="1" applyFont="1" applyFill="1" applyBorder="1" applyAlignment="1" applyProtection="1">
      <alignment horizontal="center" textRotation="90" wrapText="1"/>
      <protection locked="0"/>
    </xf>
    <xf numFmtId="0" fontId="54" fillId="4" borderId="569" xfId="0" applyFont="1" applyFill="1" applyBorder="1" applyAlignment="1" applyProtection="1">
      <alignment horizontal="left" vertical="center" wrapText="1"/>
      <protection locked="0"/>
    </xf>
    <xf numFmtId="0" fontId="136" fillId="5" borderId="582" xfId="6" applyFont="1" applyFill="1" applyBorder="1" applyAlignment="1" applyProtection="1">
      <alignment vertical="center" wrapText="1"/>
      <protection locked="0"/>
    </xf>
    <xf numFmtId="0" fontId="134" fillId="5" borderId="556" xfId="32" applyFont="1" applyFill="1" applyBorder="1" applyAlignment="1" applyProtection="1">
      <alignment horizontal="center" vertical="center" wrapText="1"/>
      <protection locked="0"/>
    </xf>
    <xf numFmtId="0" fontId="137" fillId="5" borderId="569" xfId="0" applyFont="1" applyFill="1" applyBorder="1" applyAlignment="1" applyProtection="1">
      <alignment horizontal="center" vertical="center" wrapText="1"/>
      <protection locked="0"/>
    </xf>
    <xf numFmtId="0" fontId="137" fillId="5" borderId="574" xfId="0" applyFont="1" applyFill="1" applyBorder="1" applyAlignment="1" applyProtection="1">
      <alignment horizontal="center" vertical="center"/>
      <protection locked="0"/>
    </xf>
    <xf numFmtId="0" fontId="17" fillId="4" borderId="391" xfId="6" quotePrefix="1" applyFont="1" applyFill="1" applyBorder="1" applyAlignment="1">
      <alignment horizontal="center" vertical="center" wrapText="1"/>
    </xf>
    <xf numFmtId="0" fontId="18" fillId="5" borderId="561" xfId="10" quotePrefix="1" applyFont="1" applyFill="1" applyBorder="1" applyAlignment="1">
      <alignment horizontal="center" vertical="center" wrapText="1"/>
    </xf>
    <xf numFmtId="0" fontId="94" fillId="5" borderId="228" xfId="26" applyFont="1" applyFill="1" applyBorder="1" applyAlignment="1">
      <alignment horizontal="center"/>
    </xf>
    <xf numFmtId="0" fontId="94" fillId="5" borderId="231" xfId="26" applyFont="1" applyFill="1" applyBorder="1" applyAlignment="1">
      <alignment horizontal="center"/>
    </xf>
    <xf numFmtId="0" fontId="94" fillId="5" borderId="227" xfId="26" applyFont="1" applyFill="1" applyBorder="1" applyAlignment="1">
      <alignment horizontal="center"/>
    </xf>
    <xf numFmtId="0" fontId="94" fillId="5" borderId="240" xfId="26" applyFont="1" applyFill="1" applyBorder="1" applyAlignment="1">
      <alignment horizontal="center"/>
    </xf>
    <xf numFmtId="1" fontId="94" fillId="5" borderId="198" xfId="26" applyNumberFormat="1" applyFont="1" applyFill="1" applyBorder="1" applyAlignment="1">
      <alignment horizontal="center"/>
    </xf>
    <xf numFmtId="1" fontId="94" fillId="5" borderId="195" xfId="26" applyNumberFormat="1" applyFont="1" applyFill="1" applyBorder="1" applyAlignment="1">
      <alignment horizontal="center"/>
    </xf>
    <xf numFmtId="1" fontId="94" fillId="5" borderId="199" xfId="26" applyNumberFormat="1" applyFont="1" applyFill="1" applyBorder="1" applyAlignment="1">
      <alignment horizontal="center"/>
    </xf>
    <xf numFmtId="1" fontId="94" fillId="5" borderId="197" xfId="26" applyNumberFormat="1" applyFont="1" applyFill="1" applyBorder="1" applyAlignment="1">
      <alignment horizontal="center"/>
    </xf>
    <xf numFmtId="1" fontId="94" fillId="5" borderId="204" xfId="26" applyNumberFormat="1" applyFont="1" applyFill="1" applyBorder="1" applyAlignment="1">
      <alignment horizontal="center"/>
    </xf>
    <xf numFmtId="1" fontId="94" fillId="5" borderId="205" xfId="26" applyNumberFormat="1" applyFont="1" applyFill="1" applyBorder="1" applyAlignment="1">
      <alignment horizontal="center"/>
    </xf>
    <xf numFmtId="1" fontId="94" fillId="5" borderId="206" xfId="26" applyNumberFormat="1" applyFont="1" applyFill="1" applyBorder="1" applyAlignment="1">
      <alignment horizontal="center"/>
    </xf>
    <xf numFmtId="1" fontId="94" fillId="5" borderId="200" xfId="26" applyNumberFormat="1" applyFont="1" applyFill="1" applyBorder="1" applyAlignment="1">
      <alignment horizontal="center"/>
    </xf>
    <xf numFmtId="1" fontId="94" fillId="5" borderId="196" xfId="26" applyNumberFormat="1" applyFont="1" applyFill="1" applyBorder="1" applyAlignment="1">
      <alignment horizontal="center"/>
    </xf>
    <xf numFmtId="0" fontId="45" fillId="5" borderId="377" xfId="0" applyFont="1" applyFill="1" applyBorder="1" applyAlignment="1">
      <alignment horizontal="left" vertical="center" wrapText="1"/>
    </xf>
    <xf numFmtId="1" fontId="94" fillId="5" borderId="266" xfId="26" applyNumberFormat="1" applyFont="1" applyFill="1" applyBorder="1" applyAlignment="1">
      <alignment horizontal="center"/>
    </xf>
    <xf numFmtId="1" fontId="94" fillId="5" borderId="264" xfId="26" applyNumberFormat="1" applyFont="1" applyFill="1" applyBorder="1" applyAlignment="1">
      <alignment horizontal="center"/>
    </xf>
    <xf numFmtId="1" fontId="94" fillId="5" borderId="378" xfId="26" applyNumberFormat="1" applyFont="1" applyFill="1" applyBorder="1" applyAlignment="1">
      <alignment horizontal="center"/>
    </xf>
    <xf numFmtId="1" fontId="94" fillId="5" borderId="257" xfId="26" applyNumberFormat="1" applyFont="1" applyFill="1" applyBorder="1" applyAlignment="1">
      <alignment horizontal="center"/>
    </xf>
    <xf numFmtId="1" fontId="94" fillId="5" borderId="379" xfId="26" applyNumberFormat="1" applyFont="1" applyFill="1" applyBorder="1" applyAlignment="1">
      <alignment horizontal="center"/>
    </xf>
    <xf numFmtId="1" fontId="94" fillId="5" borderId="381" xfId="26" applyNumberFormat="1" applyFont="1" applyFill="1" applyBorder="1" applyAlignment="1">
      <alignment horizontal="center"/>
    </xf>
    <xf numFmtId="1" fontId="94" fillId="5" borderId="561" xfId="26" applyNumberFormat="1" applyFont="1" applyFill="1" applyBorder="1" applyAlignment="1">
      <alignment horizontal="center"/>
    </xf>
    <xf numFmtId="0" fontId="45" fillId="5" borderId="202" xfId="0" applyFont="1" applyFill="1" applyBorder="1" applyAlignment="1">
      <alignment horizontal="left" vertical="center" wrapText="1"/>
    </xf>
    <xf numFmtId="0" fontId="94" fillId="5" borderId="229" xfId="26" applyFont="1" applyFill="1" applyBorder="1" applyAlignment="1">
      <alignment horizontal="center"/>
    </xf>
    <xf numFmtId="0" fontId="94" fillId="5" borderId="257" xfId="26" applyFont="1" applyFill="1" applyBorder="1" applyAlignment="1">
      <alignment horizontal="center"/>
    </xf>
    <xf numFmtId="0" fontId="94" fillId="5" borderId="264" xfId="26" applyFont="1" applyFill="1" applyBorder="1" applyAlignment="1">
      <alignment horizontal="center"/>
    </xf>
    <xf numFmtId="0" fontId="94" fillId="5" borderId="200" xfId="26" applyFont="1" applyFill="1" applyBorder="1" applyAlignment="1">
      <alignment horizontal="center"/>
    </xf>
    <xf numFmtId="0" fontId="94" fillId="5" borderId="390" xfId="26" applyFont="1" applyFill="1" applyBorder="1" applyAlignment="1">
      <alignment horizontal="center"/>
    </xf>
    <xf numFmtId="0" fontId="94" fillId="5" borderId="265" xfId="26" applyFont="1" applyFill="1" applyBorder="1" applyAlignment="1">
      <alignment horizontal="center"/>
    </xf>
    <xf numFmtId="0" fontId="94" fillId="5" borderId="328" xfId="26" applyFont="1" applyFill="1" applyBorder="1" applyAlignment="1">
      <alignment horizontal="center"/>
    </xf>
    <xf numFmtId="0" fontId="94" fillId="5" borderId="378" xfId="26" applyFont="1" applyFill="1" applyBorder="1" applyAlignment="1">
      <alignment horizontal="center"/>
    </xf>
    <xf numFmtId="0" fontId="94" fillId="5" borderId="379" xfId="26" applyFont="1" applyFill="1" applyBorder="1" applyAlignment="1">
      <alignment horizontal="center"/>
    </xf>
    <xf numFmtId="0" fontId="94" fillId="5" borderId="380" xfId="26" applyFont="1" applyFill="1" applyBorder="1" applyAlignment="1">
      <alignment horizontal="center"/>
    </xf>
    <xf numFmtId="0" fontId="94" fillId="5" borderId="389" xfId="26" applyFont="1" applyFill="1" applyBorder="1" applyAlignment="1">
      <alignment horizontal="center"/>
    </xf>
    <xf numFmtId="0" fontId="15" fillId="5" borderId="0" xfId="0" applyFont="1" applyFill="1" applyBorder="1" applyAlignment="1">
      <alignment horizontal="center" wrapText="1"/>
    </xf>
    <xf numFmtId="0" fontId="15" fillId="4" borderId="0" xfId="0" applyFont="1" applyFill="1" applyBorder="1" applyAlignment="1">
      <alignment horizontal="center" wrapText="1"/>
    </xf>
    <xf numFmtId="0" fontId="46" fillId="0" borderId="0" xfId="0" applyFont="1" applyFill="1" applyBorder="1" applyAlignment="1">
      <alignment horizontal="center" vertical="center" wrapText="1"/>
    </xf>
    <xf numFmtId="0" fontId="5" fillId="4" borderId="574" xfId="3" quotePrefix="1" applyFont="1" applyFill="1" applyBorder="1" applyAlignment="1">
      <alignment horizontal="center" vertical="center" wrapText="1"/>
    </xf>
    <xf numFmtId="0" fontId="17" fillId="4" borderId="574" xfId="10" quotePrefix="1" applyFont="1" applyFill="1" applyBorder="1" applyAlignment="1">
      <alignment vertical="center" wrapText="1"/>
    </xf>
    <xf numFmtId="0" fontId="18" fillId="4" borderId="313" xfId="10" quotePrefix="1" applyFont="1" applyFill="1" applyBorder="1" applyAlignment="1">
      <alignment vertical="center" wrapText="1"/>
    </xf>
    <xf numFmtId="0" fontId="17" fillId="4" borderId="310" xfId="6" applyFont="1" applyFill="1" applyBorder="1" applyAlignment="1">
      <alignment horizontal="center" vertical="center" wrapText="1"/>
    </xf>
    <xf numFmtId="0" fontId="17" fillId="4" borderId="311" xfId="6" applyFont="1" applyFill="1" applyBorder="1" applyAlignment="1">
      <alignment horizontal="center" vertical="center" wrapText="1"/>
    </xf>
    <xf numFmtId="0" fontId="17" fillId="4" borderId="312" xfId="6" applyFont="1" applyFill="1" applyBorder="1" applyAlignment="1">
      <alignment horizontal="center" vertical="center" wrapText="1"/>
    </xf>
    <xf numFmtId="0" fontId="5" fillId="5" borderId="574" xfId="3" quotePrefix="1" applyFont="1" applyFill="1" applyBorder="1" applyAlignment="1">
      <alignment horizontal="center" vertical="center" wrapText="1"/>
    </xf>
    <xf numFmtId="0" fontId="18" fillId="5" borderId="348" xfId="10" quotePrefix="1" applyFont="1" applyFill="1" applyBorder="1" applyAlignment="1">
      <alignment horizontal="center" vertical="center" wrapText="1"/>
    </xf>
    <xf numFmtId="0" fontId="18" fillId="5" borderId="266" xfId="10" quotePrefix="1" applyFont="1" applyFill="1" applyBorder="1" applyAlignment="1">
      <alignment horizontal="center" vertical="center" wrapText="1"/>
    </xf>
    <xf numFmtId="0" fontId="18" fillId="5" borderId="264" xfId="10" quotePrefix="1" applyFont="1" applyFill="1" applyBorder="1" applyAlignment="1">
      <alignment horizontal="center" vertical="center" wrapText="1"/>
    </xf>
    <xf numFmtId="0" fontId="17" fillId="5" borderId="265" xfId="10" quotePrefix="1" applyFont="1" applyFill="1" applyBorder="1" applyAlignment="1">
      <alignment horizontal="center" vertical="center" wrapText="1"/>
    </xf>
    <xf numFmtId="0" fontId="17" fillId="5" borderId="569" xfId="6" quotePrefix="1" applyFont="1" applyFill="1" applyBorder="1" applyAlignment="1">
      <alignment horizontal="center" vertical="center" wrapText="1"/>
    </xf>
    <xf numFmtId="0" fontId="25" fillId="5" borderId="575" xfId="0" applyFont="1" applyFill="1" applyBorder="1" applyAlignment="1">
      <alignment horizontal="center" vertical="center"/>
    </xf>
    <xf numFmtId="0" fontId="25" fillId="5" borderId="550" xfId="0" applyFont="1" applyFill="1" applyBorder="1" applyAlignment="1">
      <alignment horizontal="center" vertical="center"/>
    </xf>
    <xf numFmtId="0" fontId="18" fillId="5" borderId="551" xfId="10" quotePrefix="1" applyFont="1" applyFill="1" applyBorder="1" applyAlignment="1">
      <alignment horizontal="center" vertical="center" wrapText="1"/>
    </xf>
    <xf numFmtId="0" fontId="17" fillId="5" borderId="574" xfId="6" quotePrefix="1" applyFont="1" applyFill="1" applyBorder="1" applyAlignment="1">
      <alignment horizontal="center" vertical="center" wrapText="1"/>
    </xf>
    <xf numFmtId="0" fontId="21" fillId="5" borderId="572" xfId="0" applyFont="1" applyFill="1" applyBorder="1" applyAlignment="1">
      <alignment horizontal="center" vertical="center" wrapText="1"/>
    </xf>
    <xf numFmtId="0" fontId="21" fillId="5" borderId="267" xfId="0" applyFont="1" applyFill="1" applyBorder="1" applyAlignment="1">
      <alignment horizontal="center" vertical="center" wrapText="1"/>
    </xf>
    <xf numFmtId="0" fontId="18" fillId="5" borderId="313" xfId="10" quotePrefix="1" applyFont="1" applyFill="1" applyBorder="1" applyAlignment="1">
      <alignment vertical="center" wrapText="1"/>
    </xf>
    <xf numFmtId="0" fontId="18" fillId="5" borderId="313" xfId="10" quotePrefix="1" applyFont="1" applyFill="1" applyBorder="1" applyAlignment="1">
      <alignment horizontal="center" vertical="center" wrapText="1"/>
    </xf>
    <xf numFmtId="0" fontId="18" fillId="5" borderId="314" xfId="10" quotePrefix="1" applyFont="1" applyFill="1" applyBorder="1" applyAlignment="1">
      <alignment horizontal="center" vertical="center" wrapText="1"/>
    </xf>
    <xf numFmtId="0" fontId="19" fillId="5" borderId="310" xfId="0" applyFont="1" applyFill="1" applyBorder="1" applyAlignment="1">
      <alignment horizontal="center" vertical="center" wrapText="1"/>
    </xf>
    <xf numFmtId="0" fontId="19" fillId="5" borderId="311" xfId="0" applyFont="1" applyFill="1" applyBorder="1" applyAlignment="1">
      <alignment horizontal="center" vertical="center" wrapText="1"/>
    </xf>
    <xf numFmtId="0" fontId="19" fillId="5" borderId="312" xfId="0" applyFont="1" applyFill="1" applyBorder="1" applyAlignment="1">
      <alignment horizontal="center" vertical="center" wrapText="1"/>
    </xf>
    <xf numFmtId="0" fontId="19" fillId="5" borderId="333" xfId="0" applyFont="1" applyFill="1" applyBorder="1" applyAlignment="1">
      <alignment horizontal="center" vertical="center" wrapText="1"/>
    </xf>
    <xf numFmtId="0" fontId="19" fillId="5" borderId="334" xfId="0" applyFont="1" applyFill="1" applyBorder="1" applyAlignment="1">
      <alignment horizontal="center" vertical="center" wrapText="1"/>
    </xf>
    <xf numFmtId="0" fontId="17" fillId="5" borderId="348" xfId="6" quotePrefix="1" applyFont="1" applyFill="1" applyBorder="1" applyAlignment="1">
      <alignment horizontal="center" vertical="center" wrapText="1"/>
    </xf>
    <xf numFmtId="0" fontId="19" fillId="5" borderId="339" xfId="0" applyFont="1" applyFill="1" applyBorder="1" applyAlignment="1">
      <alignment horizontal="center" vertical="center" wrapText="1"/>
    </xf>
    <xf numFmtId="0" fontId="17" fillId="5" borderId="574" xfId="10" quotePrefix="1" applyFont="1" applyFill="1" applyBorder="1" applyAlignment="1">
      <alignment horizontal="center" vertical="center" wrapText="1"/>
    </xf>
    <xf numFmtId="0" fontId="18" fillId="5" borderId="339" xfId="6" quotePrefix="1" applyFont="1" applyFill="1" applyBorder="1" applyAlignment="1">
      <alignment horizontal="center" vertical="center" wrapText="1"/>
    </xf>
    <xf numFmtId="0" fontId="19" fillId="5" borderId="574" xfId="0" applyFont="1" applyFill="1" applyBorder="1" applyAlignment="1">
      <alignment horizontal="center" vertical="center"/>
    </xf>
    <xf numFmtId="0" fontId="17" fillId="5" borderId="314" xfId="6" applyFont="1" applyFill="1" applyBorder="1" applyAlignment="1">
      <alignment horizontal="center" vertical="center" wrapText="1"/>
    </xf>
    <xf numFmtId="0" fontId="17" fillId="5" borderId="311" xfId="6" applyFont="1" applyFill="1" applyBorder="1" applyAlignment="1">
      <alignment horizontal="center" vertical="center" wrapText="1"/>
    </xf>
    <xf numFmtId="0" fontId="17" fillId="5" borderId="312" xfId="6" applyFont="1" applyFill="1" applyBorder="1" applyAlignment="1">
      <alignment horizontal="center" vertical="center" wrapText="1"/>
    </xf>
    <xf numFmtId="0" fontId="18" fillId="5" borderId="269" xfId="10" applyFont="1" applyFill="1" applyBorder="1" applyAlignment="1">
      <alignment horizontal="center" vertical="center" wrapText="1"/>
    </xf>
    <xf numFmtId="0" fontId="17" fillId="5" borderId="574" xfId="6" applyFont="1" applyFill="1" applyBorder="1" applyAlignment="1">
      <alignment horizontal="center" vertical="center" wrapText="1"/>
    </xf>
    <xf numFmtId="0" fontId="17" fillId="5" borderId="310" xfId="6" applyFont="1" applyFill="1" applyBorder="1" applyAlignment="1">
      <alignment horizontal="center" vertical="center" wrapText="1"/>
    </xf>
    <xf numFmtId="0" fontId="25" fillId="5" borderId="346" xfId="0" applyFont="1" applyFill="1" applyBorder="1" applyAlignment="1">
      <alignment horizontal="center" vertical="center"/>
    </xf>
    <xf numFmtId="0" fontId="50" fillId="4" borderId="0" xfId="0" applyFont="1" applyFill="1" applyAlignment="1">
      <alignment horizontal="center" vertical="center"/>
    </xf>
    <xf numFmtId="0" fontId="6" fillId="0" borderId="589" xfId="4" applyFont="1" applyFill="1" applyBorder="1" applyAlignment="1">
      <alignment horizontal="center" vertical="center" wrapText="1"/>
    </xf>
    <xf numFmtId="0" fontId="6" fillId="0" borderId="590" xfId="4" applyFont="1" applyFill="1" applyBorder="1" applyAlignment="1">
      <alignment horizontal="center" vertical="center" wrapText="1"/>
    </xf>
    <xf numFmtId="0" fontId="13" fillId="0" borderId="591" xfId="0" applyFont="1" applyFill="1" applyBorder="1" applyAlignment="1">
      <alignment horizontal="left" vertical="center" wrapText="1"/>
    </xf>
    <xf numFmtId="0" fontId="13" fillId="0" borderId="592" xfId="0" applyFont="1" applyFill="1" applyBorder="1" applyAlignment="1">
      <alignment horizontal="center" vertical="center" wrapText="1"/>
    </xf>
    <xf numFmtId="0" fontId="13" fillId="0" borderId="593" xfId="0" applyFont="1" applyFill="1" applyBorder="1" applyAlignment="1">
      <alignment horizontal="center" vertical="center" wrapText="1"/>
    </xf>
    <xf numFmtId="0" fontId="6" fillId="0" borderId="594" xfId="0" applyFont="1" applyFill="1" applyBorder="1" applyAlignment="1">
      <alignment horizontal="center" vertical="center" wrapText="1"/>
    </xf>
    <xf numFmtId="0" fontId="13" fillId="0" borderId="595" xfId="0" applyFont="1" applyFill="1" applyBorder="1" applyAlignment="1">
      <alignment horizontal="left" vertical="center" wrapText="1"/>
    </xf>
    <xf numFmtId="0" fontId="13" fillId="0" borderId="596" xfId="0" applyFont="1" applyFill="1" applyBorder="1" applyAlignment="1">
      <alignment horizontal="center" vertical="center" wrapText="1"/>
    </xf>
    <xf numFmtId="0" fontId="13" fillId="0" borderId="597" xfId="0" applyFont="1" applyFill="1" applyBorder="1" applyAlignment="1">
      <alignment horizontal="center" vertical="center" wrapText="1"/>
    </xf>
    <xf numFmtId="0" fontId="6" fillId="0" borderId="598" xfId="0" applyFont="1" applyFill="1" applyBorder="1" applyAlignment="1">
      <alignment horizontal="center" vertical="center" wrapText="1"/>
    </xf>
    <xf numFmtId="0" fontId="6" fillId="0" borderId="590" xfId="0" applyFont="1" applyFill="1" applyBorder="1" applyAlignment="1">
      <alignment horizontal="center" vertical="center" wrapText="1"/>
    </xf>
    <xf numFmtId="0" fontId="46" fillId="0" borderId="590" xfId="0" applyFont="1" applyFill="1" applyBorder="1" applyAlignment="1">
      <alignment horizontal="center" vertical="center" wrapText="1"/>
    </xf>
    <xf numFmtId="0" fontId="6" fillId="0" borderId="556" xfId="0" applyFont="1" applyFill="1" applyBorder="1" applyAlignment="1">
      <alignment horizontal="center" vertical="center" wrapText="1"/>
    </xf>
    <xf numFmtId="0" fontId="83" fillId="0" borderId="467" xfId="0" applyFont="1" applyFill="1" applyBorder="1" applyAlignment="1">
      <alignment horizontal="center" vertical="center" wrapText="1"/>
    </xf>
    <xf numFmtId="0" fontId="8" fillId="0" borderId="583" xfId="4" applyFont="1" applyFill="1" applyBorder="1" applyAlignment="1">
      <alignment horizontal="center" vertical="center" wrapText="1"/>
    </xf>
    <xf numFmtId="0" fontId="8" fillId="0" borderId="588" xfId="4" applyFont="1" applyFill="1" applyBorder="1" applyAlignment="1">
      <alignment horizontal="center" vertical="center" wrapText="1"/>
    </xf>
    <xf numFmtId="0" fontId="8" fillId="0" borderId="589" xfId="4" applyFont="1" applyFill="1" applyBorder="1" applyAlignment="1">
      <alignment horizontal="center" vertical="center" wrapText="1"/>
    </xf>
    <xf numFmtId="0" fontId="8" fillId="0" borderId="590" xfId="4" applyFont="1" applyFill="1" applyBorder="1" applyAlignment="1">
      <alignment horizontal="center" vertical="center" wrapText="1"/>
    </xf>
    <xf numFmtId="0" fontId="6" fillId="0" borderId="607" xfId="4" applyFont="1" applyFill="1" applyBorder="1" applyAlignment="1">
      <alignment horizontal="center" vertical="center" wrapText="1"/>
    </xf>
    <xf numFmtId="0" fontId="46" fillId="0" borderId="607" xfId="0" applyFont="1" applyFill="1" applyBorder="1" applyAlignment="1">
      <alignment horizontal="center" vertical="center" wrapText="1"/>
    </xf>
    <xf numFmtId="0" fontId="46" fillId="0" borderId="589" xfId="0" applyFont="1" applyFill="1" applyBorder="1" applyAlignment="1">
      <alignment horizontal="center" vertical="center" wrapText="1"/>
    </xf>
    <xf numFmtId="0" fontId="46" fillId="0" borderId="588" xfId="0" applyFont="1" applyFill="1" applyBorder="1" applyAlignment="1">
      <alignment horizontal="center" vertical="center" wrapText="1"/>
    </xf>
    <xf numFmtId="0" fontId="13" fillId="0" borderId="593" xfId="0" applyFont="1" applyFill="1" applyBorder="1" applyAlignment="1">
      <alignment horizontal="left" vertical="center" wrapText="1"/>
    </xf>
    <xf numFmtId="0" fontId="13" fillId="0" borderId="591" xfId="0" applyFont="1" applyFill="1" applyBorder="1" applyAlignment="1">
      <alignment horizontal="center" vertical="center" wrapText="1"/>
    </xf>
    <xf numFmtId="0" fontId="46" fillId="0" borderId="283" xfId="7" applyFont="1" applyFill="1" applyBorder="1" applyAlignment="1">
      <alignment vertical="center" wrapText="1"/>
    </xf>
    <xf numFmtId="0" fontId="46" fillId="0" borderId="0" xfId="7" applyFont="1" applyFill="1" applyBorder="1" applyAlignment="1">
      <alignment vertical="center" wrapText="1"/>
    </xf>
    <xf numFmtId="0" fontId="13" fillId="0" borderId="597" xfId="0" applyFont="1" applyFill="1" applyBorder="1" applyAlignment="1">
      <alignment horizontal="left" vertical="center" wrapText="1"/>
    </xf>
    <xf numFmtId="0" fontId="13" fillId="0" borderId="595" xfId="0" applyFont="1" applyFill="1" applyBorder="1" applyAlignment="1">
      <alignment horizontal="center" vertical="center" wrapText="1"/>
    </xf>
    <xf numFmtId="0" fontId="6" fillId="0" borderId="608" xfId="7" applyFont="1" applyFill="1" applyBorder="1" applyAlignment="1">
      <alignment horizontal="center" vertical="center" wrapText="1"/>
    </xf>
    <xf numFmtId="0" fontId="13" fillId="0" borderId="601" xfId="0" applyFont="1" applyFill="1" applyBorder="1" applyAlignment="1">
      <alignment vertical="center" wrapText="1"/>
    </xf>
    <xf numFmtId="0" fontId="6" fillId="0" borderId="590" xfId="0" applyFont="1" applyFill="1" applyBorder="1" applyAlignment="1">
      <alignment vertical="center" wrapText="1"/>
    </xf>
    <xf numFmtId="0" fontId="6" fillId="0" borderId="560" xfId="7" applyFont="1" applyFill="1" applyBorder="1" applyAlignment="1">
      <alignment horizontal="center" vertical="center" wrapText="1"/>
    </xf>
    <xf numFmtId="0" fontId="6" fillId="0" borderId="609" xfId="7" applyFont="1" applyFill="1" applyBorder="1" applyAlignment="1">
      <alignment horizontal="center" vertical="center" wrapText="1"/>
    </xf>
    <xf numFmtId="0" fontId="6" fillId="0" borderId="610" xfId="0" applyFont="1" applyFill="1" applyBorder="1" applyAlignment="1">
      <alignment horizontal="center" vertical="center" wrapText="1"/>
    </xf>
    <xf numFmtId="0" fontId="6" fillId="0" borderId="611" xfId="0" applyFont="1" applyFill="1" applyBorder="1" applyAlignment="1">
      <alignment horizontal="center" vertical="center" wrapText="1"/>
    </xf>
    <xf numFmtId="0" fontId="6" fillId="0" borderId="612" xfId="0" applyFont="1" applyFill="1" applyBorder="1" applyAlignment="1">
      <alignment horizontal="center" vertical="center" wrapText="1"/>
    </xf>
    <xf numFmtId="0" fontId="6" fillId="0" borderId="613" xfId="0" applyFont="1" applyFill="1" applyBorder="1" applyAlignment="1">
      <alignment horizontal="center" vertical="center" wrapText="1"/>
    </xf>
    <xf numFmtId="0" fontId="83" fillId="0" borderId="615" xfId="0" applyFont="1" applyFill="1" applyBorder="1" applyAlignment="1">
      <alignment horizontal="center" vertical="center" wrapText="1"/>
    </xf>
    <xf numFmtId="0" fontId="83" fillId="0" borderId="616" xfId="0" applyFont="1" applyFill="1" applyBorder="1" applyAlignment="1">
      <alignment horizontal="center" vertical="center" wrapText="1"/>
    </xf>
    <xf numFmtId="0" fontId="83" fillId="0" borderId="2" xfId="0" applyFont="1" applyFill="1" applyBorder="1" applyAlignment="1">
      <alignment horizontal="center" vertical="center" wrapText="1"/>
    </xf>
    <xf numFmtId="0" fontId="83" fillId="0" borderId="617" xfId="0" applyFont="1" applyFill="1" applyBorder="1" applyAlignment="1">
      <alignment horizontal="center" vertical="center" wrapText="1"/>
    </xf>
    <xf numFmtId="0" fontId="83" fillId="0" borderId="618" xfId="0" applyFont="1" applyFill="1" applyBorder="1" applyAlignment="1">
      <alignment horizontal="center" vertical="center" wrapText="1"/>
    </xf>
    <xf numFmtId="0" fontId="83" fillId="0" borderId="502" xfId="0" applyFont="1" applyFill="1" applyBorder="1" applyAlignment="1">
      <alignment horizontal="center" vertical="center" wrapText="1"/>
    </xf>
    <xf numFmtId="0" fontId="50" fillId="0" borderId="463" xfId="7" applyFont="1" applyFill="1" applyBorder="1" applyAlignment="1">
      <alignment vertical="center" wrapText="1"/>
    </xf>
    <xf numFmtId="0" fontId="50" fillId="0" borderId="485" xfId="7" applyFont="1" applyFill="1" applyBorder="1" applyAlignment="1">
      <alignment horizontal="center" vertical="center" wrapText="1"/>
    </xf>
    <xf numFmtId="0" fontId="50" fillId="0" borderId="485" xfId="7" applyFont="1" applyFill="1" applyBorder="1" applyAlignment="1">
      <alignment vertical="center" wrapText="1"/>
    </xf>
    <xf numFmtId="0" fontId="8" fillId="0" borderId="607" xfId="4" applyFont="1" applyFill="1" applyBorder="1" applyAlignment="1">
      <alignment horizontal="center" vertical="center" wrapText="1"/>
    </xf>
    <xf numFmtId="0" fontId="95" fillId="0" borderId="520" xfId="0" applyFont="1" applyFill="1" applyBorder="1" applyAlignment="1">
      <alignment horizontal="center" vertical="center"/>
    </xf>
    <xf numFmtId="0" fontId="95" fillId="0" borderId="521" xfId="0" applyFont="1" applyFill="1" applyBorder="1" applyAlignment="1">
      <alignment horizontal="center" vertical="center"/>
    </xf>
    <xf numFmtId="0" fontId="95" fillId="0" borderId="506" xfId="0" applyFont="1" applyFill="1" applyBorder="1" applyAlignment="1">
      <alignment horizontal="center" vertical="center"/>
    </xf>
    <xf numFmtId="0" fontId="95" fillId="0" borderId="515" xfId="0" applyFont="1" applyFill="1" applyBorder="1" applyAlignment="1">
      <alignment horizontal="center" vertical="center"/>
    </xf>
    <xf numFmtId="0" fontId="95" fillId="0" borderId="516" xfId="0" applyFont="1" applyFill="1" applyBorder="1" applyAlignment="1">
      <alignment horizontal="center" vertical="center"/>
    </xf>
    <xf numFmtId="0" fontId="95" fillId="0" borderId="517" xfId="0" applyFont="1" applyFill="1" applyBorder="1" applyAlignment="1">
      <alignment horizontal="center" vertical="center"/>
    </xf>
    <xf numFmtId="0" fontId="13" fillId="0" borderId="608" xfId="0" applyFont="1" applyFill="1" applyBorder="1" applyAlignment="1">
      <alignment horizontal="center" vertical="center"/>
    </xf>
    <xf numFmtId="0" fontId="13" fillId="0" borderId="431" xfId="0" applyFont="1" applyFill="1" applyBorder="1" applyAlignment="1">
      <alignment horizontal="center" vertical="center"/>
    </xf>
    <xf numFmtId="0" fontId="13" fillId="0" borderId="608" xfId="0" applyFont="1" applyFill="1" applyBorder="1" applyAlignment="1">
      <alignment horizontal="center" vertical="center" wrapText="1"/>
    </xf>
    <xf numFmtId="0" fontId="13" fillId="0" borderId="431" xfId="0" applyFont="1" applyFill="1" applyBorder="1" applyAlignment="1">
      <alignment horizontal="center" vertical="center" wrapText="1"/>
    </xf>
    <xf numFmtId="0" fontId="6" fillId="0" borderId="348" xfId="0" applyFont="1" applyFill="1" applyBorder="1" applyAlignment="1">
      <alignment horizontal="center" vertical="center" wrapText="1"/>
    </xf>
    <xf numFmtId="0" fontId="6" fillId="0" borderId="515" xfId="0" applyFont="1" applyFill="1" applyBorder="1" applyAlignment="1">
      <alignment horizontal="center" vertical="center" wrapText="1"/>
    </xf>
    <xf numFmtId="0" fontId="6" fillId="0" borderId="516" xfId="0" applyFont="1" applyFill="1" applyBorder="1" applyAlignment="1">
      <alignment horizontal="center" vertical="center" wrapText="1"/>
    </xf>
    <xf numFmtId="0" fontId="6" fillId="0" borderId="619" xfId="0" applyFont="1" applyFill="1" applyBorder="1" applyAlignment="1">
      <alignment horizontal="center" vertical="center" wrapText="1"/>
    </xf>
    <xf numFmtId="0" fontId="6" fillId="0" borderId="620" xfId="0" applyFont="1" applyFill="1" applyBorder="1" applyAlignment="1">
      <alignment horizontal="center" vertical="center" wrapText="1"/>
    </xf>
    <xf numFmtId="0" fontId="6" fillId="0" borderId="621" xfId="0" applyFont="1" applyFill="1" applyBorder="1" applyAlignment="1">
      <alignment horizontal="center" vertical="center" wrapText="1"/>
    </xf>
    <xf numFmtId="0" fontId="6" fillId="0" borderId="622" xfId="0" applyFont="1" applyFill="1" applyBorder="1" applyAlignment="1">
      <alignment horizontal="center" vertical="center" wrapText="1"/>
    </xf>
    <xf numFmtId="0" fontId="13" fillId="0" borderId="624" xfId="0" applyFont="1" applyFill="1" applyBorder="1" applyAlignment="1">
      <alignment vertical="center" wrapText="1"/>
    </xf>
    <xf numFmtId="0" fontId="13" fillId="0" borderId="625" xfId="0" applyFont="1" applyFill="1" applyBorder="1" applyAlignment="1">
      <alignment vertical="center" wrapText="1"/>
    </xf>
    <xf numFmtId="0" fontId="6" fillId="0" borderId="623" xfId="0" applyFont="1" applyFill="1" applyBorder="1" applyAlignment="1">
      <alignment vertical="center" wrapText="1"/>
    </xf>
    <xf numFmtId="0" fontId="13" fillId="0" borderId="515" xfId="0" applyFont="1" applyFill="1" applyBorder="1" applyAlignment="1">
      <alignment horizontal="center" vertical="center" wrapText="1"/>
    </xf>
    <xf numFmtId="0" fontId="13" fillId="0" borderId="362" xfId="0" applyFont="1" applyFill="1" applyBorder="1" applyAlignment="1">
      <alignment horizontal="center" vertical="center" wrapText="1"/>
    </xf>
    <xf numFmtId="0" fontId="13" fillId="0" borderId="620" xfId="0" applyFont="1" applyFill="1" applyBorder="1" applyAlignment="1">
      <alignment horizontal="center" vertical="center" wrapText="1"/>
    </xf>
    <xf numFmtId="0" fontId="6" fillId="0" borderId="626" xfId="4" applyFont="1" applyFill="1" applyBorder="1" applyAlignment="1">
      <alignment horizontal="center" vertical="center" wrapText="1"/>
    </xf>
    <xf numFmtId="0" fontId="46" fillId="0" borderId="601" xfId="0" applyFont="1" applyFill="1" applyBorder="1" applyAlignment="1">
      <alignment horizontal="center" vertical="center" wrapText="1"/>
    </xf>
    <xf numFmtId="0" fontId="13" fillId="5" borderId="591" xfId="0" applyFont="1" applyFill="1" applyBorder="1" applyAlignment="1">
      <alignment horizontal="center" vertical="center" wrapText="1"/>
    </xf>
    <xf numFmtId="0" fontId="6" fillId="0" borderId="608" xfId="0" applyFont="1" applyFill="1" applyBorder="1" applyAlignment="1">
      <alignment horizontal="center" vertical="center" wrapText="1"/>
    </xf>
    <xf numFmtId="0" fontId="6" fillId="0" borderId="631" xfId="0" applyFont="1" applyFill="1" applyBorder="1" applyAlignment="1">
      <alignment horizontal="center" vertical="center" wrapText="1"/>
    </xf>
    <xf numFmtId="0" fontId="6" fillId="0" borderId="632" xfId="0" applyFont="1" applyFill="1" applyBorder="1" applyAlignment="1">
      <alignment horizontal="center" vertical="center" wrapText="1"/>
    </xf>
    <xf numFmtId="0" fontId="6" fillId="0" borderId="633" xfId="0" applyFont="1" applyFill="1" applyBorder="1" applyAlignment="1">
      <alignment horizontal="center" vertical="center" wrapText="1"/>
    </xf>
    <xf numFmtId="0" fontId="6" fillId="0" borderId="634" xfId="0" applyFont="1" applyFill="1" applyBorder="1" applyAlignment="1">
      <alignment horizontal="center" vertical="center" wrapText="1"/>
    </xf>
    <xf numFmtId="0" fontId="6" fillId="0" borderId="635" xfId="0" applyFont="1" applyFill="1" applyBorder="1" applyAlignment="1">
      <alignment horizontal="center" vertical="center" wrapText="1"/>
    </xf>
    <xf numFmtId="0" fontId="6" fillId="0" borderId="636" xfId="0" applyFont="1" applyFill="1" applyBorder="1" applyAlignment="1">
      <alignment horizontal="center" vertical="center" wrapText="1"/>
    </xf>
    <xf numFmtId="0" fontId="6" fillId="0" borderId="637" xfId="0" applyFont="1" applyFill="1" applyBorder="1" applyAlignment="1">
      <alignment horizontal="center" vertical="center" wrapText="1"/>
    </xf>
    <xf numFmtId="0" fontId="46" fillId="0" borderId="645" xfId="0" applyFont="1" applyFill="1" applyBorder="1" applyAlignment="1">
      <alignment horizontal="center" vertical="center" wrapText="1"/>
    </xf>
    <xf numFmtId="0" fontId="46" fillId="0" borderId="644" xfId="0" applyFont="1" applyFill="1" applyBorder="1" applyAlignment="1">
      <alignment horizontal="center" vertical="center" wrapText="1"/>
    </xf>
    <xf numFmtId="0" fontId="6" fillId="0" borderId="438" xfId="4" applyFont="1" applyFill="1" applyBorder="1" applyAlignment="1">
      <alignment horizontal="center" vertical="center" wrapText="1"/>
    </xf>
    <xf numFmtId="0" fontId="6" fillId="0" borderId="647" xfId="4" applyFont="1" applyFill="1" applyBorder="1" applyAlignment="1">
      <alignment horizontal="center" vertical="center" wrapText="1"/>
    </xf>
    <xf numFmtId="0" fontId="46" fillId="0" borderId="647" xfId="0" applyFont="1" applyFill="1" applyBorder="1" applyAlignment="1">
      <alignment horizontal="center" vertical="center" wrapText="1"/>
    </xf>
    <xf numFmtId="0" fontId="13" fillId="0" borderId="648" xfId="0" applyFont="1" applyFill="1" applyBorder="1" applyAlignment="1">
      <alignment horizontal="left" vertical="center" wrapText="1"/>
    </xf>
    <xf numFmtId="0" fontId="13" fillId="0" borderId="632" xfId="0" applyFont="1" applyFill="1" applyBorder="1" applyAlignment="1">
      <alignment horizontal="left" vertical="center" wrapText="1"/>
    </xf>
    <xf numFmtId="0" fontId="58" fillId="0" borderId="601" xfId="0" applyFont="1" applyFill="1" applyBorder="1" applyAlignment="1">
      <alignment vertical="center" wrapText="1"/>
    </xf>
    <xf numFmtId="0" fontId="58" fillId="0" borderId="647" xfId="0" applyFont="1" applyFill="1" applyBorder="1" applyAlignment="1">
      <alignment vertical="center" wrapText="1"/>
    </xf>
    <xf numFmtId="0" fontId="59" fillId="0" borderId="590" xfId="0" applyFont="1" applyFill="1" applyBorder="1" applyAlignment="1">
      <alignment vertical="center" wrapText="1"/>
    </xf>
    <xf numFmtId="0" fontId="58" fillId="0" borderId="651" xfId="0" applyFont="1" applyFill="1" applyBorder="1" applyAlignment="1">
      <alignment vertical="center" wrapText="1"/>
    </xf>
    <xf numFmtId="0" fontId="58" fillId="0" borderId="652" xfId="0" applyFont="1" applyFill="1" applyBorder="1" applyAlignment="1">
      <alignment vertical="center" wrapText="1"/>
    </xf>
    <xf numFmtId="0" fontId="13" fillId="0" borderId="595" xfId="0" applyFont="1" applyFill="1" applyBorder="1" applyAlignment="1">
      <alignment horizontal="left"/>
    </xf>
    <xf numFmtId="0" fontId="13" fillId="0" borderId="597" xfId="0" applyFont="1" applyFill="1" applyBorder="1" applyAlignment="1">
      <alignment horizontal="left"/>
    </xf>
    <xf numFmtId="0" fontId="13" fillId="0" borderId="595" xfId="0" applyFont="1" applyFill="1" applyBorder="1" applyAlignment="1">
      <alignment horizontal="center"/>
    </xf>
    <xf numFmtId="0" fontId="13" fillId="0" borderId="597" xfId="0" applyFont="1" applyFill="1" applyBorder="1" applyAlignment="1">
      <alignment horizontal="center"/>
    </xf>
    <xf numFmtId="0" fontId="6" fillId="0" borderId="598" xfId="0" applyFont="1" applyFill="1" applyBorder="1" applyAlignment="1">
      <alignment horizontal="center"/>
    </xf>
    <xf numFmtId="0" fontId="13" fillId="0" borderId="596" xfId="0" applyFont="1" applyFill="1" applyBorder="1" applyAlignment="1">
      <alignment horizontal="center"/>
    </xf>
    <xf numFmtId="0" fontId="6" fillId="0" borderId="652" xfId="0" applyFont="1" applyFill="1" applyBorder="1" applyAlignment="1">
      <alignment horizontal="center" vertical="center" wrapText="1"/>
    </xf>
    <xf numFmtId="0" fontId="6" fillId="0" borderId="653" xfId="0" applyFont="1" applyFill="1" applyBorder="1" applyAlignment="1">
      <alignment horizontal="center" vertical="center" wrapText="1"/>
    </xf>
    <xf numFmtId="0" fontId="6" fillId="0" borderId="628" xfId="0" applyFont="1" applyFill="1" applyBorder="1" applyAlignment="1">
      <alignment horizontal="center" vertical="center" wrapText="1"/>
    </xf>
    <xf numFmtId="0" fontId="6" fillId="0" borderId="654" xfId="0" applyFont="1" applyFill="1" applyBorder="1" applyAlignment="1">
      <alignment horizontal="center" vertical="center" wrapText="1"/>
    </xf>
    <xf numFmtId="0" fontId="6" fillId="0" borderId="657" xfId="0" applyFont="1" applyFill="1" applyBorder="1" applyAlignment="1">
      <alignment horizontal="center" vertical="center" wrapText="1"/>
    </xf>
    <xf numFmtId="0" fontId="6" fillId="0" borderId="656" xfId="0" applyFont="1" applyFill="1" applyBorder="1" applyAlignment="1">
      <alignment horizontal="center" vertical="center" wrapText="1"/>
    </xf>
    <xf numFmtId="0" fontId="6" fillId="0" borderId="658" xfId="0" applyFont="1" applyFill="1" applyBorder="1" applyAlignment="1">
      <alignment horizontal="center" vertical="center" wrapText="1"/>
    </xf>
    <xf numFmtId="0" fontId="6" fillId="0" borderId="659" xfId="0" applyFont="1" applyFill="1" applyBorder="1" applyAlignment="1">
      <alignment horizontal="center" vertical="center" wrapText="1"/>
    </xf>
    <xf numFmtId="0" fontId="8" fillId="0" borderId="626" xfId="4" applyFont="1" applyFill="1" applyBorder="1" applyAlignment="1">
      <alignment horizontal="center" vertical="center" wrapText="1"/>
    </xf>
    <xf numFmtId="0" fontId="6" fillId="4" borderId="572" xfId="15" quotePrefix="1" applyFont="1" applyFill="1" applyBorder="1" applyAlignment="1">
      <alignment horizontal="centerContinuous" vertical="center" wrapText="1"/>
    </xf>
    <xf numFmtId="0" fontId="6" fillId="4" borderId="342" xfId="15" quotePrefix="1" applyFont="1" applyFill="1" applyBorder="1" applyAlignment="1">
      <alignment horizontal="centerContinuous" vertical="center" wrapText="1"/>
    </xf>
    <xf numFmtId="0" fontId="42" fillId="4" borderId="572" xfId="10" quotePrefix="1" applyFont="1" applyFill="1" applyBorder="1" applyAlignment="1">
      <alignment vertical="center" wrapText="1"/>
    </xf>
    <xf numFmtId="0" fontId="13" fillId="4" borderId="576" xfId="10" quotePrefix="1" applyFont="1" applyFill="1" applyBorder="1" applyAlignment="1">
      <alignment horizontal="center" vertical="center" wrapText="1"/>
    </xf>
    <xf numFmtId="0" fontId="13" fillId="4" borderId="577" xfId="10" quotePrefix="1" applyFont="1" applyFill="1" applyBorder="1" applyAlignment="1">
      <alignment horizontal="center" vertical="center" wrapText="1"/>
    </xf>
    <xf numFmtId="0" fontId="42" fillId="4" borderId="552" xfId="10" quotePrefix="1" applyFont="1" applyFill="1" applyBorder="1" applyAlignment="1">
      <alignment horizontal="center" vertical="center" wrapText="1"/>
    </xf>
    <xf numFmtId="0" fontId="42" fillId="4" borderId="578" xfId="10" quotePrefix="1" applyFont="1" applyFill="1" applyBorder="1" applyAlignment="1">
      <alignment horizontal="center" vertical="center" wrapText="1"/>
    </xf>
    <xf numFmtId="0" fontId="43" fillId="4" borderId="576" xfId="0" applyFont="1" applyFill="1" applyBorder="1" applyAlignment="1">
      <alignment horizontal="center" vertical="center" wrapText="1"/>
    </xf>
    <xf numFmtId="0" fontId="43" fillId="4" borderId="577" xfId="0" applyFont="1" applyFill="1" applyBorder="1" applyAlignment="1">
      <alignment horizontal="center" vertical="center" wrapText="1"/>
    </xf>
    <xf numFmtId="0" fontId="43" fillId="4" borderId="552" xfId="0" applyFont="1" applyFill="1" applyBorder="1" applyAlignment="1">
      <alignment horizontal="center" vertical="center" wrapText="1"/>
    </xf>
    <xf numFmtId="0" fontId="42" fillId="4" borderId="312" xfId="10" quotePrefix="1" applyFont="1" applyFill="1" applyBorder="1" applyAlignment="1">
      <alignment horizontal="center" vertical="center" wrapText="1"/>
    </xf>
    <xf numFmtId="0" fontId="42" fillId="4" borderId="317" xfId="10" quotePrefix="1" applyFont="1" applyFill="1" applyBorder="1" applyAlignment="1">
      <alignment horizontal="center" vertical="center" wrapText="1"/>
    </xf>
    <xf numFmtId="0" fontId="43" fillId="4" borderId="310" xfId="0" applyFont="1" applyFill="1" applyBorder="1" applyAlignment="1">
      <alignment horizontal="center" vertical="center" wrapText="1"/>
    </xf>
    <xf numFmtId="0" fontId="43" fillId="4" borderId="311" xfId="0" applyFont="1" applyFill="1" applyBorder="1" applyAlignment="1">
      <alignment horizontal="center" vertical="center" wrapText="1"/>
    </xf>
    <xf numFmtId="0" fontId="43" fillId="4" borderId="574" xfId="0" applyFont="1" applyFill="1" applyBorder="1" applyAlignment="1">
      <alignment horizontal="left" vertical="center" wrapText="1"/>
    </xf>
    <xf numFmtId="0" fontId="13" fillId="4" borderId="550" xfId="10" quotePrefix="1" applyFont="1" applyFill="1" applyBorder="1" applyAlignment="1">
      <alignment horizontal="center" vertical="center" wrapText="1"/>
    </xf>
    <xf numFmtId="0" fontId="42" fillId="4" borderId="575" xfId="6" quotePrefix="1" applyFont="1" applyFill="1" applyBorder="1" applyAlignment="1">
      <alignment horizontal="center" vertical="center" wrapText="1"/>
    </xf>
    <xf numFmtId="0" fontId="42" fillId="4" borderId="550" xfId="6" quotePrefix="1" applyFont="1" applyFill="1" applyBorder="1" applyAlignment="1">
      <alignment horizontal="center" vertical="center" wrapText="1"/>
    </xf>
    <xf numFmtId="0" fontId="42" fillId="4" borderId="551" xfId="6" quotePrefix="1" applyFont="1" applyFill="1" applyBorder="1" applyAlignment="1">
      <alignment horizontal="center" vertical="center" wrapText="1"/>
    </xf>
    <xf numFmtId="0" fontId="42" fillId="4" borderId="558" xfId="6" quotePrefix="1" applyFont="1" applyFill="1" applyBorder="1" applyAlignment="1">
      <alignment horizontal="center" vertical="center" wrapText="1"/>
    </xf>
    <xf numFmtId="0" fontId="42" fillId="4" borderId="575" xfId="6" applyFont="1" applyFill="1" applyBorder="1" applyAlignment="1">
      <alignment horizontal="center" vertical="center" wrapText="1"/>
    </xf>
    <xf numFmtId="0" fontId="42" fillId="4" borderId="550" xfId="6" applyFont="1" applyFill="1" applyBorder="1" applyAlignment="1">
      <alignment horizontal="center" vertical="center" wrapText="1"/>
    </xf>
    <xf numFmtId="0" fontId="43" fillId="4" borderId="551" xfId="0" applyFont="1" applyFill="1" applyBorder="1" applyAlignment="1">
      <alignment horizontal="center" vertical="center" wrapText="1"/>
    </xf>
    <xf numFmtId="0" fontId="42" fillId="4" borderId="200" xfId="6" quotePrefix="1" applyFont="1" applyFill="1" applyBorder="1" applyAlignment="1">
      <alignment horizontal="center" vertical="center" wrapText="1"/>
    </xf>
    <xf numFmtId="0" fontId="42" fillId="4" borderId="574" xfId="10" quotePrefix="1" applyFont="1" applyFill="1" applyBorder="1" applyAlignment="1">
      <alignment vertical="center" wrapText="1"/>
    </xf>
    <xf numFmtId="0" fontId="42" fillId="4" borderId="575" xfId="10" quotePrefix="1" applyFont="1" applyFill="1" applyBorder="1" applyAlignment="1">
      <alignment horizontal="center" vertical="center" wrapText="1"/>
    </xf>
    <xf numFmtId="0" fontId="42" fillId="4" borderId="550" xfId="10" quotePrefix="1" applyFont="1" applyFill="1" applyBorder="1" applyAlignment="1">
      <alignment horizontal="center" vertical="center" wrapText="1"/>
    </xf>
    <xf numFmtId="0" fontId="42" fillId="4" borderId="551" xfId="10" quotePrefix="1" applyFont="1" applyFill="1" applyBorder="1" applyAlignment="1">
      <alignment horizontal="center" vertical="center" wrapText="1"/>
    </xf>
    <xf numFmtId="0" fontId="42" fillId="4" borderId="571" xfId="10" applyFont="1" applyFill="1" applyBorder="1" applyAlignment="1">
      <alignment vertical="center" wrapText="1"/>
    </xf>
    <xf numFmtId="0" fontId="13" fillId="4" borderId="537" xfId="10" quotePrefix="1" applyFont="1" applyFill="1" applyBorder="1" applyAlignment="1">
      <alignment horizontal="center" vertical="center" wrapText="1"/>
    </xf>
    <xf numFmtId="0" fontId="43" fillId="4" borderId="197" xfId="0" applyFont="1" applyFill="1" applyBorder="1" applyAlignment="1">
      <alignment horizontal="center" vertical="center" wrapText="1"/>
    </xf>
    <xf numFmtId="0" fontId="43" fillId="4" borderId="264" xfId="0" applyFont="1" applyFill="1" applyBorder="1" applyAlignment="1">
      <alignment horizontal="center" vertical="center" wrapText="1"/>
    </xf>
    <xf numFmtId="0" fontId="43" fillId="4" borderId="265" xfId="0" applyFont="1" applyFill="1" applyBorder="1" applyAlignment="1">
      <alignment horizontal="center" vertical="center" wrapText="1"/>
    </xf>
    <xf numFmtId="0" fontId="42" fillId="4" borderId="334" xfId="10" quotePrefix="1" applyFont="1" applyFill="1" applyBorder="1" applyAlignment="1">
      <alignment horizontal="center" vertical="center" wrapText="1"/>
    </xf>
    <xf numFmtId="0" fontId="42" fillId="4" borderId="335" xfId="10" quotePrefix="1" applyFont="1" applyFill="1" applyBorder="1" applyAlignment="1">
      <alignment horizontal="center" vertical="center" wrapText="1"/>
    </xf>
    <xf numFmtId="0" fontId="42" fillId="4" borderId="311" xfId="10" quotePrefix="1" applyFont="1" applyFill="1" applyBorder="1" applyAlignment="1">
      <alignment horizontal="center" vertical="center" wrapText="1"/>
    </xf>
    <xf numFmtId="0" fontId="43" fillId="4" borderId="314" xfId="0" applyFont="1" applyFill="1" applyBorder="1" applyAlignment="1">
      <alignment horizontal="center" vertical="center" wrapText="1"/>
    </xf>
    <xf numFmtId="0" fontId="42" fillId="4" borderId="579" xfId="10" quotePrefix="1" applyFont="1" applyFill="1" applyBorder="1" applyAlignment="1">
      <alignment vertical="center" wrapText="1"/>
    </xf>
    <xf numFmtId="0" fontId="13" fillId="4" borderId="550" xfId="6" quotePrefix="1" applyFont="1" applyFill="1" applyBorder="1" applyAlignment="1">
      <alignment horizontal="center" vertical="center" wrapText="1"/>
    </xf>
    <xf numFmtId="0" fontId="42" fillId="4" borderId="555" xfId="6" quotePrefix="1" applyFont="1" applyFill="1" applyBorder="1" applyAlignment="1">
      <alignment horizontal="center" vertical="center" wrapText="1"/>
    </xf>
    <xf numFmtId="0" fontId="43" fillId="4" borderId="660" xfId="0" applyFont="1" applyFill="1" applyBorder="1" applyAlignment="1">
      <alignment horizontal="center" vertical="center" wrapText="1"/>
    </xf>
    <xf numFmtId="0" fontId="42" fillId="4" borderId="660" xfId="10" quotePrefix="1" applyFont="1" applyFill="1" applyBorder="1" applyAlignment="1">
      <alignment horizontal="center" vertical="center" wrapText="1"/>
    </xf>
    <xf numFmtId="0" fontId="46" fillId="4" borderId="574" xfId="0" applyFont="1" applyFill="1" applyBorder="1" applyAlignment="1">
      <alignment horizontal="left" vertical="center" wrapText="1"/>
    </xf>
    <xf numFmtId="0" fontId="42" fillId="4" borderId="660" xfId="6" quotePrefix="1" applyFont="1" applyFill="1" applyBorder="1" applyAlignment="1">
      <alignment horizontal="center" vertical="center" wrapText="1"/>
    </xf>
    <xf numFmtId="0" fontId="43" fillId="4" borderId="575" xfId="0" applyFont="1" applyFill="1" applyBorder="1" applyAlignment="1">
      <alignment horizontal="center" vertical="center"/>
    </xf>
    <xf numFmtId="0" fontId="43" fillId="4" borderId="550" xfId="0" applyFont="1" applyFill="1" applyBorder="1" applyAlignment="1">
      <alignment horizontal="center" vertical="center"/>
    </xf>
    <xf numFmtId="0" fontId="43" fillId="4" borderId="551" xfId="0" applyFont="1" applyFill="1" applyBorder="1" applyAlignment="1">
      <alignment horizontal="center" vertical="center"/>
    </xf>
    <xf numFmtId="0" fontId="46" fillId="4" borderId="575" xfId="0" applyFont="1" applyFill="1" applyBorder="1" applyAlignment="1">
      <alignment horizontal="center" vertical="center"/>
    </xf>
    <xf numFmtId="0" fontId="46" fillId="4" borderId="550" xfId="0" applyFont="1" applyFill="1" applyBorder="1" applyAlignment="1">
      <alignment horizontal="center" vertical="center"/>
    </xf>
    <xf numFmtId="0" fontId="46" fillId="4" borderId="551" xfId="0" applyFont="1" applyFill="1" applyBorder="1" applyAlignment="1">
      <alignment horizontal="center" vertical="center"/>
    </xf>
    <xf numFmtId="0" fontId="43" fillId="4" borderId="556" xfId="0" applyFont="1" applyFill="1" applyBorder="1" applyAlignment="1">
      <alignment horizontal="left" vertical="center" wrapText="1"/>
    </xf>
    <xf numFmtId="0" fontId="82" fillId="4" borderId="661" xfId="0" applyFont="1" applyFill="1" applyBorder="1" applyAlignment="1">
      <alignment horizontal="center" vertical="center"/>
    </xf>
    <xf numFmtId="0" fontId="82" fillId="4" borderId="454" xfId="0" applyFont="1" applyFill="1" applyBorder="1" applyAlignment="1">
      <alignment horizontal="center" vertical="center"/>
    </xf>
    <xf numFmtId="0" fontId="82" fillId="4" borderId="453" xfId="0" applyFont="1" applyFill="1" applyBorder="1" applyAlignment="1">
      <alignment horizontal="center" vertical="center"/>
    </xf>
    <xf numFmtId="0" fontId="82" fillId="4" borderId="467" xfId="0" applyFont="1" applyFill="1" applyBorder="1" applyAlignment="1">
      <alignment horizontal="center" vertical="center"/>
    </xf>
    <xf numFmtId="0" fontId="6" fillId="4" borderId="572" xfId="15" quotePrefix="1" applyFont="1" applyFill="1" applyBorder="1" applyAlignment="1">
      <alignment horizontal="center" vertical="center" wrapText="1"/>
    </xf>
    <xf numFmtId="0" fontId="6" fillId="4" borderId="347" xfId="3" quotePrefix="1" applyFont="1" applyFill="1" applyBorder="1" applyAlignment="1">
      <alignment horizontal="center" vertical="center" wrapText="1"/>
    </xf>
    <xf numFmtId="0" fontId="6" fillId="4" borderId="576" xfId="6" quotePrefix="1" applyFont="1" applyFill="1" applyBorder="1" applyAlignment="1">
      <alignment horizontal="center" vertical="center" wrapText="1"/>
    </xf>
    <xf numFmtId="0" fontId="6" fillId="4" borderId="577" xfId="6" quotePrefix="1" applyFont="1" applyFill="1" applyBorder="1" applyAlignment="1">
      <alignment horizontal="center" vertical="center" wrapText="1"/>
    </xf>
    <xf numFmtId="0" fontId="42" fillId="4" borderId="552" xfId="6" quotePrefix="1" applyFont="1" applyFill="1" applyBorder="1" applyAlignment="1">
      <alignment horizontal="center" vertical="center" wrapText="1"/>
    </xf>
    <xf numFmtId="0" fontId="13" fillId="4" borderId="257" xfId="6" quotePrefix="1" applyFont="1" applyFill="1" applyBorder="1" applyAlignment="1">
      <alignment horizontal="center" vertical="center" wrapText="1"/>
    </xf>
    <xf numFmtId="0" fontId="13" fillId="4" borderId="264" xfId="6" quotePrefix="1" applyFont="1" applyFill="1" applyBorder="1" applyAlignment="1">
      <alignment horizontal="center" vertical="center" wrapText="1"/>
    </xf>
    <xf numFmtId="0" fontId="43" fillId="4" borderId="537" xfId="0" applyFont="1" applyFill="1" applyBorder="1" applyAlignment="1">
      <alignment horizontal="center" vertical="center" wrapText="1"/>
    </xf>
    <xf numFmtId="0" fontId="46" fillId="4" borderId="661" xfId="0" applyFont="1" applyFill="1" applyBorder="1" applyAlignment="1">
      <alignment horizontal="center" vertical="center"/>
    </xf>
    <xf numFmtId="0" fontId="46" fillId="4" borderId="454" xfId="0" applyFont="1" applyFill="1" applyBorder="1" applyAlignment="1">
      <alignment horizontal="center" vertical="center"/>
    </xf>
    <xf numFmtId="0" fontId="46" fillId="4" borderId="453" xfId="0" applyFont="1" applyFill="1" applyBorder="1" applyAlignment="1">
      <alignment horizontal="center" vertical="center"/>
    </xf>
    <xf numFmtId="0" fontId="46" fillId="4" borderId="467" xfId="0" applyFont="1" applyFill="1" applyBorder="1" applyAlignment="1">
      <alignment horizontal="center" vertical="center"/>
    </xf>
    <xf numFmtId="0" fontId="89" fillId="4" borderId="556" xfId="0" applyFont="1" applyFill="1" applyBorder="1" applyAlignment="1">
      <alignment horizontal="left" vertical="center" wrapText="1"/>
    </xf>
    <xf numFmtId="0" fontId="89" fillId="4" borderId="661" xfId="0" applyFont="1" applyFill="1" applyBorder="1" applyAlignment="1">
      <alignment horizontal="center" vertical="center"/>
    </xf>
    <xf numFmtId="0" fontId="89" fillId="4" borderId="467" xfId="0" applyFont="1" applyFill="1" applyBorder="1" applyAlignment="1">
      <alignment horizontal="center" vertical="center"/>
    </xf>
    <xf numFmtId="0" fontId="43" fillId="4" borderId="572" xfId="0" applyFont="1" applyFill="1" applyBorder="1" applyAlignment="1">
      <alignment horizontal="left" vertical="center" wrapText="1"/>
    </xf>
    <xf numFmtId="0" fontId="42" fillId="4" borderId="343" xfId="10" quotePrefix="1" applyFont="1" applyFill="1" applyBorder="1" applyAlignment="1">
      <alignment vertical="center" wrapText="1"/>
    </xf>
    <xf numFmtId="0" fontId="6" fillId="4" borderId="336" xfId="6" quotePrefix="1" applyFont="1" applyFill="1" applyBorder="1" applyAlignment="1">
      <alignment horizontal="center" vertical="center" wrapText="1"/>
    </xf>
    <xf numFmtId="0" fontId="6" fillId="4" borderId="337" xfId="6" quotePrefix="1" applyFont="1" applyFill="1" applyBorder="1" applyAlignment="1">
      <alignment horizontal="center" vertical="center" wrapText="1"/>
    </xf>
    <xf numFmtId="0" fontId="6" fillId="4" borderId="344" xfId="6" quotePrefix="1" applyFont="1" applyFill="1" applyBorder="1" applyAlignment="1">
      <alignment horizontal="center" vertical="center" wrapText="1"/>
    </xf>
    <xf numFmtId="0" fontId="6" fillId="4" borderId="310" xfId="6" applyFont="1" applyFill="1" applyBorder="1" applyAlignment="1">
      <alignment horizontal="center" vertical="center" wrapText="1"/>
    </xf>
    <xf numFmtId="0" fontId="6" fillId="4" borderId="311" xfId="6" applyFont="1" applyFill="1" applyBorder="1" applyAlignment="1">
      <alignment horizontal="center" vertical="center" wrapText="1"/>
    </xf>
    <xf numFmtId="0" fontId="6" fillId="4" borderId="552" xfId="6" quotePrefix="1" applyFont="1" applyFill="1" applyBorder="1" applyAlignment="1">
      <alignment horizontal="center" vertical="center" wrapText="1"/>
    </xf>
    <xf numFmtId="0" fontId="6" fillId="4" borderId="336" xfId="6" applyFont="1" applyFill="1" applyBorder="1" applyAlignment="1">
      <alignment horizontal="center" vertical="center" wrapText="1"/>
    </xf>
    <xf numFmtId="0" fontId="6" fillId="4" borderId="337" xfId="6" applyFont="1" applyFill="1" applyBorder="1" applyAlignment="1">
      <alignment horizontal="center" vertical="center" wrapText="1"/>
    </xf>
    <xf numFmtId="0" fontId="46" fillId="4" borderId="344" xfId="0" applyFont="1" applyFill="1" applyBorder="1" applyAlignment="1">
      <alignment horizontal="center" vertical="center" wrapText="1"/>
    </xf>
    <xf numFmtId="0" fontId="6" fillId="4" borderId="578" xfId="10" quotePrefix="1" applyFont="1" applyFill="1" applyBorder="1" applyAlignment="1">
      <alignment horizontal="center" vertical="center" wrapText="1"/>
    </xf>
    <xf numFmtId="0" fontId="6" fillId="4" borderId="552" xfId="10" quotePrefix="1" applyFont="1" applyFill="1" applyBorder="1" applyAlignment="1">
      <alignment horizontal="center" vertical="center" wrapText="1"/>
    </xf>
    <xf numFmtId="0" fontId="46" fillId="4" borderId="576" xfId="0" applyFont="1" applyFill="1" applyBorder="1" applyAlignment="1">
      <alignment horizontal="center" vertical="center" wrapText="1"/>
    </xf>
    <xf numFmtId="0" fontId="46" fillId="4" borderId="577" xfId="0" applyFont="1" applyFill="1" applyBorder="1" applyAlignment="1">
      <alignment horizontal="center" vertical="center" wrapText="1"/>
    </xf>
    <xf numFmtId="0" fontId="46" fillId="4" borderId="552" xfId="0" applyFont="1" applyFill="1" applyBorder="1" applyAlignment="1">
      <alignment horizontal="center" vertical="center" wrapText="1"/>
    </xf>
    <xf numFmtId="0" fontId="6" fillId="4" borderId="269" xfId="10" quotePrefix="1" applyFont="1" applyFill="1" applyBorder="1" applyAlignment="1">
      <alignment horizontal="center" vertical="center" wrapText="1"/>
    </xf>
    <xf numFmtId="0" fontId="6" fillId="4" borderId="310" xfId="6" quotePrefix="1" applyFont="1" applyFill="1" applyBorder="1" applyAlignment="1">
      <alignment horizontal="center" vertical="center" wrapText="1"/>
    </xf>
    <xf numFmtId="0" fontId="6" fillId="4" borderId="311" xfId="6" quotePrefix="1" applyFont="1" applyFill="1" applyBorder="1" applyAlignment="1">
      <alignment horizontal="center" vertical="center" wrapText="1"/>
    </xf>
    <xf numFmtId="0" fontId="6" fillId="4" borderId="317" xfId="6" quotePrefix="1" applyFont="1" applyFill="1" applyBorder="1" applyAlignment="1">
      <alignment horizontal="center" vertical="center" wrapText="1"/>
    </xf>
    <xf numFmtId="0" fontId="6" fillId="4" borderId="343" xfId="10" quotePrefix="1" applyFont="1" applyFill="1" applyBorder="1" applyAlignment="1">
      <alignment horizontal="center" vertical="center" wrapText="1"/>
    </xf>
    <xf numFmtId="0" fontId="6" fillId="4" borderId="345" xfId="10" quotePrefix="1" applyFont="1" applyFill="1" applyBorder="1" applyAlignment="1">
      <alignment horizontal="center" vertical="center" wrapText="1"/>
    </xf>
    <xf numFmtId="0" fontId="6" fillId="4" borderId="344" xfId="10" quotePrefix="1" applyFont="1" applyFill="1" applyBorder="1" applyAlignment="1">
      <alignment horizontal="center" vertical="center" wrapText="1"/>
    </xf>
    <xf numFmtId="0" fontId="46" fillId="4" borderId="336" xfId="0" applyFont="1" applyFill="1" applyBorder="1" applyAlignment="1">
      <alignment horizontal="center" vertical="center" wrapText="1"/>
    </xf>
    <xf numFmtId="0" fontId="6" fillId="4" borderId="347" xfId="10" quotePrefix="1" applyFont="1" applyFill="1" applyBorder="1" applyAlignment="1">
      <alignment horizontal="center" vertical="center" wrapText="1"/>
    </xf>
    <xf numFmtId="0" fontId="6" fillId="4" borderId="575" xfId="6" quotePrefix="1" applyFont="1" applyFill="1" applyBorder="1" applyAlignment="1">
      <alignment horizontal="center" vertical="center" wrapText="1"/>
    </xf>
    <xf numFmtId="0" fontId="6" fillId="4" borderId="550" xfId="6" quotePrefix="1" applyFont="1" applyFill="1" applyBorder="1" applyAlignment="1">
      <alignment horizontal="center" vertical="center" wrapText="1"/>
    </xf>
    <xf numFmtId="0" fontId="6" fillId="4" borderId="551" xfId="6" quotePrefix="1" applyFont="1" applyFill="1" applyBorder="1" applyAlignment="1">
      <alignment horizontal="center" vertical="center" wrapText="1"/>
    </xf>
    <xf numFmtId="0" fontId="6" fillId="4" borderId="660" xfId="6" quotePrefix="1" applyFont="1" applyFill="1" applyBorder="1" applyAlignment="1">
      <alignment horizontal="center" vertical="center" wrapText="1"/>
    </xf>
    <xf numFmtId="0" fontId="84" fillId="4" borderId="336" xfId="3" quotePrefix="1" applyFont="1" applyFill="1" applyBorder="1" applyAlignment="1">
      <alignment horizontal="center" vertical="center" wrapText="1"/>
    </xf>
    <xf numFmtId="0" fontId="84" fillId="4" borderId="337" xfId="3" quotePrefix="1" applyFont="1" applyFill="1" applyBorder="1" applyAlignment="1">
      <alignment horizontal="center" vertical="center" wrapText="1"/>
    </xf>
    <xf numFmtId="0" fontId="84" fillId="4" borderId="344" xfId="3" quotePrefix="1" applyFont="1" applyFill="1" applyBorder="1" applyAlignment="1">
      <alignment horizontal="center" vertical="center" wrapText="1"/>
    </xf>
    <xf numFmtId="0" fontId="124" fillId="11" borderId="572" xfId="0" applyFont="1" applyFill="1" applyBorder="1" applyAlignment="1">
      <alignment horizontal="centerContinuous" vertical="center" wrapText="1"/>
    </xf>
    <xf numFmtId="0" fontId="125" fillId="11" borderId="572" xfId="0" applyFont="1" applyFill="1" applyBorder="1" applyAlignment="1">
      <alignment vertical="center" wrapText="1"/>
    </xf>
    <xf numFmtId="0" fontId="126" fillId="11" borderId="576" xfId="0" applyFont="1" applyFill="1" applyBorder="1" applyAlignment="1">
      <alignment horizontal="center" vertical="center" wrapText="1"/>
    </xf>
    <xf numFmtId="0" fontId="126" fillId="11" borderId="577" xfId="0" applyFont="1" applyFill="1" applyBorder="1" applyAlignment="1">
      <alignment horizontal="center" vertical="center" wrapText="1"/>
    </xf>
    <xf numFmtId="0" fontId="125" fillId="11" borderId="552" xfId="0" applyFont="1" applyFill="1" applyBorder="1" applyAlignment="1">
      <alignment horizontal="center" vertical="center" wrapText="1"/>
    </xf>
    <xf numFmtId="0" fontId="43" fillId="11" borderId="576" xfId="0" applyFont="1" applyFill="1" applyBorder="1" applyAlignment="1">
      <alignment horizontal="center" vertical="center" wrapText="1"/>
    </xf>
    <xf numFmtId="0" fontId="43" fillId="11" borderId="577" xfId="0" applyFont="1" applyFill="1" applyBorder="1" applyAlignment="1">
      <alignment horizontal="center" vertical="center" wrapText="1"/>
    </xf>
    <xf numFmtId="0" fontId="43" fillId="11" borderId="552" xfId="0" applyFont="1" applyFill="1" applyBorder="1" applyAlignment="1">
      <alignment horizontal="center" vertical="center" wrapText="1"/>
    </xf>
    <xf numFmtId="0" fontId="125" fillId="11" borderId="571" xfId="0" applyFont="1" applyFill="1" applyBorder="1" applyAlignment="1">
      <alignment vertical="center" wrapText="1"/>
    </xf>
    <xf numFmtId="0" fontId="125" fillId="11" borderId="578" xfId="0" applyFont="1" applyFill="1" applyBorder="1" applyAlignment="1">
      <alignment horizontal="center" vertical="center" wrapText="1"/>
    </xf>
    <xf numFmtId="0" fontId="46" fillId="11" borderId="574" xfId="0" applyFont="1" applyFill="1" applyBorder="1" applyAlignment="1">
      <alignment horizontal="left" vertical="center" wrapText="1"/>
    </xf>
    <xf numFmtId="0" fontId="125" fillId="11" borderId="575" xfId="0" applyFont="1" applyFill="1" applyBorder="1" applyAlignment="1">
      <alignment horizontal="center" vertical="center" wrapText="1"/>
    </xf>
    <xf numFmtId="0" fontId="125" fillId="11" borderId="550" xfId="0" applyFont="1" applyFill="1" applyBorder="1" applyAlignment="1">
      <alignment horizontal="center" vertical="center" wrapText="1"/>
    </xf>
    <xf numFmtId="0" fontId="125" fillId="11" borderId="551" xfId="0" applyFont="1" applyFill="1" applyBorder="1" applyAlignment="1">
      <alignment horizontal="center" vertical="center" wrapText="1"/>
    </xf>
    <xf numFmtId="0" fontId="125" fillId="11" borderId="555" xfId="0" applyFont="1" applyFill="1" applyBorder="1" applyAlignment="1">
      <alignment horizontal="center" vertical="center" wrapText="1"/>
    </xf>
    <xf numFmtId="0" fontId="125" fillId="11" borderId="660" xfId="0" applyFont="1" applyFill="1" applyBorder="1" applyAlignment="1">
      <alignment horizontal="center" vertical="center" wrapText="1"/>
    </xf>
    <xf numFmtId="0" fontId="43" fillId="11" borderId="575" xfId="0" applyFont="1" applyFill="1" applyBorder="1" applyAlignment="1">
      <alignment horizontal="center" vertical="center"/>
    </xf>
    <xf numFmtId="0" fontId="43" fillId="11" borderId="550" xfId="0" applyFont="1" applyFill="1" applyBorder="1" applyAlignment="1">
      <alignment horizontal="center" vertical="center"/>
    </xf>
    <xf numFmtId="0" fontId="43" fillId="11" borderId="551" xfId="0" applyFont="1" applyFill="1" applyBorder="1" applyAlignment="1">
      <alignment horizontal="center" vertical="center"/>
    </xf>
    <xf numFmtId="0" fontId="43" fillId="11" borderId="556" xfId="0" applyFont="1" applyFill="1" applyBorder="1" applyAlignment="1">
      <alignment horizontal="left" vertical="center" wrapText="1"/>
    </xf>
    <xf numFmtId="0" fontId="151" fillId="11" borderId="336" xfId="0" applyFont="1" applyFill="1" applyBorder="1" applyAlignment="1">
      <alignment horizontal="center" vertical="center" wrapText="1"/>
    </xf>
    <xf numFmtId="0" fontId="151" fillId="11" borderId="337" xfId="0" applyFont="1" applyFill="1" applyBorder="1" applyAlignment="1">
      <alignment horizontal="center" vertical="center" wrapText="1"/>
    </xf>
    <xf numFmtId="0" fontId="151" fillId="11" borderId="344" xfId="0" applyFont="1" applyFill="1" applyBorder="1" applyAlignment="1">
      <alignment horizontal="center" vertical="center" wrapText="1"/>
    </xf>
    <xf numFmtId="0" fontId="151" fillId="11" borderId="310" xfId="0" applyFont="1" applyFill="1" applyBorder="1" applyAlignment="1">
      <alignment horizontal="center" vertical="center" wrapText="1"/>
    </xf>
    <xf numFmtId="0" fontId="151" fillId="11" borderId="311" xfId="0" applyFont="1" applyFill="1" applyBorder="1" applyAlignment="1">
      <alignment horizontal="center" vertical="center" wrapText="1"/>
    </xf>
    <xf numFmtId="0" fontId="151" fillId="11" borderId="312" xfId="0" applyFont="1" applyFill="1" applyBorder="1" applyAlignment="1">
      <alignment horizontal="center" vertical="center" wrapText="1"/>
    </xf>
    <xf numFmtId="0" fontId="151" fillId="11" borderId="347" xfId="0" applyFont="1" applyFill="1" applyBorder="1" applyAlignment="1">
      <alignment horizontal="center" vertical="center" wrapText="1"/>
    </xf>
    <xf numFmtId="0" fontId="82" fillId="11" borderId="661" xfId="0" applyFont="1" applyFill="1" applyBorder="1" applyAlignment="1">
      <alignment horizontal="center" vertical="center"/>
    </xf>
    <xf numFmtId="0" fontId="82" fillId="11" borderId="454" xfId="0" applyFont="1" applyFill="1" applyBorder="1" applyAlignment="1">
      <alignment horizontal="center" vertical="center"/>
    </xf>
    <xf numFmtId="0" fontId="82" fillId="11" borderId="453" xfId="0" applyFont="1" applyFill="1" applyBorder="1" applyAlignment="1">
      <alignment horizontal="center" vertical="center"/>
    </xf>
    <xf numFmtId="0" fontId="82" fillId="11" borderId="467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wrapText="1"/>
    </xf>
    <xf numFmtId="0" fontId="15" fillId="4" borderId="0" xfId="0" applyFont="1" applyFill="1" applyAlignment="1">
      <alignment horizontal="center" wrapText="1"/>
    </xf>
    <xf numFmtId="0" fontId="4" fillId="0" borderId="0" xfId="24" applyAlignment="1">
      <alignment horizontal="center"/>
    </xf>
    <xf numFmtId="0" fontId="4" fillId="0" borderId="523" xfId="24" applyBorder="1" applyAlignment="1">
      <alignment horizontal="center"/>
    </xf>
    <xf numFmtId="0" fontId="53" fillId="5" borderId="550" xfId="10" quotePrefix="1" applyNumberFormat="1" applyFont="1" applyFill="1" applyBorder="1" applyAlignment="1" applyProtection="1">
      <alignment horizontal="center" vertical="center" wrapText="1"/>
      <protection locked="0"/>
    </xf>
    <xf numFmtId="0" fontId="51" fillId="5" borderId="660" xfId="10" quotePrefix="1" applyNumberFormat="1" applyFont="1" applyFill="1" applyBorder="1" applyAlignment="1" applyProtection="1">
      <alignment horizontal="center" vertical="center" wrapText="1"/>
      <protection locked="0"/>
    </xf>
    <xf numFmtId="0" fontId="53" fillId="5" borderId="551" xfId="10" quotePrefix="1" applyNumberFormat="1" applyFont="1" applyFill="1" applyBorder="1" applyAlignment="1" applyProtection="1">
      <alignment horizontal="center" vertical="center" wrapText="1"/>
      <protection locked="0"/>
    </xf>
    <xf numFmtId="0" fontId="53" fillId="5" borderId="558" xfId="10" quotePrefix="1" applyNumberFormat="1" applyFont="1" applyFill="1" applyBorder="1" applyAlignment="1" applyProtection="1">
      <alignment horizontal="center" vertical="center" wrapText="1"/>
      <protection locked="0"/>
    </xf>
    <xf numFmtId="0" fontId="51" fillId="5" borderId="647" xfId="10" quotePrefix="1" applyNumberFormat="1" applyFont="1" applyFill="1" applyBorder="1" applyAlignment="1" applyProtection="1">
      <alignment vertical="center" wrapText="1"/>
      <protection locked="0"/>
    </xf>
    <xf numFmtId="0" fontId="51" fillId="5" borderId="590" xfId="10" quotePrefix="1" applyNumberFormat="1" applyFont="1" applyFill="1" applyBorder="1" applyAlignment="1" applyProtection="1">
      <alignment vertical="center" wrapText="1"/>
      <protection locked="0"/>
    </xf>
    <xf numFmtId="0" fontId="0" fillId="0" borderId="0" xfId="0"/>
    <xf numFmtId="0" fontId="52" fillId="5" borderId="0" xfId="0" applyNumberFormat="1" applyFont="1" applyFill="1" applyBorder="1" applyProtection="1">
      <protection locked="0"/>
    </xf>
    <xf numFmtId="0" fontId="52" fillId="5" borderId="0" xfId="0" applyFont="1" applyFill="1" applyProtection="1">
      <protection locked="0"/>
    </xf>
    <xf numFmtId="0" fontId="53" fillId="5" borderId="0" xfId="0" applyNumberFormat="1" applyFont="1" applyFill="1" applyBorder="1" applyProtection="1">
      <protection locked="0"/>
    </xf>
    <xf numFmtId="0" fontId="51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51" fillId="5" borderId="579" xfId="10" quotePrefix="1" applyFont="1" applyFill="1" applyBorder="1" applyAlignment="1">
      <alignment horizontal="left" vertical="center" wrapText="1"/>
    </xf>
    <xf numFmtId="0" fontId="77" fillId="5" borderId="462" xfId="3" quotePrefix="1" applyNumberFormat="1" applyFont="1" applyFill="1" applyBorder="1" applyAlignment="1" applyProtection="1">
      <alignment horizontal="center" textRotation="90" wrapText="1"/>
      <protection locked="0"/>
    </xf>
    <xf numFmtId="0" fontId="54" fillId="5" borderId="2" xfId="10" quotePrefix="1" applyNumberFormat="1" applyFont="1" applyFill="1" applyBorder="1" applyAlignment="1" applyProtection="1">
      <alignment vertical="center" wrapText="1"/>
      <protection locked="0"/>
    </xf>
    <xf numFmtId="0" fontId="51" fillId="5" borderId="601" xfId="10" quotePrefix="1" applyNumberFormat="1" applyFont="1" applyFill="1" applyBorder="1" applyAlignment="1" applyProtection="1">
      <alignment vertical="center" wrapText="1"/>
      <protection locked="0"/>
    </xf>
    <xf numFmtId="0" fontId="53" fillId="5" borderId="334" xfId="10" quotePrefix="1" applyNumberFormat="1" applyFont="1" applyFill="1" applyBorder="1" applyAlignment="1" applyProtection="1">
      <alignment horizontal="center" vertical="center" wrapText="1"/>
      <protection locked="0"/>
    </xf>
    <xf numFmtId="0" fontId="53" fillId="5" borderId="333" xfId="10" quotePrefix="1" applyNumberFormat="1" applyFont="1" applyFill="1" applyBorder="1" applyAlignment="1" applyProtection="1">
      <alignment horizontal="center" vertical="center" wrapText="1"/>
      <protection locked="0"/>
    </xf>
    <xf numFmtId="0" fontId="78" fillId="5" borderId="571" xfId="10" quotePrefix="1" applyFont="1" applyFill="1" applyBorder="1" applyAlignment="1">
      <alignment horizontal="left" vertical="center" wrapText="1"/>
    </xf>
    <xf numFmtId="0" fontId="78" fillId="5" borderId="269" xfId="10" quotePrefix="1" applyFont="1" applyFill="1" applyBorder="1" applyAlignment="1">
      <alignment horizontal="left" vertical="center" wrapText="1"/>
    </xf>
    <xf numFmtId="0" fontId="51" fillId="5" borderId="462" xfId="10" quotePrefix="1" applyNumberFormat="1" applyFont="1" applyFill="1" applyBorder="1" applyAlignment="1" applyProtection="1">
      <alignment horizontal="center" vertical="center" wrapText="1"/>
      <protection locked="0"/>
    </xf>
    <xf numFmtId="0" fontId="53" fillId="5" borderId="336" xfId="10" quotePrefix="1" applyNumberFormat="1" applyFont="1" applyFill="1" applyBorder="1" applyAlignment="1" applyProtection="1">
      <alignment horizontal="center" vertical="center" wrapText="1"/>
      <protection locked="0"/>
    </xf>
    <xf numFmtId="0" fontId="53" fillId="5" borderId="337" xfId="10" quotePrefix="1" applyNumberFormat="1" applyFont="1" applyFill="1" applyBorder="1" applyAlignment="1" applyProtection="1">
      <alignment horizontal="center" vertical="center" wrapText="1"/>
      <protection locked="0"/>
    </xf>
    <xf numFmtId="0" fontId="78" fillId="5" borderId="334" xfId="6" quotePrefix="1" applyNumberFormat="1" applyFont="1" applyFill="1" applyBorder="1" applyAlignment="1" applyProtection="1">
      <alignment horizontal="center" vertical="center" wrapText="1"/>
      <protection locked="0"/>
    </xf>
    <xf numFmtId="0" fontId="57" fillId="5" borderId="0" xfId="0" applyFont="1" applyFill="1" applyProtection="1">
      <protection locked="0"/>
    </xf>
    <xf numFmtId="0" fontId="78" fillId="5" borderId="311" xfId="6" quotePrefix="1" applyNumberFormat="1" applyFont="1" applyFill="1" applyBorder="1" applyAlignment="1" applyProtection="1">
      <alignment horizontal="center" vertical="center" wrapText="1"/>
      <protection locked="0"/>
    </xf>
    <xf numFmtId="0" fontId="53" fillId="5" borderId="310" xfId="10" quotePrefix="1" applyNumberFormat="1" applyFont="1" applyFill="1" applyBorder="1" applyAlignment="1" applyProtection="1">
      <alignment horizontal="center" vertical="center" wrapText="1"/>
      <protection locked="0"/>
    </xf>
    <xf numFmtId="0" fontId="53" fillId="5" borderId="311" xfId="10" quotePrefix="1" applyNumberFormat="1" applyFont="1" applyFill="1" applyBorder="1" applyAlignment="1" applyProtection="1">
      <alignment horizontal="center" vertical="center" wrapText="1"/>
      <protection locked="0"/>
    </xf>
    <xf numFmtId="0" fontId="53" fillId="5" borderId="346" xfId="10" quotePrefix="1" applyNumberFormat="1" applyFont="1" applyFill="1" applyBorder="1" applyAlignment="1" applyProtection="1">
      <alignment horizontal="center" vertical="center" wrapText="1"/>
      <protection locked="0"/>
    </xf>
    <xf numFmtId="0" fontId="51" fillId="5" borderId="660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51" fillId="5" borderId="555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51" fillId="5" borderId="544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54" fillId="5" borderId="579" xfId="0" applyNumberFormat="1" applyFont="1" applyFill="1" applyBorder="1" applyAlignment="1" applyProtection="1">
      <alignment horizontal="left" vertical="center" wrapText="1"/>
      <protection locked="0"/>
    </xf>
    <xf numFmtId="0" fontId="53" fillId="5" borderId="550" xfId="6" quotePrefix="1" applyNumberFormat="1" applyFont="1" applyFill="1" applyBorder="1" applyAlignment="1" applyProtection="1">
      <alignment vertical="center" wrapText="1"/>
      <protection locked="0"/>
    </xf>
    <xf numFmtId="0" fontId="51" fillId="5" borderId="551" xfId="6" quotePrefix="1" applyNumberFormat="1" applyFont="1" applyFill="1" applyBorder="1" applyAlignment="1" applyProtection="1">
      <alignment vertical="center" wrapText="1"/>
      <protection locked="0"/>
    </xf>
    <xf numFmtId="0" fontId="53" fillId="5" borderId="660" xfId="6" quotePrefix="1" applyNumberFormat="1" applyFont="1" applyFill="1" applyBorder="1" applyAlignment="1" applyProtection="1">
      <alignment vertical="center" wrapText="1"/>
      <protection locked="0"/>
    </xf>
    <xf numFmtId="0" fontId="51" fillId="5" borderId="558" xfId="6" quotePrefix="1" applyNumberFormat="1" applyFont="1" applyFill="1" applyBorder="1" applyAlignment="1" applyProtection="1">
      <alignment vertical="center" wrapText="1"/>
      <protection locked="0"/>
    </xf>
    <xf numFmtId="0" fontId="51" fillId="5" borderId="312" xfId="10" quotePrefix="1" applyNumberFormat="1" applyFont="1" applyFill="1" applyBorder="1" applyAlignment="1" applyProtection="1">
      <alignment horizontal="center" vertical="center" wrapText="1"/>
      <protection locked="0"/>
    </xf>
    <xf numFmtId="0" fontId="78" fillId="5" borderId="310" xfId="6" quotePrefix="1" applyNumberFormat="1" applyFont="1" applyFill="1" applyBorder="1" applyAlignment="1" applyProtection="1">
      <alignment horizontal="center" vertical="center" wrapText="1"/>
      <protection locked="0"/>
    </xf>
    <xf numFmtId="0" fontId="51" fillId="5" borderId="317" xfId="10" quotePrefix="1" applyNumberFormat="1" applyFont="1" applyFill="1" applyBorder="1" applyAlignment="1" applyProtection="1">
      <alignment horizontal="center" vertical="center" wrapText="1"/>
      <protection locked="0"/>
    </xf>
    <xf numFmtId="0" fontId="53" fillId="5" borderId="558" xfId="6" quotePrefix="1" applyNumberFormat="1" applyFont="1" applyFill="1" applyBorder="1" applyAlignment="1" applyProtection="1">
      <alignment vertical="center" wrapText="1"/>
      <protection locked="0"/>
    </xf>
    <xf numFmtId="0" fontId="54" fillId="5" borderId="579" xfId="10" quotePrefix="1" applyNumberFormat="1" applyFont="1" applyFill="1" applyBorder="1" applyAlignment="1" applyProtection="1">
      <alignment vertical="center" wrapText="1"/>
      <protection locked="0"/>
    </xf>
    <xf numFmtId="0" fontId="53" fillId="5" borderId="576" xfId="10" quotePrefix="1" applyNumberFormat="1" applyFont="1" applyFill="1" applyBorder="1" applyAlignment="1" applyProtection="1">
      <alignment horizontal="center" vertical="center" wrapText="1"/>
      <protection locked="0"/>
    </xf>
    <xf numFmtId="0" fontId="53" fillId="5" borderId="577" xfId="10" quotePrefix="1" applyNumberFormat="1" applyFont="1" applyFill="1" applyBorder="1" applyAlignment="1" applyProtection="1">
      <alignment horizontal="center" vertical="center" wrapText="1"/>
      <protection locked="0"/>
    </xf>
    <xf numFmtId="0" fontId="51" fillId="5" borderId="552" xfId="10" quotePrefix="1" applyNumberFormat="1" applyFont="1" applyFill="1" applyBorder="1" applyAlignment="1" applyProtection="1">
      <alignment horizontal="center" vertical="center" wrapText="1"/>
      <protection locked="0"/>
    </xf>
    <xf numFmtId="0" fontId="51" fillId="5" borderId="577" xfId="10" quotePrefix="1" applyNumberFormat="1" applyFont="1" applyFill="1" applyBorder="1" applyAlignment="1" applyProtection="1">
      <alignment horizontal="center" vertical="center" wrapText="1"/>
      <protection locked="0"/>
    </xf>
    <xf numFmtId="0" fontId="51" fillId="5" borderId="576" xfId="6" applyNumberFormat="1" applyFont="1" applyFill="1" applyBorder="1" applyAlignment="1" applyProtection="1">
      <alignment horizontal="center" vertical="center" wrapText="1"/>
      <protection locked="0"/>
    </xf>
    <xf numFmtId="0" fontId="51" fillId="5" borderId="335" xfId="10" quotePrefix="1" applyNumberFormat="1" applyFont="1" applyFill="1" applyBorder="1" applyAlignment="1" applyProtection="1">
      <alignment horizontal="center" vertical="center" wrapText="1"/>
      <protection locked="0"/>
    </xf>
    <xf numFmtId="0" fontId="51" fillId="5" borderId="346" xfId="10" quotePrefix="1" applyNumberFormat="1" applyFont="1" applyFill="1" applyBorder="1" applyAlignment="1" applyProtection="1">
      <alignment horizontal="center" vertical="center" wrapText="1"/>
      <protection locked="0"/>
    </xf>
    <xf numFmtId="0" fontId="51" fillId="5" borderId="550" xfId="10" quotePrefix="1" applyNumberFormat="1" applyFont="1" applyFill="1" applyBorder="1" applyAlignment="1" applyProtection="1">
      <alignment horizontal="center" vertical="center" wrapText="1"/>
      <protection locked="0"/>
    </xf>
    <xf numFmtId="0" fontId="54" fillId="13" borderId="651" xfId="0" applyNumberFormat="1" applyFont="1" applyFill="1" applyBorder="1" applyAlignment="1" applyProtection="1">
      <alignment horizontal="left" vertical="center" wrapText="1"/>
      <protection locked="0"/>
    </xf>
    <xf numFmtId="0" fontId="78" fillId="5" borderId="576" xfId="6" quotePrefix="1" applyNumberFormat="1" applyFont="1" applyFill="1" applyBorder="1" applyAlignment="1" applyProtection="1">
      <alignment horizontal="center" vertical="center" wrapText="1"/>
      <protection locked="0"/>
    </xf>
    <xf numFmtId="0" fontId="78" fillId="5" borderId="577" xfId="6" quotePrefix="1" applyNumberFormat="1" applyFont="1" applyFill="1" applyBorder="1" applyAlignment="1" applyProtection="1">
      <alignment horizontal="center" vertical="center" wrapText="1"/>
      <protection locked="0"/>
    </xf>
    <xf numFmtId="0" fontId="51" fillId="5" borderId="578" xfId="10" quotePrefix="1" applyNumberFormat="1" applyFont="1" applyFill="1" applyBorder="1" applyAlignment="1" applyProtection="1">
      <alignment horizontal="center" vertical="center" wrapText="1"/>
      <protection locked="0"/>
    </xf>
    <xf numFmtId="0" fontId="51" fillId="5" borderId="310" xfId="6" applyNumberFormat="1" applyFont="1" applyFill="1" applyBorder="1" applyAlignment="1" applyProtection="1">
      <alignment horizontal="center" vertical="center" wrapText="1"/>
      <protection locked="0"/>
    </xf>
    <xf numFmtId="0" fontId="78" fillId="5" borderId="341" xfId="10" quotePrefix="1" applyFont="1" applyFill="1" applyBorder="1" applyAlignment="1">
      <alignment horizontal="left" vertical="center" wrapText="1"/>
    </xf>
    <xf numFmtId="0" fontId="54" fillId="5" borderId="579" xfId="10" applyNumberFormat="1" applyFont="1" applyFill="1" applyBorder="1" applyAlignment="1" applyProtection="1">
      <alignment vertical="center" wrapText="1"/>
      <protection locked="0"/>
    </xf>
    <xf numFmtId="0" fontId="78" fillId="5" borderId="317" xfId="10" quotePrefix="1" applyFont="1" applyFill="1" applyBorder="1" applyAlignment="1">
      <alignment horizontal="left" vertical="center" wrapText="1"/>
    </xf>
    <xf numFmtId="0" fontId="53" fillId="5" borderId="537" xfId="10" quotePrefix="1" applyNumberFormat="1" applyFont="1" applyFill="1" applyBorder="1" applyAlignment="1" applyProtection="1">
      <alignment horizontal="center" vertical="center" wrapText="1"/>
      <protection locked="0"/>
    </xf>
    <xf numFmtId="0" fontId="51" fillId="5" borderId="660" xfId="6" quotePrefix="1" applyNumberFormat="1" applyFont="1" applyFill="1" applyBorder="1" applyAlignment="1" applyProtection="1">
      <alignment horizontal="center" vertical="center" wrapText="1"/>
      <protection locked="0"/>
    </xf>
    <xf numFmtId="0" fontId="53" fillId="5" borderId="314" xfId="10" quotePrefix="1" applyNumberFormat="1" applyFont="1" applyFill="1" applyBorder="1" applyAlignment="1" applyProtection="1">
      <alignment horizontal="center" vertical="center" wrapText="1"/>
      <protection locked="0"/>
    </xf>
    <xf numFmtId="0" fontId="78" fillId="5" borderId="346" xfId="6" quotePrefix="1" applyNumberFormat="1" applyFont="1" applyFill="1" applyBorder="1" applyAlignment="1" applyProtection="1">
      <alignment horizontal="center" vertical="center" wrapText="1"/>
      <protection locked="0"/>
    </xf>
    <xf numFmtId="0" fontId="78" fillId="5" borderId="537" xfId="6" quotePrefix="1" applyNumberFormat="1" applyFont="1" applyFill="1" applyBorder="1" applyAlignment="1" applyProtection="1">
      <alignment horizontal="center" vertical="center" wrapText="1"/>
      <protection locked="0"/>
    </xf>
    <xf numFmtId="0" fontId="78" fillId="5" borderId="314" xfId="6" quotePrefix="1" applyNumberFormat="1" applyFont="1" applyFill="1" applyBorder="1" applyAlignment="1" applyProtection="1">
      <alignment horizontal="center" vertical="center" wrapText="1"/>
      <protection locked="0"/>
    </xf>
    <xf numFmtId="0" fontId="51" fillId="5" borderId="550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51" fillId="5" borderId="551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53" fillId="5" borderId="551" xfId="6" quotePrefix="1" applyNumberFormat="1" applyFont="1" applyFill="1" applyBorder="1" applyAlignment="1" applyProtection="1">
      <alignment vertical="center" wrapText="1"/>
      <protection locked="0"/>
    </xf>
    <xf numFmtId="0" fontId="51" fillId="5" borderId="550" xfId="6" quotePrefix="1" applyNumberFormat="1" applyFont="1" applyFill="1" applyBorder="1" applyAlignment="1" applyProtection="1">
      <alignment horizontal="center" vertical="center" wrapText="1"/>
      <protection locked="0"/>
    </xf>
    <xf numFmtId="0" fontId="51" fillId="5" borderId="577" xfId="6" applyNumberFormat="1" applyFont="1" applyFill="1" applyBorder="1" applyAlignment="1" applyProtection="1">
      <alignment horizontal="center" vertical="center" wrapText="1"/>
      <protection locked="0"/>
    </xf>
    <xf numFmtId="0" fontId="51" fillId="5" borderId="552" xfId="6" applyNumberFormat="1" applyFont="1" applyFill="1" applyBorder="1" applyAlignment="1" applyProtection="1">
      <alignment horizontal="center" vertical="center" wrapText="1"/>
      <protection locked="0"/>
    </xf>
    <xf numFmtId="0" fontId="51" fillId="5" borderId="339" xfId="6" applyNumberFormat="1" applyFont="1" applyFill="1" applyBorder="1" applyAlignment="1" applyProtection="1">
      <alignment horizontal="center" vertical="center" wrapText="1"/>
      <protection locked="0"/>
    </xf>
    <xf numFmtId="0" fontId="51" fillId="5" borderId="550" xfId="6" applyNumberFormat="1" applyFont="1" applyFill="1" applyBorder="1" applyAlignment="1" applyProtection="1">
      <alignment horizontal="center" vertical="center" wrapText="1"/>
      <protection locked="0"/>
    </xf>
    <xf numFmtId="0" fontId="51" fillId="5" borderId="551" xfId="6" applyNumberFormat="1" applyFont="1" applyFill="1" applyBorder="1" applyAlignment="1" applyProtection="1">
      <alignment horizontal="center" vertical="center" wrapText="1"/>
      <protection locked="0"/>
    </xf>
    <xf numFmtId="0" fontId="51" fillId="5" borderId="344" xfId="6" applyNumberFormat="1" applyFont="1" applyFill="1" applyBorder="1" applyAlignment="1" applyProtection="1">
      <alignment horizontal="center" vertical="center" wrapText="1"/>
      <protection locked="0"/>
    </xf>
    <xf numFmtId="0" fontId="51" fillId="5" borderId="319" xfId="10" quotePrefix="1" applyNumberFormat="1" applyFont="1" applyFill="1" applyBorder="1" applyAlignment="1" applyProtection="1">
      <alignment horizontal="center" vertical="center" wrapText="1"/>
      <protection locked="0"/>
    </xf>
    <xf numFmtId="0" fontId="51" fillId="5" borderId="314" xfId="10" quotePrefix="1" applyNumberFormat="1" applyFont="1" applyFill="1" applyBorder="1" applyAlignment="1" applyProtection="1">
      <alignment horizontal="center" vertical="center" wrapText="1"/>
      <protection locked="0"/>
    </xf>
    <xf numFmtId="0" fontId="51" fillId="5" borderId="311" xfId="6" applyNumberFormat="1" applyFont="1" applyFill="1" applyBorder="1" applyAlignment="1" applyProtection="1">
      <alignment horizontal="center" vertical="center" wrapText="1"/>
      <protection locked="0"/>
    </xf>
    <xf numFmtId="0" fontId="51" fillId="5" borderId="312" xfId="6" applyNumberFormat="1" applyFont="1" applyFill="1" applyBorder="1" applyAlignment="1" applyProtection="1">
      <alignment horizontal="center" vertical="center" wrapText="1"/>
      <protection locked="0"/>
    </xf>
    <xf numFmtId="0" fontId="51" fillId="5" borderId="551" xfId="10" quotePrefix="1" applyNumberFormat="1" applyFont="1" applyFill="1" applyBorder="1" applyAlignment="1" applyProtection="1">
      <alignment horizontal="center" vertical="center" wrapText="1"/>
      <protection locked="0"/>
    </xf>
    <xf numFmtId="0" fontId="38" fillId="13" borderId="462" xfId="10" quotePrefix="1" applyNumberFormat="1" applyFont="1" applyFill="1" applyBorder="1" applyAlignment="1" applyProtection="1">
      <alignment horizontal="center" vertical="center" wrapText="1"/>
      <protection locked="0"/>
    </xf>
    <xf numFmtId="0" fontId="38" fillId="13" borderId="2" xfId="10" quotePrefix="1" applyNumberFormat="1" applyFont="1" applyFill="1" applyBorder="1" applyAlignment="1" applyProtection="1">
      <alignment horizontal="center" vertical="center" wrapText="1"/>
      <protection locked="0"/>
    </xf>
    <xf numFmtId="0" fontId="53" fillId="5" borderId="665" xfId="0" applyFont="1" applyFill="1" applyBorder="1" applyAlignment="1" applyProtection="1">
      <alignment horizontal="center" vertical="center"/>
      <protection locked="0"/>
    </xf>
    <xf numFmtId="0" fontId="53" fillId="5" borderId="569" xfId="10" quotePrefix="1" applyFont="1" applyFill="1" applyBorder="1" applyAlignment="1" applyProtection="1">
      <alignment horizontal="center" vertical="center" wrapText="1"/>
      <protection locked="0"/>
    </xf>
    <xf numFmtId="0" fontId="53" fillId="5" borderId="568" xfId="0" applyFont="1" applyFill="1" applyBorder="1" applyAlignment="1" applyProtection="1">
      <alignment horizontal="center" vertical="center"/>
      <protection locked="0"/>
    </xf>
    <xf numFmtId="0" fontId="53" fillId="5" borderId="662" xfId="0" applyFont="1" applyFill="1" applyBorder="1" applyAlignment="1" applyProtection="1">
      <alignment horizontal="center" vertical="center"/>
      <protection locked="0"/>
    </xf>
    <xf numFmtId="0" fontId="77" fillId="5" borderId="590" xfId="3" quotePrefix="1" applyFont="1" applyFill="1" applyBorder="1" applyAlignment="1" applyProtection="1">
      <alignment horizontal="left" textRotation="90" wrapText="1"/>
      <protection locked="0"/>
    </xf>
    <xf numFmtId="0" fontId="0" fillId="0" borderId="0" xfId="0"/>
    <xf numFmtId="0" fontId="52" fillId="5" borderId="0" xfId="0" applyFont="1" applyFill="1"/>
    <xf numFmtId="0" fontId="52" fillId="5" borderId="0" xfId="0" applyFont="1" applyFill="1" applyProtection="1">
      <protection locked="0"/>
    </xf>
    <xf numFmtId="0" fontId="53" fillId="5" borderId="0" xfId="0" applyFont="1" applyFill="1" applyProtection="1">
      <protection locked="0"/>
    </xf>
    <xf numFmtId="0" fontId="55" fillId="5" borderId="0" xfId="0" applyFont="1" applyFill="1" applyBorder="1" applyAlignment="1" applyProtection="1">
      <alignment horizontal="left" vertical="center" wrapText="1"/>
      <protection locked="0"/>
    </xf>
    <xf numFmtId="0" fontId="56" fillId="5" borderId="0" xfId="0" applyFont="1" applyFill="1" applyBorder="1" applyProtection="1">
      <protection locked="0"/>
    </xf>
    <xf numFmtId="0" fontId="51" fillId="5" borderId="0" xfId="0" applyFont="1" applyFill="1" applyBorder="1" applyAlignment="1" applyProtection="1">
      <alignment horizontal="center" vertical="center" wrapText="1"/>
      <protection locked="0"/>
    </xf>
    <xf numFmtId="0" fontId="51" fillId="5" borderId="601" xfId="10" quotePrefix="1" applyFont="1" applyFill="1" applyBorder="1" applyAlignment="1">
      <alignment horizontal="left" vertical="center" wrapText="1"/>
    </xf>
    <xf numFmtId="0" fontId="51" fillId="5" borderId="579" xfId="10" quotePrefix="1" applyFont="1" applyFill="1" applyBorder="1" applyAlignment="1">
      <alignment horizontal="left" vertical="center" wrapText="1"/>
    </xf>
    <xf numFmtId="0" fontId="78" fillId="5" borderId="571" xfId="10" quotePrefix="1" applyFont="1" applyFill="1" applyBorder="1" applyAlignment="1">
      <alignment horizontal="left" vertical="center" wrapText="1"/>
    </xf>
    <xf numFmtId="0" fontId="78" fillId="5" borderId="269" xfId="10" quotePrefix="1" applyFont="1" applyFill="1" applyBorder="1" applyAlignment="1">
      <alignment horizontal="left" vertical="center" wrapText="1"/>
    </xf>
    <xf numFmtId="0" fontId="78" fillId="5" borderId="343" xfId="10" quotePrefix="1" applyFont="1" applyFill="1" applyBorder="1" applyAlignment="1">
      <alignment horizontal="left" vertical="center" wrapText="1"/>
    </xf>
    <xf numFmtId="0" fontId="54" fillId="5" borderId="579" xfId="0" applyFont="1" applyFill="1" applyBorder="1" applyAlignment="1" applyProtection="1">
      <alignment horizontal="left" vertical="center" wrapText="1"/>
      <protection locked="0"/>
    </xf>
    <xf numFmtId="0" fontId="77" fillId="5" borderId="662" xfId="3" quotePrefix="1" applyFont="1" applyFill="1" applyBorder="1" applyAlignment="1" applyProtection="1">
      <alignment horizontal="left" textRotation="90" wrapText="1"/>
      <protection locked="0"/>
    </xf>
    <xf numFmtId="0" fontId="54" fillId="5" borderId="579" xfId="10" quotePrefix="1" applyFont="1" applyFill="1" applyBorder="1" applyAlignment="1" applyProtection="1">
      <alignment vertical="center" wrapText="1"/>
      <protection locked="0"/>
    </xf>
    <xf numFmtId="0" fontId="54" fillId="5" borderId="273" xfId="0" applyFont="1" applyFill="1" applyBorder="1" applyAlignment="1" applyProtection="1">
      <alignment horizontal="left" vertical="center" wrapText="1"/>
      <protection locked="0"/>
    </xf>
    <xf numFmtId="0" fontId="52" fillId="5" borderId="0" xfId="0" applyFont="1" applyFill="1" applyBorder="1" applyProtection="1">
      <protection locked="0"/>
    </xf>
    <xf numFmtId="0" fontId="97" fillId="5" borderId="662" xfId="6" applyFont="1" applyFill="1" applyBorder="1" applyAlignment="1" applyProtection="1">
      <alignment horizontal="center" vertical="center" wrapText="1"/>
      <protection locked="0"/>
    </xf>
    <xf numFmtId="0" fontId="97" fillId="5" borderId="309" xfId="6" quotePrefix="1" applyFont="1" applyFill="1" applyBorder="1" applyAlignment="1" applyProtection="1">
      <alignment horizontal="center" vertical="center" wrapText="1"/>
      <protection locked="0"/>
    </xf>
    <xf numFmtId="0" fontId="97" fillId="5" borderId="284" xfId="6" quotePrefix="1" applyFont="1" applyFill="1" applyBorder="1" applyAlignment="1" applyProtection="1">
      <alignment horizontal="center" vertical="center" wrapText="1"/>
      <protection locked="0"/>
    </xf>
    <xf numFmtId="0" fontId="97" fillId="5" borderId="663" xfId="6" quotePrefix="1" applyFont="1" applyFill="1" applyBorder="1" applyAlignment="1" applyProtection="1">
      <alignment horizontal="center" vertical="center" wrapText="1"/>
      <protection locked="0"/>
    </xf>
    <xf numFmtId="0" fontId="51" fillId="5" borderId="0" xfId="10" quotePrefix="1" applyFont="1" applyFill="1" applyBorder="1" applyAlignment="1" applyProtection="1">
      <alignment horizontal="center" vertical="center" wrapText="1"/>
      <protection locked="0"/>
    </xf>
    <xf numFmtId="0" fontId="51" fillId="5" borderId="0" xfId="0" applyFont="1" applyFill="1" applyProtection="1">
      <protection locked="0"/>
    </xf>
    <xf numFmtId="0" fontId="96" fillId="5" borderId="576" xfId="10" quotePrefix="1" applyFont="1" applyFill="1" applyBorder="1" applyAlignment="1">
      <alignment horizontal="center" vertical="center" wrapText="1"/>
    </xf>
    <xf numFmtId="0" fontId="96" fillId="5" borderId="577" xfId="10" quotePrefix="1" applyFont="1" applyFill="1" applyBorder="1" applyAlignment="1">
      <alignment horizontal="center" vertical="center" wrapText="1"/>
    </xf>
    <xf numFmtId="0" fontId="96" fillId="5" borderId="537" xfId="10" quotePrefix="1" applyFont="1" applyFill="1" applyBorder="1" applyAlignment="1">
      <alignment horizontal="center" vertical="center" wrapText="1"/>
    </xf>
    <xf numFmtId="0" fontId="96" fillId="5" borderId="333" xfId="10" quotePrefix="1" applyFont="1" applyFill="1" applyBorder="1" applyAlignment="1">
      <alignment horizontal="center" vertical="center" wrapText="1"/>
    </xf>
    <xf numFmtId="0" fontId="96" fillId="5" borderId="334" xfId="10" quotePrefix="1" applyFont="1" applyFill="1" applyBorder="1" applyAlignment="1">
      <alignment horizontal="center" vertical="center" wrapText="1"/>
    </xf>
    <xf numFmtId="0" fontId="96" fillId="5" borderId="346" xfId="10" quotePrefix="1" applyFont="1" applyFill="1" applyBorder="1" applyAlignment="1">
      <alignment horizontal="center" vertical="center" wrapText="1"/>
    </xf>
    <xf numFmtId="0" fontId="123" fillId="5" borderId="346" xfId="28" quotePrefix="1" applyFont="1" applyFill="1" applyBorder="1" applyAlignment="1">
      <alignment horizontal="center" vertical="center" wrapText="1"/>
    </xf>
    <xf numFmtId="0" fontId="123" fillId="5" borderId="334" xfId="28" quotePrefix="1" applyFont="1" applyFill="1" applyBorder="1" applyAlignment="1">
      <alignment horizontal="center" vertical="center" wrapText="1"/>
    </xf>
    <xf numFmtId="0" fontId="123" fillId="5" borderId="333" xfId="28" quotePrefix="1" applyFont="1" applyFill="1" applyBorder="1" applyAlignment="1">
      <alignment horizontal="center" vertical="center" wrapText="1"/>
    </xf>
    <xf numFmtId="0" fontId="53" fillId="5" borderId="647" xfId="10" quotePrefix="1" applyFont="1" applyFill="1" applyBorder="1" applyAlignment="1" applyProtection="1">
      <alignment horizontal="center" vertical="center" wrapText="1"/>
      <protection locked="0"/>
    </xf>
    <xf numFmtId="0" fontId="53" fillId="5" borderId="664" xfId="10" quotePrefix="1" applyFont="1" applyFill="1" applyBorder="1" applyAlignment="1" applyProtection="1">
      <alignment horizontal="center" vertical="center" wrapText="1"/>
      <protection locked="0"/>
    </xf>
    <xf numFmtId="0" fontId="51" fillId="5" borderId="665" xfId="6" applyFont="1" applyFill="1" applyBorder="1" applyAlignment="1" applyProtection="1">
      <alignment horizontal="center" vertical="center" wrapText="1"/>
      <protection locked="0"/>
    </xf>
    <xf numFmtId="0" fontId="51" fillId="5" borderId="664" xfId="6" applyFont="1" applyFill="1" applyBorder="1" applyAlignment="1" applyProtection="1">
      <alignment horizontal="center" vertical="center" wrapText="1"/>
      <protection locked="0"/>
    </xf>
    <xf numFmtId="0" fontId="97" fillId="5" borderId="662" xfId="10" quotePrefix="1" applyFont="1" applyFill="1" applyBorder="1" applyAlignment="1" applyProtection="1">
      <alignment horizontal="center" vertical="center" wrapText="1"/>
      <protection locked="0"/>
    </xf>
    <xf numFmtId="0" fontId="97" fillId="5" borderId="568" xfId="10" quotePrefix="1" applyFont="1" applyFill="1" applyBorder="1" applyAlignment="1" applyProtection="1">
      <alignment horizontal="center" vertical="center" wrapText="1"/>
      <protection locked="0"/>
    </xf>
    <xf numFmtId="0" fontId="96" fillId="5" borderId="551" xfId="10" quotePrefix="1" applyFont="1" applyFill="1" applyBorder="1" applyAlignment="1" applyProtection="1">
      <alignment horizontal="center" vertical="center" wrapText="1"/>
      <protection locked="0"/>
    </xf>
    <xf numFmtId="0" fontId="97" fillId="5" borderId="550" xfId="10" quotePrefix="1" applyFont="1" applyFill="1" applyBorder="1" applyAlignment="1" applyProtection="1">
      <alignment horizontal="center" vertical="center" wrapText="1"/>
      <protection locked="0"/>
    </xf>
    <xf numFmtId="0" fontId="97" fillId="5" borderId="660" xfId="10" quotePrefix="1" applyFont="1" applyFill="1" applyBorder="1" applyAlignment="1" applyProtection="1">
      <alignment horizontal="center" vertical="center" wrapText="1"/>
      <protection locked="0"/>
    </xf>
    <xf numFmtId="0" fontId="97" fillId="5" borderId="552" xfId="10" quotePrefix="1" applyFont="1" applyFill="1" applyBorder="1" applyAlignment="1" applyProtection="1">
      <alignment horizontal="center" vertical="center" wrapText="1"/>
      <protection locked="0"/>
    </xf>
    <xf numFmtId="0" fontId="97" fillId="5" borderId="661" xfId="6" quotePrefix="1" applyFont="1" applyFill="1" applyBorder="1" applyAlignment="1" applyProtection="1">
      <alignment horizontal="center" vertical="center" wrapText="1"/>
      <protection locked="0"/>
    </xf>
    <xf numFmtId="0" fontId="96" fillId="5" borderId="662" xfId="6" quotePrefix="1" applyFont="1" applyFill="1" applyBorder="1" applyAlignment="1" applyProtection="1">
      <alignment horizontal="center" vertical="center" wrapText="1"/>
      <protection locked="0"/>
    </xf>
    <xf numFmtId="0" fontId="96" fillId="5" borderId="568" xfId="6" quotePrefix="1" applyFont="1" applyFill="1" applyBorder="1" applyAlignment="1" applyProtection="1">
      <alignment horizontal="center" vertical="center" wrapText="1"/>
      <protection locked="0"/>
    </xf>
    <xf numFmtId="0" fontId="96" fillId="5" borderId="569" xfId="10" quotePrefix="1" applyFont="1" applyFill="1" applyBorder="1" applyAlignment="1" applyProtection="1">
      <alignment horizontal="center" vertical="center" wrapText="1"/>
      <protection locked="0"/>
    </xf>
    <xf numFmtId="0" fontId="96" fillId="5" borderId="665" xfId="6" quotePrefix="1" applyFont="1" applyFill="1" applyBorder="1" applyAlignment="1" applyProtection="1">
      <alignment horizontal="center" vertical="center" wrapText="1"/>
      <protection locked="0"/>
    </xf>
    <xf numFmtId="0" fontId="97" fillId="5" borderId="569" xfId="6" quotePrefix="1" applyFont="1" applyFill="1" applyBorder="1" applyAlignment="1" applyProtection="1">
      <alignment horizontal="center" vertical="center" wrapText="1"/>
      <protection locked="0"/>
    </xf>
    <xf numFmtId="0" fontId="97" fillId="5" borderId="662" xfId="6" quotePrefix="1" applyFont="1" applyFill="1" applyBorder="1" applyAlignment="1" applyProtection="1">
      <alignment horizontal="center" vertical="center" wrapText="1"/>
      <protection locked="0"/>
    </xf>
    <xf numFmtId="0" fontId="97" fillId="5" borderId="568" xfId="6" quotePrefix="1" applyFont="1" applyFill="1" applyBorder="1" applyAlignment="1" applyProtection="1">
      <alignment horizontal="center" vertical="center" wrapText="1"/>
      <protection locked="0"/>
    </xf>
    <xf numFmtId="0" fontId="54" fillId="5" borderId="579" xfId="10" applyFont="1" applyFill="1" applyBorder="1" applyAlignment="1" applyProtection="1">
      <alignment vertical="center" wrapText="1"/>
      <protection locked="0"/>
    </xf>
    <xf numFmtId="0" fontId="97" fillId="5" borderId="662" xfId="0" applyFont="1" applyFill="1" applyBorder="1" applyAlignment="1" applyProtection="1">
      <alignment horizontal="center" vertical="center"/>
      <protection locked="0"/>
    </xf>
    <xf numFmtId="0" fontId="97" fillId="5" borderId="556" xfId="6" quotePrefix="1" applyFont="1" applyFill="1" applyBorder="1" applyAlignment="1" applyProtection="1">
      <alignment horizontal="center" vertical="center" wrapText="1"/>
      <protection locked="0"/>
    </xf>
    <xf numFmtId="0" fontId="54" fillId="5" borderId="651" xfId="10" quotePrefix="1" applyFont="1" applyFill="1" applyBorder="1" applyAlignment="1" applyProtection="1">
      <alignment vertical="center" wrapText="1"/>
      <protection locked="0"/>
    </xf>
    <xf numFmtId="0" fontId="96" fillId="5" borderId="576" xfId="10" quotePrefix="1" applyFont="1" applyFill="1" applyBorder="1" applyAlignment="1" applyProtection="1">
      <alignment horizontal="center" vertical="center" wrapText="1"/>
      <protection locked="0"/>
    </xf>
    <xf numFmtId="0" fontId="96" fillId="5" borderId="577" xfId="10" quotePrefix="1" applyFont="1" applyFill="1" applyBorder="1" applyAlignment="1" applyProtection="1">
      <alignment horizontal="center" vertical="center" wrapText="1"/>
      <protection locked="0"/>
    </xf>
    <xf numFmtId="0" fontId="96" fillId="5" borderId="552" xfId="10" quotePrefix="1" applyFont="1" applyFill="1" applyBorder="1" applyAlignment="1" applyProtection="1">
      <alignment horizontal="center" vertical="center" wrapText="1"/>
      <protection locked="0"/>
    </xf>
    <xf numFmtId="0" fontId="97" fillId="5" borderId="576" xfId="6" applyFont="1" applyFill="1" applyBorder="1" applyAlignment="1" applyProtection="1">
      <alignment horizontal="center" vertical="center" wrapText="1"/>
      <protection locked="0"/>
    </xf>
    <xf numFmtId="0" fontId="97" fillId="5" borderId="333" xfId="6" applyFont="1" applyFill="1" applyBorder="1" applyAlignment="1" applyProtection="1">
      <alignment horizontal="center" vertical="center" wrapText="1"/>
      <protection locked="0"/>
    </xf>
    <xf numFmtId="0" fontId="97" fillId="5" borderId="336" xfId="6" applyFont="1" applyFill="1" applyBorder="1" applyAlignment="1" applyProtection="1">
      <alignment horizontal="center" vertical="center" wrapText="1"/>
      <protection locked="0"/>
    </xf>
    <xf numFmtId="0" fontId="97" fillId="5" borderId="568" xfId="0" applyFont="1" applyFill="1" applyBorder="1" applyAlignment="1" applyProtection="1">
      <alignment horizontal="center" vertical="center"/>
      <protection locked="0"/>
    </xf>
    <xf numFmtId="0" fontId="97" fillId="5" borderId="564" xfId="0" applyFont="1" applyFill="1" applyBorder="1" applyAlignment="1" applyProtection="1">
      <alignment horizontal="center" vertical="center"/>
      <protection locked="0"/>
    </xf>
    <xf numFmtId="0" fontId="97" fillId="5" borderId="569" xfId="0" applyFont="1" applyFill="1" applyBorder="1" applyAlignment="1" applyProtection="1">
      <alignment horizontal="center" vertical="center"/>
      <protection locked="0"/>
    </xf>
    <xf numFmtId="0" fontId="97" fillId="5" borderId="665" xfId="0" applyFont="1" applyFill="1" applyBorder="1" applyAlignment="1" applyProtection="1">
      <alignment horizontal="center" vertical="center"/>
      <protection locked="0"/>
    </xf>
    <xf numFmtId="0" fontId="97" fillId="5" borderId="569" xfId="10" quotePrefix="1" applyFont="1" applyFill="1" applyBorder="1" applyAlignment="1" applyProtection="1">
      <alignment horizontal="center" vertical="center" wrapText="1"/>
      <protection locked="0"/>
    </xf>
    <xf numFmtId="0" fontId="79" fillId="5" borderId="571" xfId="28" quotePrefix="1" applyFont="1" applyFill="1" applyBorder="1" applyAlignment="1">
      <alignment vertical="center" wrapText="1"/>
    </xf>
    <xf numFmtId="0" fontId="123" fillId="5" borderId="537" xfId="28" quotePrefix="1" applyFont="1" applyFill="1" applyBorder="1" applyAlignment="1">
      <alignment horizontal="center" vertical="center" wrapText="1"/>
    </xf>
    <xf numFmtId="0" fontId="123" fillId="5" borderId="577" xfId="28" quotePrefix="1" applyFont="1" applyFill="1" applyBorder="1" applyAlignment="1">
      <alignment horizontal="center" vertical="center" wrapText="1"/>
    </xf>
    <xf numFmtId="0" fontId="102" fillId="5" borderId="578" xfId="28" quotePrefix="1" applyFont="1" applyFill="1" applyBorder="1" applyAlignment="1">
      <alignment horizontal="center" vertical="center" wrapText="1"/>
    </xf>
    <xf numFmtId="0" fontId="123" fillId="5" borderId="576" xfId="28" quotePrefix="1" applyFont="1" applyFill="1" applyBorder="1" applyAlignment="1">
      <alignment horizontal="center" vertical="center" wrapText="1"/>
    </xf>
    <xf numFmtId="0" fontId="102" fillId="5" borderId="552" xfId="28" quotePrefix="1" applyFont="1" applyFill="1" applyBorder="1" applyAlignment="1">
      <alignment horizontal="center" vertical="center" wrapText="1"/>
    </xf>
    <xf numFmtId="0" fontId="123" fillId="5" borderId="578" xfId="28" quotePrefix="1" applyFont="1" applyFill="1" applyBorder="1" applyAlignment="1">
      <alignment horizontal="center" vertical="center" wrapText="1"/>
    </xf>
    <xf numFmtId="0" fontId="123" fillId="5" borderId="552" xfId="28" quotePrefix="1" applyFont="1" applyFill="1" applyBorder="1" applyAlignment="1">
      <alignment horizontal="center" vertical="center" wrapText="1"/>
    </xf>
    <xf numFmtId="0" fontId="97" fillId="5" borderId="467" xfId="6" quotePrefix="1" applyFont="1" applyFill="1" applyBorder="1" applyAlignment="1" applyProtection="1">
      <alignment horizontal="center" vertical="center" wrapText="1"/>
      <protection locked="0"/>
    </xf>
    <xf numFmtId="0" fontId="96" fillId="5" borderId="663" xfId="6" quotePrefix="1" applyFont="1" applyFill="1" applyBorder="1" applyAlignment="1" applyProtection="1">
      <alignment horizontal="center" vertical="center" wrapText="1"/>
      <protection locked="0"/>
    </xf>
    <xf numFmtId="0" fontId="97" fillId="5" borderId="459" xfId="6" quotePrefix="1" applyFont="1" applyFill="1" applyBorder="1" applyAlignment="1" applyProtection="1">
      <alignment horizontal="center" vertical="center" wrapText="1"/>
      <protection locked="0"/>
    </xf>
    <xf numFmtId="0" fontId="97" fillId="5" borderId="590" xfId="0" applyFont="1" applyFill="1" applyBorder="1" applyAlignment="1" applyProtection="1">
      <alignment horizontal="center" vertical="center"/>
      <protection locked="0"/>
    </xf>
    <xf numFmtId="0" fontId="123" fillId="5" borderId="572" xfId="28" quotePrefix="1" applyFont="1" applyFill="1" applyBorder="1" applyAlignment="1">
      <alignment horizontal="center" vertical="center" wrapText="1"/>
    </xf>
    <xf numFmtId="0" fontId="123" fillId="5" borderId="340" xfId="28" quotePrefix="1" applyFont="1" applyFill="1" applyBorder="1" applyAlignment="1">
      <alignment horizontal="center" vertical="center" wrapText="1"/>
    </xf>
    <xf numFmtId="0" fontId="123" fillId="5" borderId="342" xfId="28" quotePrefix="1" applyFont="1" applyFill="1" applyBorder="1" applyAlignment="1">
      <alignment horizontal="center" vertical="center" wrapText="1"/>
    </xf>
    <xf numFmtId="0" fontId="96" fillId="5" borderId="558" xfId="10" quotePrefix="1" applyFont="1" applyFill="1" applyBorder="1" applyAlignment="1" applyProtection="1">
      <alignment horizontal="center" vertical="center" wrapText="1"/>
      <protection locked="0"/>
    </xf>
    <xf numFmtId="0" fontId="97" fillId="5" borderId="578" xfId="10" quotePrefix="1" applyFont="1" applyFill="1" applyBorder="1" applyAlignment="1" applyProtection="1">
      <alignment horizontal="center" vertical="center" wrapText="1"/>
      <protection locked="0"/>
    </xf>
    <xf numFmtId="0" fontId="97" fillId="5" borderId="341" xfId="10" quotePrefix="1" applyFont="1" applyFill="1" applyBorder="1" applyAlignment="1" applyProtection="1">
      <alignment horizontal="center" vertical="center" wrapText="1"/>
      <protection locked="0"/>
    </xf>
    <xf numFmtId="0" fontId="97" fillId="5" borderId="345" xfId="10" quotePrefix="1" applyFont="1" applyFill="1" applyBorder="1" applyAlignment="1" applyProtection="1">
      <alignment horizontal="center" vertical="center" wrapText="1"/>
      <protection locked="0"/>
    </xf>
    <xf numFmtId="0" fontId="97" fillId="5" borderId="651" xfId="6" quotePrefix="1" applyFont="1" applyFill="1" applyBorder="1" applyAlignment="1" applyProtection="1">
      <alignment horizontal="center" vertical="center" wrapText="1"/>
      <protection locked="0"/>
    </xf>
    <xf numFmtId="0" fontId="97" fillId="5" borderId="316" xfId="6" quotePrefix="1" applyFont="1" applyFill="1" applyBorder="1" applyAlignment="1" applyProtection="1">
      <alignment horizontal="center" vertical="center" wrapText="1"/>
      <protection locked="0"/>
    </xf>
    <xf numFmtId="0" fontId="97" fillId="5" borderId="564" xfId="6" quotePrefix="1" applyFont="1" applyFill="1" applyBorder="1" applyAlignment="1" applyProtection="1">
      <alignment horizontal="center" vertical="center" wrapText="1"/>
      <protection locked="0"/>
    </xf>
    <xf numFmtId="0" fontId="96" fillId="5" borderId="316" xfId="6" quotePrefix="1" applyFont="1" applyFill="1" applyBorder="1" applyAlignment="1" applyProtection="1">
      <alignment horizontal="center" vertical="center" wrapText="1"/>
      <protection locked="0"/>
    </xf>
    <xf numFmtId="0" fontId="97" fillId="5" borderId="601" xfId="0" applyFont="1" applyFill="1" applyBorder="1" applyAlignment="1" applyProtection="1">
      <alignment horizontal="center" vertical="center"/>
      <protection locked="0"/>
    </xf>
    <xf numFmtId="0" fontId="123" fillId="5" borderId="571" xfId="28" quotePrefix="1" applyFont="1" applyFill="1" applyBorder="1" applyAlignment="1">
      <alignment horizontal="center" vertical="center" wrapText="1"/>
    </xf>
    <xf numFmtId="0" fontId="123" fillId="5" borderId="269" xfId="28" quotePrefix="1" applyFont="1" applyFill="1" applyBorder="1" applyAlignment="1">
      <alignment horizontal="center" vertical="center" wrapText="1"/>
    </xf>
    <xf numFmtId="0" fontId="123" fillId="5" borderId="343" xfId="28" quotePrefix="1" applyFont="1" applyFill="1" applyBorder="1" applyAlignment="1">
      <alignment horizontal="center" vertical="center" wrapText="1"/>
    </xf>
    <xf numFmtId="0" fontId="97" fillId="5" borderId="577" xfId="6" applyFont="1" applyFill="1" applyBorder="1" applyAlignment="1" applyProtection="1">
      <alignment horizontal="center" vertical="center" wrapText="1"/>
      <protection locked="0"/>
    </xf>
    <xf numFmtId="0" fontId="97" fillId="5" borderId="666" xfId="6" quotePrefix="1" applyFont="1" applyFill="1" applyBorder="1" applyAlignment="1" applyProtection="1">
      <alignment horizontal="center" vertical="center" wrapText="1"/>
      <protection locked="0"/>
    </xf>
    <xf numFmtId="0" fontId="97" fillId="5" borderId="668" xfId="6" quotePrefix="1" applyFont="1" applyFill="1" applyBorder="1" applyAlignment="1" applyProtection="1">
      <alignment horizontal="center" vertical="center" wrapText="1"/>
      <protection locked="0"/>
    </xf>
    <xf numFmtId="0" fontId="97" fillId="5" borderId="568" xfId="6" applyFont="1" applyFill="1" applyBorder="1" applyAlignment="1" applyProtection="1">
      <alignment horizontal="center" vertical="center" wrapText="1"/>
      <protection locked="0"/>
    </xf>
    <xf numFmtId="0" fontId="53" fillId="5" borderId="564" xfId="10" quotePrefix="1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52" fillId="5" borderId="0" xfId="0" applyFont="1" applyFill="1" applyProtection="1">
      <protection locked="0"/>
    </xf>
    <xf numFmtId="0" fontId="53" fillId="5" borderId="0" xfId="0" applyFont="1" applyFill="1" applyProtection="1">
      <protection locked="0"/>
    </xf>
    <xf numFmtId="0" fontId="53" fillId="5" borderId="0" xfId="0" quotePrefix="1" applyFont="1" applyFill="1"/>
    <xf numFmtId="0" fontId="55" fillId="5" borderId="0" xfId="0" applyFont="1" applyFill="1" applyBorder="1" applyAlignment="1" applyProtection="1">
      <alignment horizontal="left" vertical="center" wrapText="1"/>
      <protection locked="0"/>
    </xf>
    <xf numFmtId="0" fontId="56" fillId="5" borderId="0" xfId="0" applyFont="1" applyFill="1" applyBorder="1" applyProtection="1">
      <protection locked="0"/>
    </xf>
    <xf numFmtId="0" fontId="51" fillId="5" borderId="0" xfId="0" applyFont="1" applyFill="1" applyBorder="1" applyAlignment="1" applyProtection="1">
      <alignment horizontal="center" vertical="center" wrapText="1"/>
      <protection locked="0"/>
    </xf>
    <xf numFmtId="0" fontId="51" fillId="5" borderId="601" xfId="10" quotePrefix="1" applyFont="1" applyFill="1" applyBorder="1" applyAlignment="1">
      <alignment horizontal="left" vertical="center" wrapText="1"/>
    </xf>
    <xf numFmtId="0" fontId="51" fillId="5" borderId="579" xfId="10" quotePrefix="1" applyFont="1" applyFill="1" applyBorder="1" applyAlignment="1">
      <alignment horizontal="left" vertical="center" wrapText="1"/>
    </xf>
    <xf numFmtId="0" fontId="78" fillId="5" borderId="571" xfId="10" quotePrefix="1" applyFont="1" applyFill="1" applyBorder="1" applyAlignment="1">
      <alignment horizontal="left" vertical="center" wrapText="1"/>
    </xf>
    <xf numFmtId="0" fontId="78" fillId="5" borderId="269" xfId="10" quotePrefix="1" applyFont="1" applyFill="1" applyBorder="1" applyAlignment="1">
      <alignment horizontal="left" vertical="center" wrapText="1"/>
    </xf>
    <xf numFmtId="0" fontId="78" fillId="5" borderId="340" xfId="10" quotePrefix="1" applyFont="1" applyFill="1" applyBorder="1" applyAlignment="1">
      <alignment horizontal="left" vertical="center" wrapText="1"/>
    </xf>
    <xf numFmtId="0" fontId="54" fillId="5" borderId="579" xfId="0" applyFont="1" applyFill="1" applyBorder="1" applyAlignment="1" applyProtection="1">
      <alignment horizontal="left" vertical="center" wrapText="1"/>
      <protection locked="0"/>
    </xf>
    <xf numFmtId="0" fontId="51" fillId="5" borderId="462" xfId="6" quotePrefix="1" applyFont="1" applyFill="1" applyBorder="1" applyAlignment="1" applyProtection="1">
      <alignment horizontal="center" vertical="center" wrapText="1"/>
      <protection locked="0"/>
    </xf>
    <xf numFmtId="0" fontId="54" fillId="5" borderId="284" xfId="0" applyFont="1" applyFill="1" applyBorder="1" applyAlignment="1" applyProtection="1">
      <alignment horizontal="left" vertical="center" wrapText="1"/>
      <protection locked="0"/>
    </xf>
    <xf numFmtId="0" fontId="54" fillId="5" borderId="309" xfId="0" applyFont="1" applyFill="1" applyBorder="1" applyAlignment="1" applyProtection="1">
      <alignment horizontal="left" vertical="center" wrapText="1"/>
      <protection locked="0"/>
    </xf>
    <xf numFmtId="0" fontId="54" fillId="5" borderId="315" xfId="0" applyFont="1" applyFill="1" applyBorder="1" applyAlignment="1" applyProtection="1">
      <alignment horizontal="left" vertical="center" wrapText="1"/>
      <protection locked="0"/>
    </xf>
    <xf numFmtId="0" fontId="51" fillId="5" borderId="273" xfId="10" quotePrefix="1" applyFont="1" applyFill="1" applyBorder="1" applyAlignment="1">
      <alignment horizontal="left" vertical="center" wrapText="1"/>
    </xf>
    <xf numFmtId="0" fontId="77" fillId="5" borderId="462" xfId="3" quotePrefix="1" applyFont="1" applyFill="1" applyBorder="1" applyAlignment="1" applyProtection="1">
      <alignment horizontal="center" textRotation="90" wrapText="1"/>
      <protection locked="0"/>
    </xf>
    <xf numFmtId="0" fontId="54" fillId="5" borderId="2" xfId="10" quotePrefix="1" applyFont="1" applyFill="1" applyBorder="1" applyAlignment="1" applyProtection="1">
      <alignment vertical="center" wrapText="1"/>
      <protection locked="0"/>
    </xf>
    <xf numFmtId="0" fontId="51" fillId="5" borderId="284" xfId="10" quotePrefix="1" applyFont="1" applyFill="1" applyBorder="1" applyAlignment="1" applyProtection="1">
      <alignment vertical="center" wrapText="1"/>
      <protection locked="0"/>
    </xf>
    <xf numFmtId="0" fontId="51" fillId="5" borderId="309" xfId="10" quotePrefix="1" applyFont="1" applyFill="1" applyBorder="1" applyAlignment="1" applyProtection="1">
      <alignment vertical="center" wrapText="1"/>
      <protection locked="0"/>
    </xf>
    <xf numFmtId="0" fontId="53" fillId="5" borderId="315" xfId="10" quotePrefix="1" applyFont="1" applyFill="1" applyBorder="1" applyAlignment="1" applyProtection="1">
      <alignment vertical="center" wrapText="1"/>
      <protection locked="0"/>
    </xf>
    <xf numFmtId="0" fontId="53" fillId="5" borderId="316" xfId="10" quotePrefix="1" applyFont="1" applyFill="1" applyBorder="1" applyAlignment="1" applyProtection="1">
      <alignment vertical="center" wrapText="1"/>
      <protection locked="0"/>
    </xf>
    <xf numFmtId="0" fontId="53" fillId="5" borderId="576" xfId="10" quotePrefix="1" applyFont="1" applyFill="1" applyBorder="1" applyAlignment="1" applyProtection="1">
      <alignment horizontal="center" vertical="center" wrapText="1"/>
      <protection locked="0"/>
    </xf>
    <xf numFmtId="0" fontId="53" fillId="5" borderId="333" xfId="10" quotePrefix="1" applyFont="1" applyFill="1" applyBorder="1" applyAlignment="1" applyProtection="1">
      <alignment horizontal="center" vertical="center" wrapText="1"/>
      <protection locked="0"/>
    </xf>
    <xf numFmtId="0" fontId="53" fillId="5" borderId="336" xfId="10" quotePrefix="1" applyFont="1" applyFill="1" applyBorder="1" applyAlignment="1" applyProtection="1">
      <alignment horizontal="center" vertical="center" wrapText="1"/>
      <protection locked="0"/>
    </xf>
    <xf numFmtId="0" fontId="78" fillId="5" borderId="313" xfId="10" quotePrefix="1" applyFont="1" applyFill="1" applyBorder="1" applyAlignment="1">
      <alignment horizontal="left" vertical="center" wrapText="1"/>
    </xf>
    <xf numFmtId="0" fontId="51" fillId="5" borderId="662" xfId="10" quotePrefix="1" applyFont="1" applyFill="1" applyBorder="1" applyAlignment="1" applyProtection="1">
      <alignment horizontal="center" vertical="center" wrapText="1"/>
      <protection locked="0"/>
    </xf>
    <xf numFmtId="0" fontId="51" fillId="5" borderId="273" xfId="10" quotePrefix="1" applyFont="1" applyFill="1" applyBorder="1" applyAlignment="1" applyProtection="1">
      <alignment horizontal="center" vertical="center" wrapText="1"/>
      <protection locked="0"/>
    </xf>
    <xf numFmtId="0" fontId="51" fillId="5" borderId="590" xfId="10" quotePrefix="1" applyFont="1" applyFill="1" applyBorder="1" applyAlignment="1" applyProtection="1">
      <alignment horizontal="center" vertical="center" wrapText="1"/>
      <protection locked="0"/>
    </xf>
    <xf numFmtId="0" fontId="51" fillId="5" borderId="576" xfId="10" quotePrefix="1" applyFont="1" applyFill="1" applyBorder="1" applyAlignment="1" applyProtection="1">
      <alignment horizontal="center" vertical="center" wrapText="1"/>
      <protection locked="0"/>
    </xf>
    <xf numFmtId="0" fontId="51" fillId="5" borderId="462" xfId="10" quotePrefix="1" applyFont="1" applyFill="1" applyBorder="1" applyAlignment="1" applyProtection="1">
      <alignment horizontal="center" vertical="center" wrapText="1"/>
      <protection locked="0"/>
    </xf>
    <xf numFmtId="0" fontId="78" fillId="5" borderId="342" xfId="10" quotePrefix="1" applyFont="1" applyFill="1" applyBorder="1" applyAlignment="1">
      <alignment horizontal="left" vertical="center" wrapText="1"/>
    </xf>
    <xf numFmtId="0" fontId="77" fillId="5" borderId="2" xfId="3" quotePrefix="1" applyFont="1" applyFill="1" applyBorder="1" applyAlignment="1" applyProtection="1">
      <alignment horizontal="center" textRotation="90" wrapText="1"/>
      <protection locked="0"/>
    </xf>
    <xf numFmtId="0" fontId="53" fillId="5" borderId="310" xfId="10" quotePrefix="1" applyFont="1" applyFill="1" applyBorder="1" applyAlignment="1" applyProtection="1">
      <alignment horizontal="center" vertical="center" wrapText="1"/>
      <protection locked="0"/>
    </xf>
    <xf numFmtId="0" fontId="51" fillId="5" borderId="660" xfId="6" quotePrefix="1" applyFont="1" applyFill="1" applyBorder="1" applyAlignment="1" applyProtection="1">
      <alignment horizontal="center" vertical="center" wrapText="1"/>
      <protection locked="0"/>
    </xf>
    <xf numFmtId="0" fontId="51" fillId="5" borderId="544" xfId="6" quotePrefix="1" applyFont="1" applyFill="1" applyBorder="1" applyAlignment="1" applyProtection="1">
      <alignment horizontal="center" vertical="center" wrapText="1"/>
      <protection locked="0"/>
    </xf>
    <xf numFmtId="0" fontId="51" fillId="5" borderId="550" xfId="6" quotePrefix="1" applyFont="1" applyFill="1" applyBorder="1" applyAlignment="1" applyProtection="1">
      <alignment vertical="center" wrapText="1"/>
      <protection locked="0"/>
    </xf>
    <xf numFmtId="0" fontId="51" fillId="5" borderId="558" xfId="6" quotePrefix="1" applyFont="1" applyFill="1" applyBorder="1" applyAlignment="1" applyProtection="1">
      <alignment vertical="center" wrapText="1"/>
      <protection locked="0"/>
    </xf>
    <xf numFmtId="0" fontId="51" fillId="5" borderId="310" xfId="10" quotePrefix="1" applyFont="1" applyFill="1" applyBorder="1" applyAlignment="1" applyProtection="1">
      <alignment horizontal="center" vertical="center" wrapText="1"/>
      <protection locked="0"/>
    </xf>
    <xf numFmtId="0" fontId="51" fillId="5" borderId="572" xfId="10" quotePrefix="1" applyFont="1" applyFill="1" applyBorder="1" applyAlignment="1" applyProtection="1">
      <alignment horizontal="center" vertical="center" wrapText="1"/>
      <protection locked="0"/>
    </xf>
    <xf numFmtId="0" fontId="53" fillId="5" borderId="660" xfId="6" quotePrefix="1" applyFont="1" applyFill="1" applyBorder="1" applyAlignment="1" applyProtection="1">
      <alignment vertical="center" wrapText="1"/>
      <protection locked="0"/>
    </xf>
    <xf numFmtId="0" fontId="53" fillId="5" borderId="544" xfId="6" quotePrefix="1" applyFont="1" applyFill="1" applyBorder="1" applyAlignment="1" applyProtection="1">
      <alignment vertical="center" wrapText="1"/>
      <protection locked="0"/>
    </xf>
    <xf numFmtId="0" fontId="53" fillId="5" borderId="555" xfId="6" quotePrefix="1" applyFont="1" applyFill="1" applyBorder="1" applyAlignment="1" applyProtection="1">
      <alignment vertical="center" wrapText="1"/>
      <protection locked="0"/>
    </xf>
    <xf numFmtId="0" fontId="51" fillId="5" borderId="577" xfId="0" applyFont="1" applyFill="1" applyBorder="1" applyAlignment="1" applyProtection="1">
      <alignment horizontal="center" vertical="center" wrapText="1"/>
      <protection locked="0"/>
    </xf>
    <xf numFmtId="0" fontId="51" fillId="5" borderId="579" xfId="10" quotePrefix="1" applyFont="1" applyFill="1" applyBorder="1" applyAlignment="1" applyProtection="1">
      <alignment horizontal="center" vertical="center" wrapText="1"/>
      <protection locked="0"/>
    </xf>
    <xf numFmtId="0" fontId="51" fillId="5" borderId="551" xfId="10" quotePrefix="1" applyFont="1" applyFill="1" applyBorder="1" applyAlignment="1" applyProtection="1">
      <alignment horizontal="center" vertical="center" wrapText="1"/>
      <protection locked="0"/>
    </xf>
    <xf numFmtId="0" fontId="53" fillId="5" borderId="544" xfId="6" quotePrefix="1" applyFont="1" applyFill="1" applyBorder="1" applyAlignment="1" applyProtection="1">
      <alignment horizontal="center" vertical="center" wrapText="1"/>
      <protection locked="0"/>
    </xf>
    <xf numFmtId="0" fontId="53" fillId="5" borderId="660" xfId="6" quotePrefix="1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54" fillId="5" borderId="601" xfId="0" applyFont="1" applyFill="1" applyBorder="1" applyAlignment="1" applyProtection="1">
      <alignment horizontal="left" vertical="center" wrapText="1"/>
      <protection locked="0"/>
    </xf>
    <xf numFmtId="0" fontId="55" fillId="5" borderId="0" xfId="0" applyFont="1" applyFill="1" applyBorder="1" applyAlignment="1" applyProtection="1">
      <alignment horizontal="left" vertical="center" wrapText="1"/>
      <protection locked="0"/>
    </xf>
    <xf numFmtId="0" fontId="56" fillId="5" borderId="0" xfId="0" applyFont="1" applyFill="1" applyBorder="1" applyProtection="1">
      <protection locked="0"/>
    </xf>
    <xf numFmtId="0" fontId="51" fillId="5" borderId="0" xfId="0" applyFont="1" applyFill="1" applyBorder="1" applyAlignment="1" applyProtection="1">
      <alignment horizontal="center" vertical="center" wrapText="1"/>
      <protection locked="0"/>
    </xf>
    <xf numFmtId="0" fontId="51" fillId="5" borderId="601" xfId="10" quotePrefix="1" applyFont="1" applyFill="1" applyBorder="1" applyAlignment="1">
      <alignment horizontal="left" vertical="center" wrapText="1"/>
    </xf>
    <xf numFmtId="0" fontId="51" fillId="5" borderId="579" xfId="10" quotePrefix="1" applyFont="1" applyFill="1" applyBorder="1" applyAlignment="1">
      <alignment horizontal="left" vertical="center" wrapText="1"/>
    </xf>
    <xf numFmtId="0" fontId="78" fillId="5" borderId="571" xfId="10" quotePrefix="1" applyFont="1" applyFill="1" applyBorder="1" applyAlignment="1">
      <alignment horizontal="left" vertical="center" wrapText="1"/>
    </xf>
    <xf numFmtId="0" fontId="78" fillId="5" borderId="269" xfId="10" quotePrefix="1" applyFont="1" applyFill="1" applyBorder="1" applyAlignment="1">
      <alignment horizontal="left" vertical="center" wrapText="1"/>
    </xf>
    <xf numFmtId="0" fontId="78" fillId="5" borderId="340" xfId="10" quotePrefix="1" applyFont="1" applyFill="1" applyBorder="1" applyAlignment="1">
      <alignment horizontal="left" vertical="center" wrapText="1"/>
    </xf>
    <xf numFmtId="0" fontId="54" fillId="5" borderId="579" xfId="0" applyFont="1" applyFill="1" applyBorder="1" applyAlignment="1" applyProtection="1">
      <alignment horizontal="left" vertical="center" wrapText="1"/>
      <protection locked="0"/>
    </xf>
    <xf numFmtId="0" fontId="54" fillId="5" borderId="579" xfId="10" quotePrefix="1" applyFont="1" applyFill="1" applyBorder="1" applyAlignment="1" applyProtection="1">
      <alignment vertical="center" wrapText="1"/>
      <protection locked="0"/>
    </xf>
    <xf numFmtId="0" fontId="51" fillId="5" borderId="462" xfId="6" quotePrefix="1" applyFont="1" applyFill="1" applyBorder="1" applyAlignment="1" applyProtection="1">
      <alignment horizontal="center" vertical="center" wrapText="1"/>
      <protection locked="0"/>
    </xf>
    <xf numFmtId="0" fontId="53" fillId="5" borderId="577" xfId="10" quotePrefix="1" applyFont="1" applyFill="1" applyBorder="1" applyAlignment="1" applyProtection="1">
      <alignment horizontal="center" vertical="center" wrapText="1"/>
      <protection locked="0"/>
    </xf>
    <xf numFmtId="0" fontId="53" fillId="5" borderId="578" xfId="10" quotePrefix="1" applyFont="1" applyFill="1" applyBorder="1" applyAlignment="1" applyProtection="1">
      <alignment horizontal="center" vertical="center" wrapText="1"/>
      <protection locked="0"/>
    </xf>
    <xf numFmtId="0" fontId="51" fillId="5" borderId="662" xfId="10" quotePrefix="1" applyFont="1" applyFill="1" applyBorder="1" applyAlignment="1" applyProtection="1">
      <alignment horizontal="center" vertical="center" wrapText="1"/>
      <protection locked="0"/>
    </xf>
    <xf numFmtId="0" fontId="51" fillId="5" borderId="576" xfId="10" quotePrefix="1" applyFont="1" applyFill="1" applyBorder="1" applyAlignment="1" applyProtection="1">
      <alignment horizontal="center" vertical="center" wrapText="1"/>
      <protection locked="0"/>
    </xf>
    <xf numFmtId="0" fontId="51" fillId="5" borderId="577" xfId="10" quotePrefix="1" applyFont="1" applyFill="1" applyBorder="1" applyAlignment="1" applyProtection="1">
      <alignment horizontal="center" vertical="center" wrapText="1"/>
      <protection locked="0"/>
    </xf>
    <xf numFmtId="0" fontId="51" fillId="5" borderId="662" xfId="10" quotePrefix="1" applyFont="1" applyFill="1" applyBorder="1" applyAlignment="1" applyProtection="1">
      <alignment vertical="center" wrapText="1"/>
      <protection locked="0"/>
    </xf>
    <xf numFmtId="0" fontId="53" fillId="5" borderId="0" xfId="0" applyFont="1" applyFill="1" applyAlignment="1" applyProtection="1">
      <alignment vertical="center"/>
      <protection locked="0"/>
    </xf>
    <xf numFmtId="0" fontId="51" fillId="5" borderId="550" xfId="10" quotePrefix="1" applyFont="1" applyFill="1" applyBorder="1" applyAlignment="1" applyProtection="1">
      <alignment horizontal="center" vertical="center" wrapText="1"/>
      <protection locked="0"/>
    </xf>
    <xf numFmtId="0" fontId="51" fillId="5" borderId="462" xfId="10" quotePrefix="1" applyFont="1" applyFill="1" applyBorder="1" applyAlignment="1" applyProtection="1">
      <alignment horizontal="center" vertical="center" wrapText="1"/>
      <protection locked="0"/>
    </xf>
    <xf numFmtId="0" fontId="51" fillId="5" borderId="462" xfId="3" quotePrefix="1" applyFont="1" applyFill="1" applyBorder="1" applyAlignment="1" applyProtection="1">
      <alignment horizontal="center" textRotation="90" wrapText="1"/>
      <protection locked="0"/>
    </xf>
    <xf numFmtId="0" fontId="78" fillId="5" borderId="342" xfId="10" quotePrefix="1" applyFont="1" applyFill="1" applyBorder="1" applyAlignment="1">
      <alignment horizontal="left" vertical="center" wrapText="1"/>
    </xf>
    <xf numFmtId="0" fontId="51" fillId="5" borderId="568" xfId="10" quotePrefix="1" applyFont="1" applyFill="1" applyBorder="1" applyAlignment="1" applyProtection="1">
      <alignment horizontal="center" vertical="center" wrapText="1"/>
      <protection locked="0"/>
    </xf>
    <xf numFmtId="0" fontId="78" fillId="5" borderId="572" xfId="10" quotePrefix="1" applyFont="1" applyFill="1" applyBorder="1" applyAlignment="1">
      <alignment horizontal="left" vertical="center" wrapText="1"/>
    </xf>
    <xf numFmtId="0" fontId="51" fillId="5" borderId="264" xfId="0" applyFont="1" applyFill="1" applyBorder="1" applyAlignment="1" applyProtection="1">
      <alignment horizontal="center" vertical="center" wrapText="1"/>
      <protection locked="0"/>
    </xf>
    <xf numFmtId="0" fontId="51" fillId="0" borderId="462" xfId="3" quotePrefix="1" applyFont="1" applyFill="1" applyBorder="1" applyAlignment="1" applyProtection="1">
      <alignment horizontal="center" textRotation="90" wrapText="1"/>
      <protection locked="0"/>
    </xf>
    <xf numFmtId="0" fontId="51" fillId="0" borderId="2" xfId="3" quotePrefix="1" applyFont="1" applyFill="1" applyBorder="1" applyAlignment="1" applyProtection="1">
      <alignment horizontal="center" textRotation="90" wrapText="1"/>
      <protection locked="0"/>
    </xf>
    <xf numFmtId="0" fontId="53" fillId="5" borderId="577" xfId="0" applyFont="1" applyFill="1" applyBorder="1" applyAlignment="1" applyProtection="1">
      <alignment horizontal="center" vertical="center" wrapText="1"/>
      <protection locked="0"/>
    </xf>
    <xf numFmtId="0" fontId="53" fillId="0" borderId="569" xfId="10" quotePrefix="1" applyFont="1" applyFill="1" applyBorder="1" applyAlignment="1" applyProtection="1">
      <alignment horizontal="center" vertical="center" wrapText="1"/>
      <protection locked="0"/>
    </xf>
    <xf numFmtId="0" fontId="51" fillId="0" borderId="568" xfId="10" quotePrefix="1" applyFont="1" applyFill="1" applyBorder="1" applyAlignment="1" applyProtection="1">
      <alignment vertical="center" wrapText="1"/>
      <protection locked="0"/>
    </xf>
    <xf numFmtId="0" fontId="53" fillId="0" borderId="564" xfId="10" quotePrefix="1" applyFont="1" applyFill="1" applyBorder="1" applyAlignment="1" applyProtection="1">
      <alignment vertical="center" wrapText="1"/>
      <protection locked="0"/>
    </xf>
    <xf numFmtId="0" fontId="51" fillId="0" borderId="662" xfId="10" quotePrefix="1" applyFont="1" applyFill="1" applyBorder="1" applyAlignment="1" applyProtection="1">
      <alignment vertical="center" wrapText="1"/>
      <protection locked="0"/>
    </xf>
    <xf numFmtId="0" fontId="53" fillId="0" borderId="569" xfId="10" quotePrefix="1" applyFont="1" applyFill="1" applyBorder="1" applyAlignment="1" applyProtection="1">
      <alignment vertical="center" wrapText="1"/>
      <protection locked="0"/>
    </xf>
    <xf numFmtId="0" fontId="51" fillId="0" borderId="665" xfId="10" quotePrefix="1" applyFont="1" applyFill="1" applyBorder="1" applyAlignment="1" applyProtection="1">
      <alignment vertical="center" wrapText="1"/>
      <protection locked="0"/>
    </xf>
    <xf numFmtId="0" fontId="54" fillId="0" borderId="662" xfId="0" applyFont="1" applyFill="1" applyBorder="1" applyAlignment="1" applyProtection="1">
      <alignment horizontal="left" vertical="center" wrapText="1"/>
      <protection locked="0"/>
    </xf>
    <xf numFmtId="0" fontId="54" fillId="0" borderId="568" xfId="0" applyFont="1" applyFill="1" applyBorder="1" applyAlignment="1" applyProtection="1">
      <alignment horizontal="left" vertical="center" wrapText="1"/>
      <protection locked="0"/>
    </xf>
    <xf numFmtId="0" fontId="54" fillId="0" borderId="569" xfId="0" applyFont="1" applyFill="1" applyBorder="1" applyAlignment="1" applyProtection="1">
      <alignment horizontal="left" vertical="center" wrapText="1"/>
      <protection locked="0"/>
    </xf>
    <xf numFmtId="0" fontId="51" fillId="0" borderId="568" xfId="10" quotePrefix="1" applyFont="1" applyFill="1" applyBorder="1" applyAlignment="1" applyProtection="1">
      <alignment horizontal="center" vertical="center" wrapText="1"/>
      <protection locked="0"/>
    </xf>
    <xf numFmtId="0" fontId="53" fillId="0" borderId="564" xfId="10" quotePrefix="1" applyFont="1" applyFill="1" applyBorder="1" applyAlignment="1" applyProtection="1">
      <alignment horizontal="center" vertical="center" wrapText="1"/>
      <protection locked="0"/>
    </xf>
    <xf numFmtId="0" fontId="54" fillId="0" borderId="662" xfId="0" applyFont="1" applyFill="1" applyBorder="1" applyAlignment="1" applyProtection="1">
      <alignment horizontal="center" vertical="center" wrapText="1"/>
      <protection locked="0"/>
    </xf>
    <xf numFmtId="0" fontId="54" fillId="0" borderId="568" xfId="0" applyFont="1" applyFill="1" applyBorder="1" applyAlignment="1" applyProtection="1">
      <alignment horizontal="center" vertical="center" wrapText="1"/>
      <protection locked="0"/>
    </xf>
    <xf numFmtId="0" fontId="53" fillId="5" borderId="571" xfId="10" quotePrefix="1" applyFont="1" applyFill="1" applyBorder="1" applyAlignment="1" applyProtection="1">
      <alignment horizontal="center" vertical="center" wrapText="1"/>
      <protection locked="0"/>
    </xf>
    <xf numFmtId="0" fontId="51" fillId="5" borderId="579" xfId="6" quotePrefix="1" applyFont="1" applyFill="1" applyBorder="1" applyAlignment="1" applyProtection="1">
      <alignment horizontal="center" vertical="center" wrapText="1"/>
      <protection locked="0"/>
    </xf>
    <xf numFmtId="0" fontId="51" fillId="5" borderId="579" xfId="6" quotePrefix="1" applyFont="1" applyFill="1" applyBorder="1" applyAlignment="1" applyProtection="1">
      <alignment vertical="center" wrapText="1"/>
      <protection locked="0"/>
    </xf>
    <xf numFmtId="0" fontId="51" fillId="5" borderId="601" xfId="10" quotePrefix="1" applyFont="1" applyFill="1" applyBorder="1" applyAlignment="1" applyProtection="1">
      <alignment horizontal="center" vertical="center" wrapText="1"/>
      <protection locked="0"/>
    </xf>
    <xf numFmtId="0" fontId="51" fillId="5" borderId="651" xfId="10" quotePrefix="1" applyFont="1" applyFill="1" applyBorder="1" applyAlignment="1" applyProtection="1">
      <alignment horizontal="center" vertical="center" wrapText="1"/>
      <protection locked="0"/>
    </xf>
    <xf numFmtId="0" fontId="53" fillId="5" borderId="579" xfId="6" quotePrefix="1" applyFont="1" applyFill="1" applyBorder="1" applyAlignment="1" applyProtection="1">
      <alignment horizontal="center" vertical="center" wrapText="1"/>
      <protection locked="0"/>
    </xf>
    <xf numFmtId="0" fontId="53" fillId="5" borderId="573" xfId="10" quotePrefix="1" applyFont="1" applyFill="1" applyBorder="1" applyAlignment="1" applyProtection="1">
      <alignment horizontal="center" vertical="center" wrapText="1"/>
      <protection locked="0"/>
    </xf>
    <xf numFmtId="0" fontId="51" fillId="5" borderId="544" xfId="6" quotePrefix="1" applyFont="1" applyFill="1" applyBorder="1" applyAlignment="1" applyProtection="1">
      <alignment vertical="center" wrapText="1"/>
      <protection locked="0"/>
    </xf>
    <xf numFmtId="0" fontId="51" fillId="5" borderId="665" xfId="10" quotePrefix="1" applyFont="1" applyFill="1" applyBorder="1" applyAlignment="1" applyProtection="1">
      <alignment horizontal="center" vertical="center" wrapText="1"/>
      <protection locked="0"/>
    </xf>
    <xf numFmtId="0" fontId="51" fillId="5" borderId="555" xfId="10" quotePrefix="1" applyFont="1" applyFill="1" applyBorder="1" applyAlignment="1" applyProtection="1">
      <alignment horizontal="center" vertical="center" wrapText="1"/>
      <protection locked="0"/>
    </xf>
    <xf numFmtId="0" fontId="51" fillId="5" borderId="550" xfId="6" quotePrefix="1" applyFont="1" applyFill="1" applyBorder="1" applyAlignment="1" applyProtection="1">
      <alignment horizontal="center" vertical="center" wrapText="1"/>
      <protection locked="0"/>
    </xf>
    <xf numFmtId="0" fontId="51" fillId="5" borderId="666" xfId="10" quotePrefix="1" applyFont="1" applyFill="1" applyBorder="1" applyAlignment="1" applyProtection="1">
      <alignment horizontal="center" vertical="center" wrapText="1"/>
      <protection locked="0"/>
    </xf>
    <xf numFmtId="0" fontId="53" fillId="5" borderId="550" xfId="6" quotePrefix="1" applyFont="1" applyFill="1" applyBorder="1" applyAlignment="1" applyProtection="1">
      <alignment horizontal="center" vertical="center" wrapText="1"/>
      <protection locked="0"/>
    </xf>
    <xf numFmtId="0" fontId="53" fillId="5" borderId="527" xfId="10" quotePrefix="1" applyFont="1" applyFill="1" applyBorder="1" applyAlignment="1" applyProtection="1">
      <alignment horizontal="center" vertical="center" wrapText="1"/>
      <protection locked="0"/>
    </xf>
    <xf numFmtId="0" fontId="53" fillId="5" borderId="571" xfId="0" applyFont="1" applyFill="1" applyBorder="1" applyAlignment="1" applyProtection="1">
      <alignment horizontal="center" vertical="center" wrapText="1"/>
      <protection locked="0"/>
    </xf>
    <xf numFmtId="0" fontId="51" fillId="5" borderId="266" xfId="0" applyFont="1" applyFill="1" applyBorder="1" applyAlignment="1" applyProtection="1">
      <alignment horizontal="center" vertical="center" wrapText="1"/>
      <protection locked="0"/>
    </xf>
    <xf numFmtId="0" fontId="51" fillId="5" borderId="571" xfId="0" applyFont="1" applyFill="1" applyBorder="1" applyAlignment="1" applyProtection="1">
      <alignment horizontal="center" vertical="center" wrapText="1"/>
      <protection locked="0"/>
    </xf>
    <xf numFmtId="0" fontId="51" fillId="5" borderId="573" xfId="10" quotePrefix="1" applyFont="1" applyFill="1" applyBorder="1" applyAlignment="1" applyProtection="1">
      <alignment horizontal="center" vertical="center" wrapText="1"/>
      <protection locked="0"/>
    </xf>
    <xf numFmtId="0" fontId="51" fillId="5" borderId="555" xfId="6" quotePrefix="1" applyFont="1" applyFill="1" applyBorder="1" applyAlignment="1" applyProtection="1">
      <alignment horizontal="center" vertical="center" wrapText="1"/>
      <protection locked="0"/>
    </xf>
    <xf numFmtId="0" fontId="51" fillId="5" borderId="327" xfId="0" applyFont="1" applyFill="1" applyBorder="1" applyAlignment="1" applyProtection="1">
      <alignment horizontal="center" vertical="center" wrapText="1"/>
      <protection locked="0"/>
    </xf>
    <xf numFmtId="0" fontId="51" fillId="5" borderId="128" xfId="0" applyFont="1" applyFill="1" applyBorder="1" applyAlignment="1" applyProtection="1">
      <alignment horizontal="center" vertical="center" wrapText="1"/>
      <protection locked="0"/>
    </xf>
    <xf numFmtId="0" fontId="51" fillId="5" borderId="664" xfId="10" quotePrefix="1" applyFont="1" applyFill="1" applyBorder="1" applyAlignment="1" applyProtection="1">
      <alignment horizontal="center" vertical="center" wrapText="1"/>
      <protection locked="0"/>
    </xf>
    <xf numFmtId="0" fontId="51" fillId="5" borderId="573" xfId="0" applyFont="1" applyFill="1" applyBorder="1" applyAlignment="1" applyProtection="1">
      <alignment horizontal="center" vertical="center" wrapText="1"/>
      <protection locked="0"/>
    </xf>
    <xf numFmtId="0" fontId="20" fillId="4" borderId="601" xfId="10" quotePrefix="1" applyFont="1" applyFill="1" applyBorder="1" applyAlignment="1">
      <alignment vertical="center" wrapText="1"/>
    </xf>
    <xf numFmtId="0" fontId="18" fillId="0" borderId="269" xfId="10" quotePrefix="1" applyFont="1" applyFill="1" applyBorder="1" applyAlignment="1">
      <alignment horizontal="center" vertical="center" wrapText="1"/>
    </xf>
    <xf numFmtId="0" fontId="18" fillId="0" borderId="334" xfId="10" quotePrefix="1" applyFont="1" applyFill="1" applyBorder="1" applyAlignment="1">
      <alignment horizontal="center" vertical="center" wrapText="1"/>
    </xf>
    <xf numFmtId="0" fontId="18" fillId="0" borderId="346" xfId="10" quotePrefix="1" applyFont="1" applyFill="1" applyBorder="1" applyAlignment="1">
      <alignment horizontal="center" vertical="center" wrapText="1"/>
    </xf>
    <xf numFmtId="0" fontId="17" fillId="4" borderId="333" xfId="6" applyFont="1" applyFill="1" applyBorder="1" applyAlignment="1">
      <alignment vertical="center" wrapText="1"/>
    </xf>
    <xf numFmtId="0" fontId="17" fillId="4" borderId="339" xfId="6" applyFont="1" applyFill="1" applyBorder="1" applyAlignment="1">
      <alignment vertical="center" wrapText="1"/>
    </xf>
    <xf numFmtId="0" fontId="150" fillId="4" borderId="313" xfId="10" applyFont="1" applyFill="1" applyBorder="1" applyAlignment="1">
      <alignment vertical="center" wrapText="1"/>
    </xf>
    <xf numFmtId="0" fontId="19" fillId="4" borderId="601" xfId="0" applyFont="1" applyFill="1" applyBorder="1" applyAlignment="1">
      <alignment horizontal="left" vertical="center" wrapText="1"/>
    </xf>
    <xf numFmtId="0" fontId="17" fillId="4" borderId="662" xfId="3" quotePrefix="1" applyFont="1" applyFill="1" applyBorder="1" applyAlignment="1">
      <alignment horizontal="center" vertical="center" textRotation="255" wrapText="1"/>
    </xf>
    <xf numFmtId="0" fontId="17" fillId="4" borderId="665" xfId="3" quotePrefix="1" applyFont="1" applyFill="1" applyBorder="1" applyAlignment="1">
      <alignment horizontal="center" vertical="center" textRotation="255" wrapText="1"/>
    </xf>
    <xf numFmtId="0" fontId="17" fillId="4" borderId="664" xfId="3" quotePrefix="1" applyFont="1" applyFill="1" applyBorder="1" applyAlignment="1">
      <alignment horizontal="center" vertical="center" textRotation="255" wrapText="1"/>
    </xf>
    <xf numFmtId="0" fontId="17" fillId="4" borderId="663" xfId="3" quotePrefix="1" applyFont="1" applyFill="1" applyBorder="1" applyAlignment="1">
      <alignment horizontal="center" vertical="center" textRotation="255" wrapText="1"/>
    </xf>
    <xf numFmtId="0" fontId="17" fillId="4" borderId="128" xfId="6" applyFont="1" applyFill="1" applyBorder="1" applyAlignment="1">
      <alignment vertical="center" wrapText="1"/>
    </xf>
    <xf numFmtId="0" fontId="24" fillId="4" borderId="601" xfId="0" applyFont="1" applyFill="1" applyBorder="1" applyAlignment="1">
      <alignment horizontal="left" vertical="center" wrapText="1"/>
    </xf>
    <xf numFmtId="0" fontId="18" fillId="4" borderId="662" xfId="6" quotePrefix="1" applyFont="1" applyFill="1" applyBorder="1" applyAlignment="1">
      <alignment vertical="center" wrapText="1"/>
    </xf>
    <xf numFmtId="0" fontId="18" fillId="4" borderId="665" xfId="6" quotePrefix="1" applyFont="1" applyFill="1" applyBorder="1" applyAlignment="1">
      <alignment vertical="center" wrapText="1"/>
    </xf>
    <xf numFmtId="0" fontId="18" fillId="4" borderId="333" xfId="10" quotePrefix="1" applyFont="1" applyFill="1" applyBorder="1" applyAlignment="1">
      <alignment vertical="center" wrapText="1"/>
    </xf>
    <xf numFmtId="0" fontId="18" fillId="4" borderId="334" xfId="10" quotePrefix="1" applyFont="1" applyFill="1" applyBorder="1" applyAlignment="1">
      <alignment vertical="center" wrapText="1"/>
    </xf>
    <xf numFmtId="0" fontId="18" fillId="4" borderId="339" xfId="10" quotePrefix="1" applyFont="1" applyFill="1" applyBorder="1" applyAlignment="1">
      <alignment vertical="center" wrapText="1"/>
    </xf>
    <xf numFmtId="0" fontId="18" fillId="4" borderId="346" xfId="10" quotePrefix="1" applyFont="1" applyFill="1" applyBorder="1" applyAlignment="1">
      <alignment vertical="center" wrapText="1"/>
    </xf>
    <xf numFmtId="0" fontId="18" fillId="4" borderId="341" xfId="10" quotePrefix="1" applyFont="1" applyFill="1" applyBorder="1" applyAlignment="1">
      <alignment vertical="center" wrapText="1"/>
    </xf>
    <xf numFmtId="0" fontId="17" fillId="4" borderId="334" xfId="6" applyFont="1" applyFill="1" applyBorder="1" applyAlignment="1">
      <alignment vertical="center" wrapText="1"/>
    </xf>
    <xf numFmtId="0" fontId="18" fillId="4" borderId="310" xfId="10" quotePrefix="1" applyFont="1" applyFill="1" applyBorder="1" applyAlignment="1">
      <alignment vertical="center" wrapText="1"/>
    </xf>
    <xf numFmtId="0" fontId="18" fillId="4" borderId="311" xfId="10" quotePrefix="1" applyFont="1" applyFill="1" applyBorder="1" applyAlignment="1">
      <alignment vertical="center" wrapText="1"/>
    </xf>
    <xf numFmtId="0" fontId="18" fillId="4" borderId="312" xfId="10" quotePrefix="1" applyFont="1" applyFill="1" applyBorder="1" applyAlignment="1">
      <alignment vertical="center" wrapText="1"/>
    </xf>
    <xf numFmtId="0" fontId="17" fillId="4" borderId="462" xfId="10" quotePrefix="1" applyFont="1" applyFill="1" applyBorder="1" applyAlignment="1">
      <alignment vertical="center" wrapText="1"/>
    </xf>
    <xf numFmtId="0" fontId="17" fillId="4" borderId="660" xfId="10" quotePrefix="1" applyFont="1" applyFill="1" applyBorder="1" applyAlignment="1">
      <alignment vertical="center" wrapText="1"/>
    </xf>
    <xf numFmtId="0" fontId="17" fillId="4" borderId="662" xfId="10" quotePrefix="1" applyFont="1" applyFill="1" applyBorder="1" applyAlignment="1">
      <alignment vertical="center" wrapText="1"/>
    </xf>
    <xf numFmtId="0" fontId="17" fillId="4" borderId="601" xfId="10" quotePrefix="1" applyFont="1" applyFill="1" applyBorder="1" applyAlignment="1">
      <alignment vertical="center" wrapText="1"/>
    </xf>
    <xf numFmtId="0" fontId="18" fillId="4" borderId="328" xfId="6" quotePrefix="1" applyFont="1" applyFill="1" applyBorder="1" applyAlignment="1">
      <alignment vertical="center" wrapText="1"/>
    </xf>
    <xf numFmtId="0" fontId="18" fillId="4" borderId="200" xfId="6" quotePrefix="1" applyFont="1" applyFill="1" applyBorder="1" applyAlignment="1">
      <alignment vertical="center" wrapText="1"/>
    </xf>
    <xf numFmtId="0" fontId="17" fillId="4" borderId="660" xfId="6" quotePrefix="1" applyFont="1" applyFill="1" applyBorder="1" applyAlignment="1">
      <alignment horizontal="center" vertical="center" wrapText="1"/>
    </xf>
    <xf numFmtId="0" fontId="19" fillId="4" borderId="660" xfId="0" applyFont="1" applyFill="1" applyBorder="1" applyAlignment="1">
      <alignment horizontal="center" vertical="center"/>
    </xf>
    <xf numFmtId="0" fontId="17" fillId="4" borderId="310" xfId="6" applyFont="1" applyFill="1" applyBorder="1" applyAlignment="1">
      <alignment vertical="center" wrapText="1"/>
    </xf>
    <xf numFmtId="0" fontId="17" fillId="4" borderId="311" xfId="6" applyFont="1" applyFill="1" applyBorder="1" applyAlignment="1">
      <alignment vertical="center" wrapText="1"/>
    </xf>
    <xf numFmtId="0" fontId="17" fillId="4" borderId="312" xfId="6" applyFont="1" applyFill="1" applyBorder="1" applyAlignment="1">
      <alignment vertical="center" wrapText="1"/>
    </xf>
    <xf numFmtId="0" fontId="17" fillId="5" borderId="462" xfId="6" applyFont="1" applyFill="1" applyBorder="1" applyAlignment="1">
      <alignment vertical="center" wrapText="1"/>
    </xf>
    <xf numFmtId="0" fontId="18" fillId="0" borderId="274" xfId="10" quotePrefix="1" applyFont="1" applyFill="1" applyBorder="1" applyAlignment="1">
      <alignment horizontal="center" vertical="center" wrapText="1"/>
    </xf>
    <xf numFmtId="0" fontId="18" fillId="4" borderId="274" xfId="10" quotePrefix="1" applyFont="1" applyFill="1" applyBorder="1" applyAlignment="1">
      <alignment horizontal="center" vertical="center" wrapText="1"/>
    </xf>
    <xf numFmtId="0" fontId="18" fillId="0" borderId="333" xfId="10" quotePrefix="1" applyFont="1" applyFill="1" applyBorder="1" applyAlignment="1">
      <alignment horizontal="center" vertical="center" wrapText="1"/>
    </xf>
    <xf numFmtId="0" fontId="17" fillId="4" borderId="273" xfId="3" quotePrefix="1" applyFont="1" applyFill="1" applyBorder="1" applyAlignment="1">
      <alignment horizontal="center" vertical="center" textRotation="255" wrapText="1"/>
    </xf>
    <xf numFmtId="0" fontId="25" fillId="4" borderId="601" xfId="0" applyFont="1" applyFill="1" applyBorder="1" applyAlignment="1">
      <alignment horizontal="center" vertical="center"/>
    </xf>
    <xf numFmtId="0" fontId="25" fillId="4" borderId="665" xfId="0" applyFont="1" applyFill="1" applyBorder="1" applyAlignment="1">
      <alignment horizontal="center" vertical="center"/>
    </xf>
    <xf numFmtId="0" fontId="18" fillId="4" borderId="664" xfId="10" quotePrefix="1" applyFont="1" applyFill="1" applyBorder="1" applyAlignment="1">
      <alignment horizontal="center" vertical="center" wrapText="1"/>
    </xf>
    <xf numFmtId="0" fontId="25" fillId="4" borderId="663" xfId="0" applyFont="1" applyFill="1" applyBorder="1" applyAlignment="1">
      <alignment horizontal="center" vertical="center"/>
    </xf>
    <xf numFmtId="0" fontId="18" fillId="4" borderId="0" xfId="10" quotePrefix="1" applyFont="1" applyFill="1" applyBorder="1" applyAlignment="1">
      <alignment horizontal="center" vertical="center" wrapText="1"/>
    </xf>
    <xf numFmtId="0" fontId="25" fillId="4" borderId="662" xfId="0" applyFont="1" applyFill="1" applyBorder="1" applyAlignment="1">
      <alignment horizontal="center" vertical="center"/>
    </xf>
    <xf numFmtId="0" fontId="16" fillId="4" borderId="662" xfId="0" applyFont="1" applyFill="1" applyBorder="1" applyAlignment="1">
      <alignment horizontal="center" vertical="center"/>
    </xf>
    <xf numFmtId="0" fontId="16" fillId="4" borderId="665" xfId="0" applyFont="1" applyFill="1" applyBorder="1" applyAlignment="1">
      <alignment horizontal="center" vertical="center"/>
    </xf>
    <xf numFmtId="0" fontId="17" fillId="4" borderId="663" xfId="6" applyFont="1" applyFill="1" applyBorder="1" applyAlignment="1">
      <alignment horizontal="center" vertical="center" wrapText="1"/>
    </xf>
    <xf numFmtId="0" fontId="18" fillId="14" borderId="669" xfId="0" applyFont="1" applyFill="1" applyBorder="1" applyAlignment="1">
      <alignment horizontal="center" vertical="center" wrapText="1"/>
    </xf>
    <xf numFmtId="0" fontId="17" fillId="14" borderId="669" xfId="0" applyFont="1" applyFill="1" applyBorder="1" applyAlignment="1">
      <alignment horizontal="center" vertical="center" wrapText="1"/>
    </xf>
    <xf numFmtId="0" fontId="18" fillId="14" borderId="670" xfId="0" applyFont="1" applyFill="1" applyBorder="1" applyAlignment="1">
      <alignment horizontal="center" vertical="center" wrapText="1"/>
    </xf>
    <xf numFmtId="0" fontId="18" fillId="14" borderId="592" xfId="0" applyFont="1" applyFill="1" applyBorder="1" applyAlignment="1">
      <alignment horizontal="center" vertical="center" wrapText="1"/>
    </xf>
    <xf numFmtId="0" fontId="17" fillId="14" borderId="671" xfId="0" applyFont="1" applyFill="1" applyBorder="1" applyAlignment="1">
      <alignment horizontal="center" vertical="center" wrapText="1"/>
    </xf>
    <xf numFmtId="0" fontId="17" fillId="14" borderId="672" xfId="0" applyFont="1" applyFill="1" applyBorder="1" applyAlignment="1">
      <alignment horizontal="center" vertical="center" wrapText="1"/>
    </xf>
    <xf numFmtId="0" fontId="17" fillId="14" borderId="673" xfId="0" applyFont="1" applyFill="1" applyBorder="1" applyAlignment="1">
      <alignment horizontal="center" vertical="center" wrapText="1"/>
    </xf>
    <xf numFmtId="0" fontId="17" fillId="14" borderId="674" xfId="0" applyFont="1" applyFill="1" applyBorder="1" applyAlignment="1">
      <alignment horizontal="center" vertical="center" wrapText="1"/>
    </xf>
    <xf numFmtId="0" fontId="17" fillId="14" borderId="675" xfId="0" applyFont="1" applyFill="1" applyBorder="1" applyAlignment="1">
      <alignment horizontal="center" vertical="center" wrapText="1"/>
    </xf>
    <xf numFmtId="0" fontId="17" fillId="14" borderId="676" xfId="0" applyFont="1" applyFill="1" applyBorder="1" applyAlignment="1">
      <alignment horizontal="center" vertical="center" wrapText="1"/>
    </xf>
    <xf numFmtId="0" fontId="17" fillId="14" borderId="677" xfId="0" applyFont="1" applyFill="1" applyBorder="1" applyAlignment="1">
      <alignment horizontal="center" vertical="center" wrapText="1"/>
    </xf>
    <xf numFmtId="0" fontId="17" fillId="14" borderId="678" xfId="0" applyFont="1" applyFill="1" applyBorder="1" applyAlignment="1">
      <alignment horizontal="center" vertical="center" wrapText="1"/>
    </xf>
    <xf numFmtId="0" fontId="17" fillId="14" borderId="679" xfId="0" applyFont="1" applyFill="1" applyBorder="1" applyAlignment="1">
      <alignment horizontal="center" vertical="center" wrapText="1"/>
    </xf>
    <xf numFmtId="0" fontId="17" fillId="14" borderId="680" xfId="0" applyFont="1" applyFill="1" applyBorder="1" applyAlignment="1">
      <alignment horizontal="center" vertical="center" wrapText="1"/>
    </xf>
    <xf numFmtId="0" fontId="17" fillId="14" borderId="681" xfId="0" applyFont="1" applyFill="1" applyBorder="1" applyAlignment="1">
      <alignment horizontal="center" vertical="center" wrapText="1"/>
    </xf>
    <xf numFmtId="0" fontId="24" fillId="4" borderId="579" xfId="0" applyFont="1" applyFill="1" applyBorder="1" applyAlignment="1">
      <alignment horizontal="left" vertical="center" wrapText="1"/>
    </xf>
    <xf numFmtId="0" fontId="18" fillId="14" borderId="682" xfId="0" applyFont="1" applyFill="1" applyBorder="1" applyAlignment="1">
      <alignment horizontal="center" vertical="center" wrapText="1"/>
    </xf>
    <xf numFmtId="0" fontId="18" fillId="14" borderId="683" xfId="0" applyFont="1" applyFill="1" applyBorder="1" applyAlignment="1">
      <alignment horizontal="center" vertical="center" wrapText="1"/>
    </xf>
    <xf numFmtId="0" fontId="17" fillId="14" borderId="684" xfId="0" applyFont="1" applyFill="1" applyBorder="1" applyAlignment="1">
      <alignment horizontal="center" vertical="center" wrapText="1"/>
    </xf>
    <xf numFmtId="0" fontId="17" fillId="14" borderId="685" xfId="0" applyFont="1" applyFill="1" applyBorder="1" applyAlignment="1">
      <alignment horizontal="center" vertical="center" wrapText="1"/>
    </xf>
    <xf numFmtId="0" fontId="18" fillId="14" borderId="686" xfId="0" applyFont="1" applyFill="1" applyBorder="1" applyAlignment="1">
      <alignment horizontal="center" vertical="center" wrapText="1"/>
    </xf>
    <xf numFmtId="0" fontId="17" fillId="14" borderId="682" xfId="0" applyFont="1" applyFill="1" applyBorder="1" applyAlignment="1">
      <alignment horizontal="center" vertical="center" wrapText="1"/>
    </xf>
    <xf numFmtId="0" fontId="17" fillId="14" borderId="683" xfId="0" applyFont="1" applyFill="1" applyBorder="1" applyAlignment="1">
      <alignment horizontal="center" vertical="center" wrapText="1"/>
    </xf>
    <xf numFmtId="0" fontId="17" fillId="14" borderId="687" xfId="0" applyFont="1" applyFill="1" applyBorder="1" applyAlignment="1">
      <alignment horizontal="center" vertical="center" wrapText="1"/>
    </xf>
    <xf numFmtId="0" fontId="18" fillId="14" borderId="688" xfId="0" applyFont="1" applyFill="1" applyBorder="1" applyAlignment="1">
      <alignment horizontal="center" vertical="center"/>
    </xf>
    <xf numFmtId="0" fontId="18" fillId="14" borderId="689" xfId="0" applyFont="1" applyFill="1" applyBorder="1" applyAlignment="1">
      <alignment horizontal="center" vertical="center"/>
    </xf>
    <xf numFmtId="0" fontId="18" fillId="14" borderId="690" xfId="0" applyFont="1" applyFill="1" applyBorder="1" applyAlignment="1">
      <alignment horizontal="center" vertical="center" wrapText="1"/>
    </xf>
    <xf numFmtId="0" fontId="17" fillId="14" borderId="691" xfId="0" applyFont="1" applyFill="1" applyBorder="1" applyAlignment="1">
      <alignment horizontal="center" vertical="center" wrapText="1"/>
    </xf>
    <xf numFmtId="0" fontId="17" fillId="14" borderId="692" xfId="0" applyFont="1" applyFill="1" applyBorder="1" applyAlignment="1">
      <alignment horizontal="center" vertical="center" wrapText="1"/>
    </xf>
    <xf numFmtId="0" fontId="18" fillId="14" borderId="691" xfId="0" applyFont="1" applyFill="1" applyBorder="1" applyAlignment="1">
      <alignment horizontal="center" vertical="center"/>
    </xf>
    <xf numFmtId="0" fontId="18" fillId="14" borderId="692" xfId="0" applyFont="1" applyFill="1" applyBorder="1" applyAlignment="1">
      <alignment horizontal="center" vertical="center"/>
    </xf>
    <xf numFmtId="0" fontId="18" fillId="14" borderId="298" xfId="0" applyFont="1" applyFill="1" applyBorder="1" applyAlignment="1">
      <alignment horizontal="center" vertical="center" wrapText="1"/>
    </xf>
    <xf numFmtId="0" fontId="17" fillId="14" borderId="694" xfId="0" applyFont="1" applyFill="1" applyBorder="1" applyAlignment="1">
      <alignment horizontal="center" vertical="center" wrapText="1"/>
    </xf>
    <xf numFmtId="0" fontId="17" fillId="14" borderId="695" xfId="0" applyFont="1" applyFill="1" applyBorder="1" applyAlignment="1">
      <alignment horizontal="center" vertical="center" wrapText="1"/>
    </xf>
    <xf numFmtId="0" fontId="18" fillId="14" borderId="694" xfId="0" applyFont="1" applyFill="1" applyBorder="1" applyAlignment="1">
      <alignment horizontal="center" vertical="center"/>
    </xf>
    <xf numFmtId="0" fontId="18" fillId="14" borderId="695" xfId="0" applyFont="1" applyFill="1" applyBorder="1" applyAlignment="1">
      <alignment horizontal="center" vertical="center"/>
    </xf>
    <xf numFmtId="0" fontId="18" fillId="14" borderId="593" xfId="0" applyFont="1" applyFill="1" applyBorder="1" applyAlignment="1">
      <alignment horizontal="center" vertical="center" wrapText="1"/>
    </xf>
    <xf numFmtId="0" fontId="24" fillId="4" borderId="697" xfId="0" applyFont="1" applyFill="1" applyBorder="1" applyAlignment="1">
      <alignment horizontal="left" vertical="center" wrapText="1"/>
    </xf>
    <xf numFmtId="0" fontId="17" fillId="14" borderId="698" xfId="0" applyFont="1" applyFill="1" applyBorder="1" applyAlignment="1">
      <alignment horizontal="center" vertical="center" wrapText="1"/>
    </xf>
    <xf numFmtId="0" fontId="20" fillId="4" borderId="699" xfId="10" applyFont="1" applyFill="1" applyBorder="1" applyAlignment="1">
      <alignment vertical="center" wrapText="1"/>
    </xf>
    <xf numFmtId="0" fontId="18" fillId="14" borderId="700" xfId="0" applyFont="1" applyFill="1" applyBorder="1" applyAlignment="1">
      <alignment horizontal="center" vertical="center" wrapText="1"/>
    </xf>
    <xf numFmtId="0" fontId="18" fillId="14" borderId="701" xfId="0" applyFont="1" applyFill="1" applyBorder="1" applyAlignment="1">
      <alignment horizontal="center" vertical="center" wrapText="1"/>
    </xf>
    <xf numFmtId="0" fontId="18" fillId="14" borderId="702" xfId="0" applyFont="1" applyFill="1" applyBorder="1" applyAlignment="1">
      <alignment horizontal="center" vertical="center" wrapText="1"/>
    </xf>
    <xf numFmtId="0" fontId="18" fillId="14" borderId="703" xfId="0" applyFont="1" applyFill="1" applyBorder="1" applyAlignment="1">
      <alignment horizontal="center" vertical="center" wrapText="1"/>
    </xf>
    <xf numFmtId="0" fontId="18" fillId="14" borderId="693" xfId="0" applyFont="1" applyFill="1" applyBorder="1" applyAlignment="1">
      <alignment horizontal="center" vertical="center" wrapText="1"/>
    </xf>
    <xf numFmtId="0" fontId="18" fillId="14" borderId="704" xfId="0" applyFont="1" applyFill="1" applyBorder="1" applyAlignment="1">
      <alignment horizontal="center" vertical="center"/>
    </xf>
    <xf numFmtId="0" fontId="18" fillId="14" borderId="696" xfId="0" applyFont="1" applyFill="1" applyBorder="1" applyAlignment="1">
      <alignment horizontal="center" vertical="center" wrapText="1"/>
    </xf>
    <xf numFmtId="0" fontId="152" fillId="14" borderId="704" xfId="0" applyFont="1" applyFill="1" applyBorder="1" applyAlignment="1">
      <alignment horizontal="center" vertical="center"/>
    </xf>
    <xf numFmtId="0" fontId="152" fillId="14" borderId="689" xfId="0" applyFont="1" applyFill="1" applyBorder="1" applyAlignment="1">
      <alignment horizontal="center" vertical="center"/>
    </xf>
    <xf numFmtId="0" fontId="17" fillId="14" borderId="688" xfId="0" applyFont="1" applyFill="1" applyBorder="1" applyAlignment="1">
      <alignment horizontal="center" vertical="center" wrapText="1"/>
    </xf>
    <xf numFmtId="0" fontId="17" fillId="14" borderId="689" xfId="0" applyFont="1" applyFill="1" applyBorder="1" applyAlignment="1">
      <alignment horizontal="center" vertical="center" wrapText="1"/>
    </xf>
    <xf numFmtId="0" fontId="18" fillId="14" borderId="613" xfId="0" applyFont="1" applyFill="1" applyBorder="1" applyAlignment="1">
      <alignment horizontal="center" vertical="center"/>
    </xf>
    <xf numFmtId="0" fontId="152" fillId="14" borderId="613" xfId="0" applyFont="1" applyFill="1" applyBorder="1" applyAlignment="1">
      <alignment horizontal="center" vertical="center"/>
    </xf>
    <xf numFmtId="0" fontId="152" fillId="14" borderId="692" xfId="0" applyFont="1" applyFill="1" applyBorder="1" applyAlignment="1">
      <alignment horizontal="center" vertical="center"/>
    </xf>
    <xf numFmtId="0" fontId="18" fillId="14" borderId="592" xfId="0" applyFont="1" applyFill="1" applyBorder="1" applyAlignment="1">
      <alignment horizontal="center" vertical="center"/>
    </xf>
    <xf numFmtId="0" fontId="152" fillId="14" borderId="592" xfId="0" applyFont="1" applyFill="1" applyBorder="1" applyAlignment="1">
      <alignment horizontal="center" vertical="center"/>
    </xf>
    <xf numFmtId="0" fontId="152" fillId="14" borderId="695" xfId="0" applyFont="1" applyFill="1" applyBorder="1" applyAlignment="1">
      <alignment horizontal="center" vertical="center"/>
    </xf>
    <xf numFmtId="0" fontId="17" fillId="14" borderId="706" xfId="0" applyFont="1" applyFill="1" applyBorder="1" applyAlignment="1">
      <alignment horizontal="center" vertical="center" wrapText="1"/>
    </xf>
    <xf numFmtId="0" fontId="17" fillId="14" borderId="686" xfId="0" applyFont="1" applyFill="1" applyBorder="1" applyAlignment="1">
      <alignment horizontal="center" vertical="center" wrapText="1"/>
    </xf>
    <xf numFmtId="0" fontId="22" fillId="4" borderId="651" xfId="0" applyFont="1" applyFill="1" applyBorder="1" applyAlignment="1">
      <alignment horizontal="left" vertical="center" wrapText="1"/>
    </xf>
    <xf numFmtId="0" fontId="153" fillId="14" borderId="688" xfId="0" applyFont="1" applyFill="1" applyBorder="1" applyAlignment="1">
      <alignment horizontal="center" vertical="center" wrapText="1"/>
    </xf>
    <xf numFmtId="0" fontId="153" fillId="14" borderId="689" xfId="0" applyFont="1" applyFill="1" applyBorder="1" applyAlignment="1">
      <alignment horizontal="center" vertical="center" wrapText="1"/>
    </xf>
    <xf numFmtId="0" fontId="153" fillId="14" borderId="705" xfId="0" applyFont="1" applyFill="1" applyBorder="1" applyAlignment="1">
      <alignment horizontal="center" vertical="center" wrapText="1"/>
    </xf>
    <xf numFmtId="0" fontId="153" fillId="14" borderId="704" xfId="0" applyFont="1" applyFill="1" applyBorder="1" applyAlignment="1">
      <alignment horizontal="center" vertical="center" wrapText="1"/>
    </xf>
    <xf numFmtId="0" fontId="153" fillId="14" borderId="690" xfId="0" applyFont="1" applyFill="1" applyBorder="1" applyAlignment="1">
      <alignment horizontal="center" vertical="center" wrapText="1"/>
    </xf>
    <xf numFmtId="0" fontId="153" fillId="14" borderId="694" xfId="0" applyFont="1" applyFill="1" applyBorder="1" applyAlignment="1">
      <alignment horizontal="center" vertical="center" wrapText="1"/>
    </xf>
    <xf numFmtId="0" fontId="153" fillId="14" borderId="695" xfId="0" applyFont="1" applyFill="1" applyBorder="1" applyAlignment="1">
      <alignment horizontal="center" vertical="center" wrapText="1"/>
    </xf>
    <xf numFmtId="0" fontId="153" fillId="14" borderId="696" xfId="0" applyFont="1" applyFill="1" applyBorder="1" applyAlignment="1">
      <alignment horizontal="center" vertical="center" wrapText="1"/>
    </xf>
    <xf numFmtId="0" fontId="153" fillId="14" borderId="592" xfId="0" applyFont="1" applyFill="1" applyBorder="1" applyAlignment="1">
      <alignment horizontal="center" vertical="center" wrapText="1"/>
    </xf>
    <xf numFmtId="0" fontId="153" fillId="14" borderId="593" xfId="0" applyFont="1" applyFill="1" applyBorder="1" applyAlignment="1">
      <alignment horizontal="center" vertical="center" wrapText="1"/>
    </xf>
    <xf numFmtId="0" fontId="153" fillId="14" borderId="305" xfId="0" applyFont="1" applyFill="1" applyBorder="1" applyAlignment="1">
      <alignment horizontal="center" vertical="center"/>
    </xf>
    <xf numFmtId="0" fontId="153" fillId="14" borderId="670" xfId="0" applyFont="1" applyFill="1" applyBorder="1" applyAlignment="1">
      <alignment horizontal="center" vertical="center"/>
    </xf>
    <xf numFmtId="0" fontId="153" fillId="14" borderId="707" xfId="0" applyFont="1" applyFill="1" applyBorder="1" applyAlignment="1">
      <alignment horizontal="center" vertical="center"/>
    </xf>
    <xf numFmtId="0" fontId="153" fillId="14" borderId="620" xfId="0" applyFont="1" applyFill="1" applyBorder="1" applyAlignment="1">
      <alignment horizontal="center" vertical="center"/>
    </xf>
    <xf numFmtId="0" fontId="153" fillId="14" borderId="621" xfId="0" applyFont="1" applyFill="1" applyBorder="1" applyAlignment="1">
      <alignment horizontal="center" vertical="center"/>
    </xf>
    <xf numFmtId="0" fontId="17" fillId="4" borderId="708" xfId="6" applyFont="1" applyFill="1" applyBorder="1" applyAlignment="1">
      <alignment horizontal="center" vertical="center" wrapText="1"/>
    </xf>
    <xf numFmtId="0" fontId="17" fillId="14" borderId="709" xfId="0" applyFont="1" applyFill="1" applyBorder="1" applyAlignment="1">
      <alignment horizontal="center" vertical="center" wrapText="1"/>
    </xf>
    <xf numFmtId="0" fontId="17" fillId="14" borderId="710" xfId="0" applyFont="1" applyFill="1" applyBorder="1" applyAlignment="1">
      <alignment horizontal="center" vertical="center" wrapText="1"/>
    </xf>
    <xf numFmtId="0" fontId="17" fillId="14" borderId="711" xfId="0" applyFont="1" applyFill="1" applyBorder="1" applyAlignment="1">
      <alignment horizontal="center" vertical="center" wrapText="1"/>
    </xf>
    <xf numFmtId="0" fontId="17" fillId="14" borderId="712" xfId="0" applyFont="1" applyFill="1" applyBorder="1" applyAlignment="1">
      <alignment horizontal="center" vertical="center" wrapText="1"/>
    </xf>
    <xf numFmtId="0" fontId="17" fillId="14" borderId="713" xfId="0" applyFont="1" applyFill="1" applyBorder="1" applyAlignment="1">
      <alignment horizontal="center" vertical="center" wrapText="1"/>
    </xf>
    <xf numFmtId="0" fontId="17" fillId="14" borderId="714" xfId="0" applyFont="1" applyFill="1" applyBorder="1" applyAlignment="1">
      <alignment horizontal="center" vertical="center" wrapText="1"/>
    </xf>
    <xf numFmtId="0" fontId="17" fillId="14" borderId="715" xfId="0" applyFont="1" applyFill="1" applyBorder="1" applyAlignment="1">
      <alignment horizontal="center" vertical="center" wrapText="1"/>
    </xf>
    <xf numFmtId="0" fontId="18" fillId="14" borderId="716" xfId="0" applyFont="1" applyFill="1" applyBorder="1" applyAlignment="1">
      <alignment horizontal="center" vertical="center" wrapText="1"/>
    </xf>
    <xf numFmtId="0" fontId="17" fillId="14" borderId="717" xfId="0" applyFont="1" applyFill="1" applyBorder="1" applyAlignment="1">
      <alignment horizontal="center" vertical="center" wrapText="1"/>
    </xf>
    <xf numFmtId="0" fontId="153" fillId="14" borderId="717" xfId="0" applyFont="1" applyFill="1" applyBorder="1" applyAlignment="1">
      <alignment horizontal="center" vertical="center" wrapText="1"/>
    </xf>
    <xf numFmtId="0" fontId="8" fillId="4" borderId="462" xfId="3" quotePrefix="1" applyFont="1" applyFill="1" applyBorder="1" applyAlignment="1">
      <alignment horizontal="center" vertical="center" wrapText="1"/>
    </xf>
    <xf numFmtId="0" fontId="8" fillId="4" borderId="579" xfId="3" quotePrefix="1" applyFont="1" applyFill="1" applyBorder="1" applyAlignment="1">
      <alignment horizontal="center" vertical="center" wrapText="1"/>
    </xf>
    <xf numFmtId="0" fontId="8" fillId="4" borderId="2" xfId="3" quotePrefix="1" applyFont="1" applyFill="1" applyBorder="1" applyAlignment="1">
      <alignment horizontal="center" vertical="center" wrapText="1"/>
    </xf>
    <xf numFmtId="0" fontId="20" fillId="4" borderId="283" xfId="10" quotePrefix="1" applyFont="1" applyFill="1" applyBorder="1" applyAlignment="1">
      <alignment vertical="center" wrapText="1"/>
    </xf>
    <xf numFmtId="0" fontId="18" fillId="4" borderId="720" xfId="10" quotePrefix="1" applyFont="1" applyFill="1" applyBorder="1" applyAlignment="1">
      <alignment horizontal="center" vertical="center" wrapText="1"/>
    </xf>
    <xf numFmtId="0" fontId="18" fillId="4" borderId="723" xfId="10" quotePrefix="1" applyFont="1" applyFill="1" applyBorder="1" applyAlignment="1">
      <alignment horizontal="center" vertical="center" wrapText="1"/>
    </xf>
    <xf numFmtId="0" fontId="18" fillId="4" borderId="721" xfId="10" quotePrefix="1" applyFont="1" applyFill="1" applyBorder="1" applyAlignment="1">
      <alignment horizontal="center" vertical="center" wrapText="1"/>
    </xf>
    <xf numFmtId="0" fontId="18" fillId="4" borderId="724" xfId="10" quotePrefix="1" applyFont="1" applyFill="1" applyBorder="1" applyAlignment="1">
      <alignment horizontal="center" vertical="center" wrapText="1"/>
    </xf>
    <xf numFmtId="0" fontId="19" fillId="4" borderId="725" xfId="0" applyFont="1" applyFill="1" applyBorder="1" applyAlignment="1">
      <alignment horizontal="center" vertical="center" wrapText="1"/>
    </xf>
    <xf numFmtId="0" fontId="19" fillId="4" borderId="726" xfId="0" applyFont="1" applyFill="1" applyBorder="1" applyAlignment="1">
      <alignment horizontal="center" vertical="center" wrapText="1"/>
    </xf>
    <xf numFmtId="0" fontId="19" fillId="4" borderId="310" xfId="0" applyFont="1" applyFill="1" applyBorder="1" applyAlignment="1">
      <alignment horizontal="center" vertical="center" wrapText="1"/>
    </xf>
    <xf numFmtId="0" fontId="19" fillId="4" borderId="312" xfId="0" applyFont="1" applyFill="1" applyBorder="1" applyAlignment="1">
      <alignment horizontal="center" vertical="center" wrapText="1"/>
    </xf>
    <xf numFmtId="0" fontId="19" fillId="4" borderId="718" xfId="0" applyFont="1" applyFill="1" applyBorder="1" applyAlignment="1">
      <alignment horizontal="left" vertical="center" wrapText="1"/>
    </xf>
    <xf numFmtId="0" fontId="17" fillId="4" borderId="727" xfId="6" quotePrefix="1" applyFont="1" applyFill="1" applyBorder="1" applyAlignment="1">
      <alignment horizontal="center" vertical="center" wrapText="1"/>
    </xf>
    <xf numFmtId="0" fontId="17" fillId="4" borderId="728" xfId="6" quotePrefix="1" applyFont="1" applyFill="1" applyBorder="1" applyAlignment="1">
      <alignment horizontal="center" vertical="center" wrapText="1"/>
    </xf>
    <xf numFmtId="0" fontId="17" fillId="4" borderId="719" xfId="6" quotePrefix="1" applyFont="1" applyFill="1" applyBorder="1" applyAlignment="1">
      <alignment horizontal="center" vertical="center" wrapText="1"/>
    </xf>
    <xf numFmtId="0" fontId="17" fillId="4" borderId="718" xfId="6" quotePrefix="1" applyFont="1" applyFill="1" applyBorder="1" applyAlignment="1">
      <alignment horizontal="center" vertical="center" wrapText="1"/>
    </xf>
    <xf numFmtId="0" fontId="17" fillId="4" borderId="708" xfId="6" quotePrefix="1" applyFont="1" applyFill="1" applyBorder="1" applyAlignment="1">
      <alignment horizontal="center" vertical="center" wrapText="1"/>
    </xf>
    <xf numFmtId="0" fontId="24" fillId="4" borderId="718" xfId="0" applyFont="1" applyFill="1" applyBorder="1" applyAlignment="1">
      <alignment horizontal="left" vertical="center" wrapText="1"/>
    </xf>
    <xf numFmtId="0" fontId="17" fillId="4" borderId="727" xfId="6" quotePrefix="1" applyFont="1" applyFill="1" applyBorder="1" applyAlignment="1">
      <alignment vertical="center" wrapText="1"/>
    </xf>
    <xf numFmtId="0" fontId="17" fillId="4" borderId="729" xfId="6" quotePrefix="1" applyFont="1" applyFill="1" applyBorder="1" applyAlignment="1">
      <alignment vertical="center" wrapText="1"/>
    </xf>
    <xf numFmtId="0" fontId="17" fillId="4" borderId="730" xfId="6" quotePrefix="1" applyFont="1" applyFill="1" applyBorder="1" applyAlignment="1">
      <alignment vertical="center" wrapText="1"/>
    </xf>
    <xf numFmtId="0" fontId="18" fillId="4" borderId="729" xfId="6" quotePrefix="1" applyFont="1" applyFill="1" applyBorder="1" applyAlignment="1">
      <alignment horizontal="center" vertical="center" wrapText="1"/>
    </xf>
    <xf numFmtId="0" fontId="18" fillId="4" borderId="708" xfId="6" quotePrefix="1" applyFont="1" applyFill="1" applyBorder="1" applyAlignment="1">
      <alignment horizontal="center" vertical="center" wrapText="1"/>
    </xf>
    <xf numFmtId="0" fontId="19" fillId="4" borderId="727" xfId="0" applyFont="1" applyFill="1" applyBorder="1" applyAlignment="1">
      <alignment horizontal="center" vertical="center" wrapText="1"/>
    </xf>
    <xf numFmtId="0" fontId="19" fillId="4" borderId="729" xfId="0" applyFont="1" applyFill="1" applyBorder="1" applyAlignment="1">
      <alignment horizontal="center" vertical="center" wrapText="1"/>
    </xf>
    <xf numFmtId="0" fontId="19" fillId="4" borderId="731" xfId="0" applyFont="1" applyFill="1" applyBorder="1" applyAlignment="1">
      <alignment horizontal="center" vertical="center" wrapText="1"/>
    </xf>
    <xf numFmtId="0" fontId="19" fillId="4" borderId="723" xfId="0" applyFont="1" applyFill="1" applyBorder="1" applyAlignment="1">
      <alignment horizontal="center" vertical="center" wrapText="1"/>
    </xf>
    <xf numFmtId="0" fontId="19" fillId="4" borderId="333" xfId="0" applyFont="1" applyFill="1" applyBorder="1" applyAlignment="1">
      <alignment horizontal="center" vertical="center" wrapText="1"/>
    </xf>
    <xf numFmtId="0" fontId="84" fillId="4" borderId="2" xfId="3" quotePrefix="1" applyFont="1" applyFill="1" applyBorder="1" applyAlignment="1">
      <alignment horizontal="center" vertical="center" wrapText="1"/>
    </xf>
    <xf numFmtId="0" fontId="17" fillId="4" borderId="725" xfId="10" quotePrefix="1" applyFont="1" applyFill="1" applyBorder="1" applyAlignment="1">
      <alignment horizontal="center" vertical="center" wrapText="1"/>
    </xf>
    <xf numFmtId="0" fontId="17" fillId="4" borderId="726" xfId="10" quotePrefix="1" applyFont="1" applyFill="1" applyBorder="1" applyAlignment="1">
      <alignment horizontal="center" vertical="center" wrapText="1"/>
    </xf>
    <xf numFmtId="0" fontId="18" fillId="4" borderId="310" xfId="10" quotePrefix="1" applyFont="1" applyFill="1" applyBorder="1" applyAlignment="1">
      <alignment horizontal="center" vertical="center" wrapText="1"/>
    </xf>
    <xf numFmtId="0" fontId="17" fillId="4" borderId="310" xfId="10" quotePrefix="1" applyFont="1" applyFill="1" applyBorder="1" applyAlignment="1">
      <alignment horizontal="center" vertical="center" wrapText="1"/>
    </xf>
    <xf numFmtId="0" fontId="17" fillId="4" borderId="317" xfId="10" quotePrefix="1" applyFont="1" applyFill="1" applyBorder="1" applyAlignment="1">
      <alignment horizontal="center" vertical="center" wrapText="1"/>
    </xf>
    <xf numFmtId="0" fontId="18" fillId="4" borderId="462" xfId="6" quotePrefix="1" applyFont="1" applyFill="1" applyBorder="1" applyAlignment="1">
      <alignment horizontal="center" vertical="center" wrapText="1"/>
    </xf>
    <xf numFmtId="0" fontId="18" fillId="4" borderId="536" xfId="6" quotePrefix="1" applyFont="1" applyFill="1" applyBorder="1" applyAlignment="1">
      <alignment horizontal="center" vertical="center" wrapText="1"/>
    </xf>
    <xf numFmtId="0" fontId="18" fillId="4" borderId="485" xfId="6" quotePrefix="1" applyFont="1" applyFill="1" applyBorder="1" applyAlignment="1">
      <alignment horizontal="center" vertical="center" wrapText="1"/>
    </xf>
    <xf numFmtId="0" fontId="18" fillId="4" borderId="200" xfId="10" quotePrefix="1" applyFont="1" applyFill="1" applyBorder="1" applyAlignment="1">
      <alignment horizontal="center" vertical="center" wrapText="1"/>
    </xf>
    <xf numFmtId="0" fontId="18" fillId="4" borderId="732" xfId="10" quotePrefix="1" applyFont="1" applyFill="1" applyBorder="1" applyAlignment="1">
      <alignment horizontal="center" vertical="center" wrapText="1"/>
    </xf>
    <xf numFmtId="0" fontId="150" fillId="4" borderId="283" xfId="10" applyFont="1" applyFill="1" applyBorder="1" applyAlignment="1">
      <alignment vertical="center" wrapText="1"/>
    </xf>
    <xf numFmtId="0" fontId="150" fillId="4" borderId="697" xfId="10" applyFont="1" applyFill="1" applyBorder="1" applyAlignment="1">
      <alignment vertical="center" wrapText="1"/>
    </xf>
    <xf numFmtId="0" fontId="150" fillId="4" borderId="318" xfId="10" applyFont="1" applyFill="1" applyBorder="1" applyAlignment="1">
      <alignment vertical="center" wrapText="1"/>
    </xf>
    <xf numFmtId="0" fontId="20" fillId="4" borderId="2" xfId="10" applyFont="1" applyFill="1" applyBorder="1" applyAlignment="1">
      <alignment vertical="center" wrapText="1"/>
    </xf>
    <xf numFmtId="0" fontId="154" fillId="4" borderId="462" xfId="0" applyFont="1" applyFill="1" applyBorder="1" applyAlignment="1">
      <alignment horizontal="center" vertical="center"/>
    </xf>
    <xf numFmtId="0" fontId="154" fillId="4" borderId="463" xfId="0" applyFont="1" applyFill="1" applyBorder="1" applyAlignment="1">
      <alignment horizontal="center" vertical="center"/>
    </xf>
    <xf numFmtId="0" fontId="154" fillId="4" borderId="2" xfId="0" applyFont="1" applyFill="1" applyBorder="1" applyAlignment="1">
      <alignment horizontal="center" vertical="center"/>
    </xf>
    <xf numFmtId="0" fontId="17" fillId="4" borderId="665" xfId="6" quotePrefix="1" applyFont="1" applyFill="1" applyBorder="1" applyAlignment="1">
      <alignment horizontal="center" vertical="center" wrapText="1"/>
    </xf>
    <xf numFmtId="0" fontId="17" fillId="4" borderId="647" xfId="6" quotePrefix="1" applyFont="1" applyFill="1" applyBorder="1" applyAlignment="1">
      <alignment horizontal="center" vertical="center" wrapText="1"/>
    </xf>
    <xf numFmtId="0" fontId="17" fillId="4" borderId="718" xfId="6" quotePrefix="1" applyFont="1" applyFill="1" applyBorder="1" applyAlignment="1">
      <alignment vertical="center" wrapText="1"/>
    </xf>
    <xf numFmtId="0" fontId="18" fillId="4" borderId="729" xfId="6" quotePrefix="1" applyFont="1" applyFill="1" applyBorder="1" applyAlignment="1">
      <alignment vertical="center" wrapText="1"/>
    </xf>
    <xf numFmtId="0" fontId="18" fillId="4" borderId="284" xfId="6" quotePrefix="1" applyFont="1" applyFill="1" applyBorder="1" applyAlignment="1">
      <alignment horizontal="center" vertical="center" wrapText="1"/>
    </xf>
    <xf numFmtId="0" fontId="18" fillId="4" borderId="663" xfId="6" quotePrefix="1" applyFont="1" applyFill="1" applyBorder="1" applyAlignment="1">
      <alignment horizontal="center" vertical="center" wrapText="1"/>
    </xf>
    <xf numFmtId="0" fontId="18" fillId="4" borderId="0" xfId="6" quotePrefix="1" applyFont="1" applyFill="1" applyBorder="1" applyAlignment="1">
      <alignment horizontal="center" vertical="center" wrapText="1"/>
    </xf>
    <xf numFmtId="0" fontId="18" fillId="4" borderId="339" xfId="6" quotePrefix="1" applyFont="1" applyFill="1" applyBorder="1" applyAlignment="1">
      <alignment horizontal="center" vertical="center" wrapText="1"/>
    </xf>
    <xf numFmtId="0" fontId="121" fillId="4" borderId="340" xfId="8" applyFont="1" applyFill="1" applyBorder="1" applyAlignment="1">
      <alignment vertical="center" wrapText="1"/>
    </xf>
    <xf numFmtId="0" fontId="17" fillId="4" borderId="718" xfId="10" quotePrefix="1" applyFont="1" applyFill="1" applyBorder="1" applyAlignment="1">
      <alignment horizontal="center" vertical="center" wrapText="1"/>
    </xf>
    <xf numFmtId="0" fontId="155" fillId="4" borderId="310" xfId="0" applyFont="1" applyFill="1" applyBorder="1" applyAlignment="1">
      <alignment horizontal="center" vertical="center" wrapText="1"/>
    </xf>
    <xf numFmtId="0" fontId="155" fillId="4" borderId="311" xfId="0" applyFont="1" applyFill="1" applyBorder="1" applyAlignment="1">
      <alignment horizontal="center" vertical="center" wrapText="1"/>
    </xf>
    <xf numFmtId="0" fontId="155" fillId="4" borderId="312" xfId="0" applyFont="1" applyFill="1" applyBorder="1" applyAlignment="1">
      <alignment horizontal="center" vertical="center" wrapText="1"/>
    </xf>
    <xf numFmtId="0" fontId="155" fillId="4" borderId="727" xfId="0" applyFont="1" applyFill="1" applyBorder="1" applyAlignment="1">
      <alignment horizontal="center" vertical="center" wrapText="1"/>
    </xf>
    <xf numFmtId="0" fontId="155" fillId="4" borderId="729" xfId="0" applyFont="1" applyFill="1" applyBorder="1" applyAlignment="1">
      <alignment horizontal="center" vertical="center" wrapText="1"/>
    </xf>
    <xf numFmtId="0" fontId="155" fillId="4" borderId="731" xfId="0" applyFont="1" applyFill="1" applyBorder="1" applyAlignment="1">
      <alignment horizontal="center" vertical="center" wrapText="1"/>
    </xf>
    <xf numFmtId="0" fontId="155" fillId="4" borderId="462" xfId="0" applyFont="1" applyFill="1" applyBorder="1" applyAlignment="1">
      <alignment horizontal="center" vertical="center"/>
    </xf>
    <xf numFmtId="0" fontId="155" fillId="4" borderId="463" xfId="0" applyFont="1" applyFill="1" applyBorder="1" applyAlignment="1">
      <alignment horizontal="center" vertical="center"/>
    </xf>
    <xf numFmtId="0" fontId="155" fillId="4" borderId="2" xfId="0" applyFont="1" applyFill="1" applyBorder="1" applyAlignment="1">
      <alignment horizontal="center" vertical="center"/>
    </xf>
    <xf numFmtId="0" fontId="17" fillId="4" borderId="708" xfId="6" quotePrefix="1" applyFont="1" applyFill="1" applyBorder="1" applyAlignment="1">
      <alignment vertical="center" wrapText="1"/>
    </xf>
    <xf numFmtId="0" fontId="17" fillId="4" borderId="729" xfId="6" quotePrefix="1" applyFont="1" applyFill="1" applyBorder="1" applyAlignment="1">
      <alignment horizontal="center" vertical="center" wrapText="1"/>
    </xf>
    <xf numFmtId="0" fontId="17" fillId="4" borderId="730" xfId="6" quotePrefix="1" applyFont="1" applyFill="1" applyBorder="1" applyAlignment="1">
      <alignment horizontal="center" vertical="center" wrapText="1"/>
    </xf>
    <xf numFmtId="0" fontId="17" fillId="4" borderId="727" xfId="10" quotePrefix="1" applyFont="1" applyFill="1" applyBorder="1" applyAlignment="1">
      <alignment vertical="center" wrapText="1"/>
    </xf>
    <xf numFmtId="0" fontId="17" fillId="4" borderId="729" xfId="10" quotePrefix="1" applyFont="1" applyFill="1" applyBorder="1" applyAlignment="1">
      <alignment vertical="center" wrapText="1"/>
    </xf>
    <xf numFmtId="0" fontId="18" fillId="4" borderId="731" xfId="10" quotePrefix="1" applyFont="1" applyFill="1" applyBorder="1" applyAlignment="1">
      <alignment vertical="center" wrapText="1"/>
    </xf>
    <xf numFmtId="0" fontId="17" fillId="4" borderId="257" xfId="10" quotePrefix="1" applyFont="1" applyFill="1" applyBorder="1" applyAlignment="1">
      <alignment horizontal="center" vertical="center" wrapText="1"/>
    </xf>
    <xf numFmtId="0" fontId="17" fillId="4" borderId="265" xfId="10" quotePrefix="1" applyFont="1" applyFill="1" applyBorder="1" applyAlignment="1">
      <alignment horizontal="center" vertical="center" wrapText="1"/>
    </xf>
    <xf numFmtId="0" fontId="155" fillId="4" borderId="257" xfId="0" applyFont="1" applyFill="1" applyBorder="1" applyAlignment="1">
      <alignment horizontal="center" vertical="center" wrapText="1"/>
    </xf>
    <xf numFmtId="0" fontId="155" fillId="4" borderId="264" xfId="0" applyFont="1" applyFill="1" applyBorder="1" applyAlignment="1">
      <alignment horizontal="center" vertical="center" wrapText="1"/>
    </xf>
    <xf numFmtId="0" fontId="155" fillId="4" borderId="265" xfId="0" applyFont="1" applyFill="1" applyBorder="1" applyAlignment="1">
      <alignment horizontal="center" vertical="center" wrapText="1"/>
    </xf>
    <xf numFmtId="0" fontId="150" fillId="4" borderId="718" xfId="10" applyFont="1" applyFill="1" applyBorder="1" applyAlignment="1">
      <alignment vertical="center" wrapText="1"/>
    </xf>
    <xf numFmtId="0" fontId="24" fillId="4" borderId="463" xfId="0" applyFont="1" applyFill="1" applyBorder="1" applyAlignment="1">
      <alignment horizontal="left" vertical="center" wrapText="1"/>
    </xf>
    <xf numFmtId="0" fontId="17" fillId="4" borderId="443" xfId="6" quotePrefix="1" applyFont="1" applyFill="1" applyBorder="1" applyAlignment="1">
      <alignment horizontal="center" vertical="center" wrapText="1"/>
    </xf>
    <xf numFmtId="0" fontId="17" fillId="4" borderId="432" xfId="6" quotePrefix="1" applyFont="1" applyFill="1" applyBorder="1" applyAlignment="1">
      <alignment horizontal="center" vertical="center" wrapText="1"/>
    </xf>
    <xf numFmtId="0" fontId="18" fillId="4" borderId="443" xfId="6" quotePrefix="1" applyFont="1" applyFill="1" applyBorder="1" applyAlignment="1">
      <alignment horizontal="center" vertical="center" wrapText="1"/>
    </xf>
    <xf numFmtId="0" fontId="23" fillId="4" borderId="0" xfId="0" applyFont="1" applyFill="1"/>
    <xf numFmtId="0" fontId="17" fillId="4" borderId="485" xfId="10" quotePrefix="1" applyFont="1" applyFill="1" applyBorder="1" applyAlignment="1">
      <alignment vertical="center" wrapText="1"/>
    </xf>
    <xf numFmtId="0" fontId="20" fillId="4" borderId="718" xfId="10" quotePrefix="1" applyFont="1" applyFill="1" applyBorder="1" applyAlignment="1">
      <alignment vertical="center" wrapText="1"/>
    </xf>
    <xf numFmtId="0" fontId="17" fillId="4" borderId="269" xfId="6" applyFont="1" applyFill="1" applyBorder="1" applyAlignment="1">
      <alignment horizontal="center" vertical="center" wrapText="1"/>
    </xf>
    <xf numFmtId="0" fontId="17" fillId="4" borderId="340" xfId="6" applyFont="1" applyFill="1" applyBorder="1" applyAlignment="1">
      <alignment horizontal="center" vertical="center" wrapText="1"/>
    </xf>
    <xf numFmtId="0" fontId="17" fillId="4" borderId="335" xfId="6" applyFont="1" applyFill="1" applyBorder="1" applyAlignment="1">
      <alignment horizontal="center" vertical="center" wrapText="1"/>
    </xf>
    <xf numFmtId="0" fontId="18" fillId="4" borderId="313" xfId="10" quotePrefix="1" applyFont="1" applyFill="1" applyBorder="1" applyAlignment="1">
      <alignment horizontal="center" vertical="center" wrapText="1"/>
    </xf>
    <xf numFmtId="0" fontId="18" fillId="4" borderId="311" xfId="10" quotePrefix="1" applyFont="1" applyFill="1" applyBorder="1" applyAlignment="1">
      <alignment horizontal="center" vertical="center" wrapText="1"/>
    </xf>
    <xf numFmtId="0" fontId="18" fillId="4" borderId="733" xfId="10" quotePrefix="1" applyFont="1" applyFill="1" applyBorder="1" applyAlignment="1">
      <alignment horizontal="center" vertical="center" wrapText="1"/>
    </xf>
    <xf numFmtId="0" fontId="18" fillId="4" borderId="734" xfId="10" quotePrefix="1" applyFont="1" applyFill="1" applyBorder="1" applyAlignment="1">
      <alignment horizontal="center" vertical="center" wrapText="1"/>
    </xf>
    <xf numFmtId="0" fontId="18" fillId="4" borderId="735" xfId="10" quotePrefix="1" applyFont="1" applyFill="1" applyBorder="1" applyAlignment="1">
      <alignment horizontal="center" vertical="center" wrapText="1"/>
    </xf>
    <xf numFmtId="0" fontId="17" fillId="4" borderId="734" xfId="6" applyFont="1" applyFill="1" applyBorder="1" applyAlignment="1">
      <alignment horizontal="center" vertical="center" wrapText="1"/>
    </xf>
    <xf numFmtId="0" fontId="17" fillId="4" borderId="736" xfId="6" applyFont="1" applyFill="1" applyBorder="1" applyAlignment="1">
      <alignment horizontal="center" vertical="center" wrapText="1"/>
    </xf>
    <xf numFmtId="0" fontId="17" fillId="4" borderId="737" xfId="6" applyFont="1" applyFill="1" applyBorder="1" applyAlignment="1">
      <alignment horizontal="center" vertical="center" wrapText="1"/>
    </xf>
    <xf numFmtId="0" fontId="17" fillId="4" borderId="2" xfId="6" applyFont="1" applyFill="1" applyBorder="1" applyAlignment="1">
      <alignment horizontal="center" vertical="center" wrapText="1"/>
    </xf>
    <xf numFmtId="0" fontId="17" fillId="4" borderId="283" xfId="6" applyFont="1" applyFill="1" applyBorder="1" applyAlignment="1">
      <alignment horizontal="center" vertical="center" wrapText="1"/>
    </xf>
    <xf numFmtId="0" fontId="17" fillId="4" borderId="184" xfId="6" applyFont="1" applyFill="1" applyBorder="1" applyAlignment="1">
      <alignment horizontal="center" vertical="center" wrapText="1"/>
    </xf>
    <xf numFmtId="0" fontId="18" fillId="4" borderId="727" xfId="6" quotePrefix="1" applyFont="1" applyFill="1" applyBorder="1" applyAlignment="1">
      <alignment horizontal="center" vertical="center" wrapText="1"/>
    </xf>
    <xf numFmtId="0" fontId="17" fillId="4" borderId="731" xfId="6" quotePrefix="1" applyFont="1" applyFill="1" applyBorder="1" applyAlignment="1">
      <alignment horizontal="center" vertical="center" wrapText="1"/>
    </xf>
    <xf numFmtId="0" fontId="18" fillId="4" borderId="665" xfId="6" quotePrefix="1" applyFont="1" applyFill="1" applyBorder="1" applyAlignment="1">
      <alignment horizontal="center" vertical="center" wrapText="1"/>
    </xf>
    <xf numFmtId="0" fontId="17" fillId="4" borderId="720" xfId="6" quotePrefix="1" applyFont="1" applyFill="1" applyBorder="1" applyAlignment="1">
      <alignment horizontal="center" vertical="center" wrapText="1"/>
    </xf>
    <xf numFmtId="0" fontId="17" fillId="4" borderId="699" xfId="6" quotePrefix="1" applyFont="1" applyFill="1" applyBorder="1" applyAlignment="1">
      <alignment horizontal="center" vertical="center" wrapText="1"/>
    </xf>
    <xf numFmtId="0" fontId="17" fillId="4" borderId="722" xfId="6" quotePrefix="1" applyFont="1" applyFill="1" applyBorder="1" applyAlignment="1">
      <alignment horizontal="center" vertical="center" wrapText="1"/>
    </xf>
    <xf numFmtId="0" fontId="18" fillId="9" borderId="269" xfId="10" quotePrefix="1" applyFont="1" applyFill="1" applyBorder="1" applyAlignment="1">
      <alignment horizontal="center" vertical="center" wrapText="1"/>
    </xf>
    <xf numFmtId="0" fontId="18" fillId="9" borderId="334" xfId="10" quotePrefix="1" applyFont="1" applyFill="1" applyBorder="1" applyAlignment="1">
      <alignment horizontal="center" vertical="center" wrapText="1"/>
    </xf>
    <xf numFmtId="0" fontId="17" fillId="4" borderId="318" xfId="6" applyFont="1" applyFill="1" applyBorder="1" applyAlignment="1">
      <alignment horizontal="center" vertical="center" wrapText="1"/>
    </xf>
    <xf numFmtId="0" fontId="20" fillId="4" borderId="283" xfId="10" applyFont="1" applyFill="1" applyBorder="1" applyAlignment="1">
      <alignment vertical="center" wrapText="1"/>
    </xf>
    <xf numFmtId="0" fontId="18" fillId="4" borderId="725" xfId="6" quotePrefix="1" applyFont="1" applyFill="1" applyBorder="1" applyAlignment="1">
      <alignment horizontal="center" vertical="center" wrapText="1"/>
    </xf>
    <xf numFmtId="0" fontId="18" fillId="4" borderId="723" xfId="6" quotePrefix="1" applyFont="1" applyFill="1" applyBorder="1" applyAlignment="1">
      <alignment horizontal="center" vertical="center" wrapText="1"/>
    </xf>
    <xf numFmtId="0" fontId="18" fillId="4" borderId="738" xfId="6" quotePrefix="1" applyFont="1" applyFill="1" applyBorder="1" applyAlignment="1">
      <alignment horizontal="center" vertical="center" wrapText="1"/>
    </xf>
    <xf numFmtId="0" fontId="17" fillId="4" borderId="697" xfId="6" applyFont="1" applyFill="1" applyBorder="1" applyAlignment="1">
      <alignment horizontal="center" vertical="center" wrapText="1"/>
    </xf>
    <xf numFmtId="0" fontId="17" fillId="4" borderId="536" xfId="6" quotePrefix="1" applyFont="1" applyFill="1" applyBorder="1" applyAlignment="1">
      <alignment horizontal="center" vertical="center" wrapText="1"/>
    </xf>
    <xf numFmtId="0" fontId="17" fillId="4" borderId="36" xfId="6" applyFont="1" applyFill="1" applyBorder="1" applyAlignment="1">
      <alignment horizontal="center" vertical="center" wrapText="1"/>
    </xf>
    <xf numFmtId="0" fontId="154" fillId="4" borderId="536" xfId="0" applyFont="1" applyFill="1" applyBorder="1" applyAlignment="1">
      <alignment horizontal="center" vertical="center"/>
    </xf>
    <xf numFmtId="0" fontId="92" fillId="4" borderId="2" xfId="6" applyFont="1" applyFill="1" applyBorder="1" applyAlignment="1">
      <alignment horizontal="center" vertical="center" wrapText="1"/>
    </xf>
    <xf numFmtId="0" fontId="25" fillId="4" borderId="184" xfId="0" applyFont="1" applyFill="1" applyBorder="1" applyAlignment="1">
      <alignment horizontal="center" vertical="center"/>
    </xf>
    <xf numFmtId="0" fontId="18" fillId="4" borderId="184" xfId="10" quotePrefix="1" applyFont="1" applyFill="1" applyBorder="1" applyAlignment="1">
      <alignment horizontal="center" vertical="center" wrapText="1"/>
    </xf>
    <xf numFmtId="0" fontId="25" fillId="4" borderId="536" xfId="0" applyFont="1" applyFill="1" applyBorder="1" applyAlignment="1">
      <alignment horizontal="center" vertical="center"/>
    </xf>
    <xf numFmtId="0" fontId="18" fillId="4" borderId="485" xfId="10" quotePrefix="1" applyFont="1" applyFill="1" applyBorder="1" applyAlignment="1">
      <alignment horizontal="center" vertical="center" wrapText="1"/>
    </xf>
    <xf numFmtId="0" fontId="25" fillId="4" borderId="462" xfId="0" applyFont="1" applyFill="1" applyBorder="1" applyAlignment="1">
      <alignment horizontal="center" vertical="center"/>
    </xf>
    <xf numFmtId="0" fontId="18" fillId="4" borderId="464" xfId="10" quotePrefix="1" applyFont="1" applyFill="1" applyBorder="1" applyAlignment="1">
      <alignment horizontal="center" vertical="center" wrapText="1"/>
    </xf>
    <xf numFmtId="0" fontId="16" fillId="4" borderId="462" xfId="0" applyFont="1" applyFill="1" applyBorder="1" applyAlignment="1">
      <alignment horizontal="center" vertical="center"/>
    </xf>
    <xf numFmtId="0" fontId="16" fillId="4" borderId="536" xfId="0" applyFont="1" applyFill="1" applyBorder="1" applyAlignment="1">
      <alignment horizontal="center" vertical="center"/>
    </xf>
    <xf numFmtId="0" fontId="17" fillId="4" borderId="536" xfId="6" applyFont="1" applyFill="1" applyBorder="1" applyAlignment="1">
      <alignment horizontal="center" vertical="center" wrapText="1"/>
    </xf>
    <xf numFmtId="0" fontId="17" fillId="4" borderId="464" xfId="6" applyFont="1" applyFill="1" applyBorder="1" applyAlignment="1">
      <alignment horizontal="center" vertical="center" wrapText="1"/>
    </xf>
    <xf numFmtId="0" fontId="18" fillId="4" borderId="283" xfId="10" quotePrefix="1" applyFont="1" applyFill="1" applyBorder="1" applyAlignment="1">
      <alignment vertical="center" wrapText="1"/>
    </xf>
    <xf numFmtId="0" fontId="18" fillId="4" borderId="725" xfId="10" quotePrefix="1" applyFont="1" applyFill="1" applyBorder="1" applyAlignment="1">
      <alignment horizontal="center" vertical="center" wrapText="1"/>
    </xf>
    <xf numFmtId="0" fontId="18" fillId="4" borderId="665" xfId="10" quotePrefix="1" applyFont="1" applyFill="1" applyBorder="1" applyAlignment="1">
      <alignment horizontal="center" vertical="center" wrapText="1"/>
    </xf>
    <xf numFmtId="0" fontId="18" fillId="4" borderId="730" xfId="10" quotePrefix="1" applyFont="1" applyFill="1" applyBorder="1" applyAlignment="1">
      <alignment horizontal="center" vertical="center" wrapText="1"/>
    </xf>
    <xf numFmtId="0" fontId="18" fillId="4" borderId="738" xfId="10" quotePrefix="1" applyFont="1" applyFill="1" applyBorder="1" applyAlignment="1">
      <alignment horizontal="center" vertical="center" wrapText="1"/>
    </xf>
    <xf numFmtId="0" fontId="18" fillId="4" borderId="726" xfId="10" quotePrefix="1" applyFont="1" applyFill="1" applyBorder="1" applyAlignment="1">
      <alignment horizontal="center" vertical="center" wrapText="1"/>
    </xf>
    <xf numFmtId="0" fontId="18" fillId="4" borderId="343" xfId="10" quotePrefix="1" applyFont="1" applyFill="1" applyBorder="1" applyAlignment="1">
      <alignment horizontal="center" vertical="center" wrapText="1"/>
    </xf>
    <xf numFmtId="0" fontId="18" fillId="4" borderId="739" xfId="10" quotePrefix="1" applyFont="1" applyFill="1" applyBorder="1" applyAlignment="1">
      <alignment horizontal="center" vertical="center" wrapText="1"/>
    </xf>
    <xf numFmtId="0" fontId="18" fillId="4" borderId="347" xfId="10" quotePrefix="1" applyFont="1" applyFill="1" applyBorder="1" applyAlignment="1">
      <alignment horizontal="center" vertical="center" wrapText="1"/>
    </xf>
    <xf numFmtId="0" fontId="18" fillId="4" borderId="276" xfId="10" quotePrefix="1" applyFont="1" applyFill="1" applyBorder="1" applyAlignment="1">
      <alignment horizontal="center" vertical="center" wrapText="1"/>
    </xf>
    <xf numFmtId="0" fontId="17" fillId="4" borderId="336" xfId="6" applyFont="1" applyFill="1" applyBorder="1" applyAlignment="1">
      <alignment horizontal="center" vertical="center" wrapText="1"/>
    </xf>
    <xf numFmtId="0" fontId="17" fillId="4" borderId="337" xfId="6" applyFont="1" applyFill="1" applyBorder="1" applyAlignment="1">
      <alignment horizontal="center" vertical="center" wrapText="1"/>
    </xf>
    <xf numFmtId="0" fontId="17" fillId="4" borderId="344" xfId="6" applyFont="1" applyFill="1" applyBorder="1" applyAlignment="1">
      <alignment horizontal="center" vertical="center" wrapText="1"/>
    </xf>
    <xf numFmtId="0" fontId="17" fillId="4" borderId="434" xfId="6" quotePrefix="1" applyFont="1" applyFill="1" applyBorder="1" applyAlignment="1">
      <alignment horizontal="center" vertical="center" wrapText="1"/>
    </xf>
    <xf numFmtId="0" fontId="17" fillId="4" borderId="666" xfId="6" quotePrefix="1" applyFont="1" applyFill="1" applyBorder="1" applyAlignment="1">
      <alignment horizontal="center" vertical="center" wrapText="1"/>
    </xf>
    <xf numFmtId="0" fontId="17" fillId="4" borderId="661" xfId="6" quotePrefix="1" applyFont="1" applyFill="1" applyBorder="1" applyAlignment="1">
      <alignment horizontal="center" vertical="center" wrapText="1"/>
    </xf>
    <xf numFmtId="0" fontId="17" fillId="4" borderId="668" xfId="6" quotePrefix="1" applyFont="1" applyFill="1" applyBorder="1" applyAlignment="1">
      <alignment horizontal="center" vertical="center" wrapText="1"/>
    </xf>
    <xf numFmtId="0" fontId="17" fillId="4" borderId="667" xfId="6" quotePrefix="1" applyFont="1" applyFill="1" applyBorder="1" applyAlignment="1">
      <alignment horizontal="center" vertical="center" wrapText="1"/>
    </xf>
    <xf numFmtId="0" fontId="17" fillId="4" borderId="462" xfId="6" applyFont="1" applyFill="1" applyBorder="1" applyAlignment="1">
      <alignment horizontal="center" vertical="center" wrapText="1"/>
    </xf>
    <xf numFmtId="0" fontId="25" fillId="9" borderId="284" xfId="0" applyFont="1" applyFill="1" applyBorder="1" applyAlignment="1">
      <alignment horizontal="center" vertical="center"/>
    </xf>
    <xf numFmtId="0" fontId="25" fillId="9" borderId="184" xfId="0" applyFont="1" applyFill="1" applyBorder="1" applyAlignment="1">
      <alignment horizontal="center" vertical="center"/>
    </xf>
    <xf numFmtId="0" fontId="18" fillId="4" borderId="731" xfId="10" quotePrefix="1" applyFont="1" applyFill="1" applyBorder="1" applyAlignment="1">
      <alignment horizontal="center" vertical="center" wrapText="1"/>
    </xf>
    <xf numFmtId="0" fontId="18" fillId="4" borderId="155" xfId="10" quotePrefix="1" applyFont="1" applyFill="1" applyBorder="1" applyAlignment="1">
      <alignment horizontal="center" vertical="center" wrapText="1"/>
    </xf>
    <xf numFmtId="0" fontId="25" fillId="9" borderId="333" xfId="0" applyFont="1" applyFill="1" applyBorder="1" applyAlignment="1">
      <alignment horizontal="center" vertical="center"/>
    </xf>
    <xf numFmtId="0" fontId="25" fillId="9" borderId="334" xfId="0" applyFont="1" applyFill="1" applyBorder="1" applyAlignment="1">
      <alignment horizontal="center" vertical="center"/>
    </xf>
    <xf numFmtId="0" fontId="18" fillId="4" borderId="724" xfId="6" quotePrefix="1" applyFont="1" applyFill="1" applyBorder="1" applyAlignment="1">
      <alignment horizontal="center" vertical="center" wrapText="1"/>
    </xf>
    <xf numFmtId="0" fontId="18" fillId="4" borderId="721" xfId="6" quotePrefix="1" applyFont="1" applyFill="1" applyBorder="1" applyAlignment="1">
      <alignment horizontal="center" vertical="center" wrapText="1"/>
    </xf>
    <xf numFmtId="0" fontId="18" fillId="4" borderId="722" xfId="6" quotePrefix="1" applyFont="1" applyFill="1" applyBorder="1" applyAlignment="1">
      <alignment horizontal="center" vertical="center" wrapText="1"/>
    </xf>
    <xf numFmtId="0" fontId="25" fillId="9" borderId="663" xfId="0" applyFont="1" applyFill="1" applyBorder="1" applyAlignment="1">
      <alignment horizontal="center" vertical="center"/>
    </xf>
    <xf numFmtId="0" fontId="16" fillId="9" borderId="663" xfId="0" applyFont="1" applyFill="1" applyBorder="1" applyAlignment="1">
      <alignment horizontal="center" vertical="center"/>
    </xf>
    <xf numFmtId="0" fontId="16" fillId="9" borderId="184" xfId="0" applyFont="1" applyFill="1" applyBorder="1" applyAlignment="1">
      <alignment horizontal="center" vertical="center"/>
    </xf>
    <xf numFmtId="0" fontId="17" fillId="4" borderId="284" xfId="6" applyFont="1" applyFill="1" applyBorder="1" applyAlignment="1">
      <alignment horizontal="center" vertical="center" wrapText="1"/>
    </xf>
    <xf numFmtId="0" fontId="25" fillId="9" borderId="346" xfId="0" applyFont="1" applyFill="1" applyBorder="1" applyAlignment="1">
      <alignment horizontal="center" vertical="center"/>
    </xf>
    <xf numFmtId="0" fontId="16" fillId="9" borderId="346" xfId="0" applyFont="1" applyFill="1" applyBorder="1" applyAlignment="1">
      <alignment horizontal="center" vertical="center"/>
    </xf>
    <xf numFmtId="0" fontId="16" fillId="9" borderId="334" xfId="0" applyFont="1" applyFill="1" applyBorder="1" applyAlignment="1">
      <alignment horizontal="center" vertical="center"/>
    </xf>
    <xf numFmtId="0" fontId="8" fillId="4" borderId="463" xfId="3" quotePrefix="1" applyFont="1" applyFill="1" applyBorder="1" applyAlignment="1">
      <alignment horizontal="center" vertical="center" wrapText="1"/>
    </xf>
    <xf numFmtId="0" fontId="21" fillId="4" borderId="284" xfId="0" applyFont="1" applyFill="1" applyBorder="1" applyAlignment="1">
      <alignment horizontal="center" vertical="center" wrapText="1"/>
    </xf>
    <xf numFmtId="0" fontId="21" fillId="4" borderId="184" xfId="0" applyFont="1" applyFill="1" applyBorder="1" applyAlignment="1">
      <alignment horizontal="center" vertical="center" wrapText="1"/>
    </xf>
    <xf numFmtId="0" fontId="21" fillId="4" borderId="315" xfId="0" applyFont="1" applyFill="1" applyBorder="1" applyAlignment="1">
      <alignment horizontal="center" vertical="center" wrapText="1"/>
    </xf>
    <xf numFmtId="0" fontId="21" fillId="4" borderId="663" xfId="0" applyFont="1" applyFill="1" applyBorder="1" applyAlignment="1">
      <alignment horizontal="center" vertical="center" wrapText="1"/>
    </xf>
    <xf numFmtId="0" fontId="21" fillId="4" borderId="155" xfId="0" applyFont="1" applyFill="1" applyBorder="1" applyAlignment="1">
      <alignment horizontal="center" vertical="center" wrapText="1"/>
    </xf>
    <xf numFmtId="0" fontId="21" fillId="4" borderId="462" xfId="0" applyFont="1" applyFill="1" applyBorder="1" applyAlignment="1">
      <alignment horizontal="center" vertical="center" wrapText="1"/>
    </xf>
    <xf numFmtId="0" fontId="21" fillId="4" borderId="443" xfId="0" applyFont="1" applyFill="1" applyBorder="1" applyAlignment="1">
      <alignment horizontal="center" vertical="center" wrapText="1"/>
    </xf>
    <xf numFmtId="0" fontId="21" fillId="4" borderId="434" xfId="0" applyFont="1" applyFill="1" applyBorder="1" applyAlignment="1">
      <alignment horizontal="center" vertical="center" wrapText="1"/>
    </xf>
    <xf numFmtId="0" fontId="21" fillId="4" borderId="536" xfId="0" applyFont="1" applyFill="1" applyBorder="1" applyAlignment="1">
      <alignment horizontal="center" vertical="center" wrapText="1"/>
    </xf>
    <xf numFmtId="0" fontId="21" fillId="4" borderId="432" xfId="0" applyFont="1" applyFill="1" applyBorder="1" applyAlignment="1">
      <alignment horizontal="center" vertical="center" wrapText="1"/>
    </xf>
    <xf numFmtId="0" fontId="154" fillId="4" borderId="661" xfId="0" applyFont="1" applyFill="1" applyBorder="1" applyAlignment="1">
      <alignment horizontal="center" vertical="center"/>
    </xf>
    <xf numFmtId="0" fontId="154" fillId="4" borderId="666" xfId="0" applyFont="1" applyFill="1" applyBorder="1" applyAlignment="1">
      <alignment horizontal="center" vertical="center"/>
    </xf>
    <xf numFmtId="0" fontId="154" fillId="4" borderId="668" xfId="0" applyFont="1" applyFill="1" applyBorder="1" applyAlignment="1">
      <alignment horizontal="center" vertical="center"/>
    </xf>
    <xf numFmtId="0" fontId="154" fillId="4" borderId="467" xfId="0" applyFont="1" applyFill="1" applyBorder="1" applyAlignment="1">
      <alignment horizontal="center" vertical="center"/>
    </xf>
    <xf numFmtId="0" fontId="154" fillId="4" borderId="667" xfId="0" applyFont="1" applyFill="1" applyBorder="1" applyAlignment="1">
      <alignment horizontal="center" vertical="center"/>
    </xf>
    <xf numFmtId="0" fontId="17" fillId="4" borderId="443" xfId="10" quotePrefix="1" applyFont="1" applyFill="1" applyBorder="1" applyAlignment="1">
      <alignment horizontal="center" vertical="center" wrapText="1"/>
    </xf>
    <xf numFmtId="0" fontId="18" fillId="4" borderId="434" xfId="10" quotePrefix="1" applyFont="1" applyFill="1" applyBorder="1" applyAlignment="1">
      <alignment horizontal="center" vertical="center" wrapText="1"/>
    </xf>
    <xf numFmtId="0" fontId="18" fillId="4" borderId="432" xfId="10" quotePrefix="1" applyFont="1" applyFill="1" applyBorder="1" applyAlignment="1">
      <alignment horizontal="center" vertical="center" wrapText="1"/>
    </xf>
    <xf numFmtId="0" fontId="19" fillId="4" borderId="462" xfId="0" applyFont="1" applyFill="1" applyBorder="1" applyAlignment="1">
      <alignment horizontal="center" vertical="center" wrapText="1"/>
    </xf>
    <xf numFmtId="0" fontId="19" fillId="4" borderId="443" xfId="0" applyFont="1" applyFill="1" applyBorder="1" applyAlignment="1">
      <alignment horizontal="center" vertical="center" wrapText="1"/>
    </xf>
    <xf numFmtId="0" fontId="19" fillId="4" borderId="434" xfId="0" applyFont="1" applyFill="1" applyBorder="1" applyAlignment="1">
      <alignment horizontal="center" vertical="center" wrapText="1"/>
    </xf>
    <xf numFmtId="0" fontId="18" fillId="4" borderId="699" xfId="10" applyFont="1" applyFill="1" applyBorder="1" applyAlignment="1">
      <alignment vertical="center" wrapText="1"/>
    </xf>
    <xf numFmtId="0" fontId="19" fillId="4" borderId="257" xfId="0" applyFont="1" applyFill="1" applyBorder="1" applyAlignment="1">
      <alignment horizontal="center" vertical="center" wrapText="1"/>
    </xf>
    <xf numFmtId="0" fontId="19" fillId="4" borderId="739" xfId="0" applyFont="1" applyFill="1" applyBorder="1" applyAlignment="1">
      <alignment horizontal="center" vertical="center" wrapText="1"/>
    </xf>
    <xf numFmtId="0" fontId="121" fillId="4" borderId="244" xfId="8" applyFont="1" applyFill="1" applyBorder="1" applyAlignment="1">
      <alignment vertical="center" wrapText="1"/>
    </xf>
    <xf numFmtId="0" fontId="18" fillId="4" borderId="318" xfId="10" applyFont="1" applyFill="1" applyBorder="1" applyAlignment="1">
      <alignment vertical="center" wrapText="1"/>
    </xf>
    <xf numFmtId="0" fontId="18" fillId="9" borderId="725" xfId="10" quotePrefix="1" applyFont="1" applyFill="1" applyBorder="1" applyAlignment="1">
      <alignment horizontal="center" vertical="center" wrapText="1"/>
    </xf>
    <xf numFmtId="0" fontId="18" fillId="9" borderId="333" xfId="10" quotePrefix="1" applyFont="1" applyFill="1" applyBorder="1" applyAlignment="1">
      <alignment horizontal="center" vertical="center" wrapText="1"/>
    </xf>
    <xf numFmtId="0" fontId="25" fillId="9" borderId="333" xfId="10" quotePrefix="1" applyFont="1" applyFill="1" applyBorder="1" applyAlignment="1">
      <alignment horizontal="center" vertical="center" wrapText="1"/>
    </xf>
    <xf numFmtId="0" fontId="25" fillId="4" borderId="341" xfId="10" quotePrefix="1" applyFont="1" applyFill="1" applyBorder="1" applyAlignment="1">
      <alignment horizontal="center" vertical="center" wrapText="1"/>
    </xf>
    <xf numFmtId="0" fontId="18" fillId="9" borderId="310" xfId="10" quotePrefix="1" applyFont="1" applyFill="1" applyBorder="1" applyAlignment="1">
      <alignment horizontal="center" vertical="center" wrapText="1"/>
    </xf>
    <xf numFmtId="0" fontId="17" fillId="9" borderId="310" xfId="10" quotePrefix="1" applyFont="1" applyFill="1" applyBorder="1" applyAlignment="1">
      <alignment horizontal="center" vertical="center" wrapText="1"/>
    </xf>
    <xf numFmtId="0" fontId="17" fillId="4" borderId="740" xfId="10" quotePrefix="1" applyFont="1" applyFill="1" applyBorder="1" applyAlignment="1">
      <alignment horizontal="center" vertical="center" wrapText="1"/>
    </xf>
    <xf numFmtId="0" fontId="18" fillId="9" borderId="266" xfId="10" quotePrefix="1" applyFont="1" applyFill="1" applyBorder="1" applyAlignment="1">
      <alignment horizontal="center" vertical="center" wrapText="1"/>
    </xf>
    <xf numFmtId="0" fontId="18" fillId="9" borderId="264" xfId="10" quotePrefix="1" applyFont="1" applyFill="1" applyBorder="1" applyAlignment="1">
      <alignment horizontal="center" vertical="center" wrapText="1"/>
    </xf>
    <xf numFmtId="0" fontId="18" fillId="9" borderId="257" xfId="10" quotePrefix="1" applyFont="1" applyFill="1" applyBorder="1" applyAlignment="1">
      <alignment horizontal="center" vertical="center" wrapText="1"/>
    </xf>
    <xf numFmtId="0" fontId="18" fillId="9" borderId="346" xfId="10" quotePrefix="1" applyFont="1" applyFill="1" applyBorder="1" applyAlignment="1">
      <alignment horizontal="center" vertical="center" wrapText="1"/>
    </xf>
    <xf numFmtId="0" fontId="39" fillId="4" borderId="284" xfId="0" applyFont="1" applyFill="1" applyBorder="1" applyAlignment="1">
      <alignment horizontal="left" vertical="center" wrapText="1"/>
    </xf>
    <xf numFmtId="0" fontId="39" fillId="4" borderId="184" xfId="0" applyFont="1" applyFill="1" applyBorder="1" applyAlignment="1">
      <alignment horizontal="left" vertical="center" wrapText="1"/>
    </xf>
    <xf numFmtId="0" fontId="39" fillId="4" borderId="315" xfId="0" applyFont="1" applyFill="1" applyBorder="1" applyAlignment="1">
      <alignment horizontal="left" vertical="center" wrapText="1"/>
    </xf>
    <xf numFmtId="0" fontId="39" fillId="4" borderId="310" xfId="0" applyFont="1" applyFill="1" applyBorder="1" applyAlignment="1">
      <alignment horizontal="center" vertical="center" wrapText="1"/>
    </xf>
    <xf numFmtId="0" fontId="39" fillId="4" borderId="735" xfId="0" applyFont="1" applyFill="1" applyBorder="1" applyAlignment="1">
      <alignment horizontal="center" vertical="center" wrapText="1"/>
    </xf>
    <xf numFmtId="0" fontId="18" fillId="4" borderId="463" xfId="6" quotePrefix="1" applyFont="1" applyFill="1" applyBorder="1" applyAlignment="1">
      <alignment horizontal="center" vertical="center" wrapText="1"/>
    </xf>
    <xf numFmtId="0" fontId="18" fillId="4" borderId="2" xfId="6" quotePrefix="1" applyFont="1" applyFill="1" applyBorder="1" applyAlignment="1">
      <alignment horizontal="center" vertical="center" wrapText="1"/>
    </xf>
    <xf numFmtId="0" fontId="18" fillId="4" borderId="647" xfId="6" quotePrefix="1" applyFont="1" applyFill="1" applyBorder="1" applyAlignment="1">
      <alignment horizontal="center" vertical="center" wrapText="1"/>
    </xf>
    <xf numFmtId="0" fontId="18" fillId="4" borderId="727" xfId="6" quotePrefix="1" applyFont="1" applyFill="1" applyBorder="1" applyAlignment="1">
      <alignment vertical="center" wrapText="1"/>
    </xf>
    <xf numFmtId="0" fontId="18" fillId="4" borderId="730" xfId="6" quotePrefix="1" applyFont="1" applyFill="1" applyBorder="1" applyAlignment="1">
      <alignment vertical="center" wrapText="1"/>
    </xf>
    <xf numFmtId="0" fontId="39" fillId="4" borderId="725" xfId="0" applyFont="1" applyFill="1" applyBorder="1" applyAlignment="1">
      <alignment horizontal="center" vertical="center" wrapText="1"/>
    </xf>
    <xf numFmtId="0" fontId="39" fillId="4" borderId="723" xfId="0" applyFont="1" applyFill="1" applyBorder="1" applyAlignment="1">
      <alignment horizontal="center" vertical="center" wrapText="1"/>
    </xf>
    <xf numFmtId="0" fontId="39" fillId="4" borderId="726" xfId="0" applyFont="1" applyFill="1" applyBorder="1" applyAlignment="1">
      <alignment horizontal="center" vertical="center" wrapText="1"/>
    </xf>
    <xf numFmtId="0" fontId="18" fillId="4" borderId="462" xfId="10" quotePrefix="1" applyFont="1" applyFill="1" applyBorder="1" applyAlignment="1">
      <alignment horizontal="center" vertical="center" wrapText="1"/>
    </xf>
    <xf numFmtId="0" fontId="39" fillId="4" borderId="727" xfId="0" applyFont="1" applyFill="1" applyBorder="1" applyAlignment="1">
      <alignment horizontal="center" vertical="center" wrapText="1"/>
    </xf>
    <xf numFmtId="0" fontId="39" fillId="4" borderId="729" xfId="0" applyFont="1" applyFill="1" applyBorder="1" applyAlignment="1">
      <alignment horizontal="center" vertical="center" wrapText="1"/>
    </xf>
    <xf numFmtId="0" fontId="39" fillId="4" borderId="731" xfId="0" applyFont="1" applyFill="1" applyBorder="1" applyAlignment="1">
      <alignment horizontal="center" vertical="center" wrapText="1"/>
    </xf>
    <xf numFmtId="0" fontId="39" fillId="4" borderId="739" xfId="0" applyFont="1" applyFill="1" applyBorder="1" applyAlignment="1">
      <alignment horizontal="center" vertical="center" wrapText="1"/>
    </xf>
    <xf numFmtId="0" fontId="18" fillId="4" borderId="463" xfId="10" quotePrefix="1" applyFont="1" applyFill="1" applyBorder="1" applyAlignment="1">
      <alignment horizontal="center" vertical="center" wrapText="1"/>
    </xf>
    <xf numFmtId="0" fontId="18" fillId="4" borderId="284" xfId="10" quotePrefix="1" applyFont="1" applyFill="1" applyBorder="1" applyAlignment="1">
      <alignment vertical="center" wrapText="1"/>
    </xf>
    <xf numFmtId="0" fontId="18" fillId="4" borderId="184" xfId="10" quotePrefix="1" applyFont="1" applyFill="1" applyBorder="1" applyAlignment="1">
      <alignment vertical="center" wrapText="1"/>
    </xf>
    <xf numFmtId="0" fontId="18" fillId="4" borderId="727" xfId="10" quotePrefix="1" applyFont="1" applyFill="1" applyBorder="1" applyAlignment="1">
      <alignment vertical="center" wrapText="1"/>
    </xf>
    <xf numFmtId="0" fontId="18" fillId="4" borderId="729" xfId="10" quotePrefix="1" applyFont="1" applyFill="1" applyBorder="1" applyAlignment="1">
      <alignment vertical="center" wrapText="1"/>
    </xf>
    <xf numFmtId="0" fontId="156" fillId="4" borderId="462" xfId="0" applyFont="1" applyFill="1" applyBorder="1" applyAlignment="1">
      <alignment horizontal="center" vertical="center"/>
    </xf>
    <xf numFmtId="0" fontId="156" fillId="4" borderId="463" xfId="0" applyFont="1" applyFill="1" applyBorder="1" applyAlignment="1">
      <alignment horizontal="center" vertical="center"/>
    </xf>
    <xf numFmtId="0" fontId="156" fillId="4" borderId="2" xfId="0" applyFont="1" applyFill="1" applyBorder="1" applyAlignment="1">
      <alignment horizontal="center" vertical="center"/>
    </xf>
    <xf numFmtId="0" fontId="27" fillId="0" borderId="720" xfId="24" applyFont="1" applyBorder="1" applyAlignment="1">
      <alignment horizontal="center" vertical="center" wrapText="1"/>
    </xf>
    <xf numFmtId="0" fontId="27" fillId="0" borderId="721" xfId="24" applyFont="1" applyBorder="1" applyAlignment="1">
      <alignment horizontal="center" vertical="center" wrapText="1"/>
    </xf>
    <xf numFmtId="0" fontId="27" fillId="0" borderId="722" xfId="24" applyFont="1" applyBorder="1" applyAlignment="1">
      <alignment horizontal="center" vertical="center" wrapText="1"/>
    </xf>
    <xf numFmtId="0" fontId="4" fillId="0" borderId="283" xfId="24" applyBorder="1" applyAlignment="1">
      <alignment horizontal="center"/>
    </xf>
    <xf numFmtId="0" fontId="4" fillId="0" borderId="128" xfId="24" applyBorder="1" applyAlignment="1">
      <alignment horizontal="center"/>
    </xf>
    <xf numFmtId="0" fontId="27" fillId="0" borderId="371" xfId="24" applyFont="1" applyBorder="1" applyAlignment="1">
      <alignment horizontal="center" vertical="center" wrapText="1"/>
    </xf>
    <xf numFmtId="0" fontId="27" fillId="0" borderId="561" xfId="24" applyFont="1" applyBorder="1" applyAlignment="1">
      <alignment horizontal="center" vertical="center" wrapText="1"/>
    </xf>
    <xf numFmtId="0" fontId="27" fillId="0" borderId="380" xfId="24" applyFont="1" applyBorder="1" applyAlignment="1">
      <alignment horizontal="center" vertical="center" wrapText="1"/>
    </xf>
    <xf numFmtId="0" fontId="31" fillId="0" borderId="381" xfId="24" applyFont="1" applyBorder="1" applyAlignment="1">
      <alignment horizontal="center" vertical="center"/>
    </xf>
    <xf numFmtId="0" fontId="31" fillId="0" borderId="380" xfId="24" applyFont="1" applyBorder="1" applyAlignment="1">
      <alignment horizontal="center" vertical="center"/>
    </xf>
    <xf numFmtId="0" fontId="32" fillId="0" borderId="382" xfId="24" applyFont="1" applyBorder="1" applyAlignment="1">
      <alignment horizontal="center" vertical="center" wrapText="1"/>
    </xf>
    <xf numFmtId="0" fontId="70" fillId="0" borderId="741" xfId="24" applyFont="1" applyBorder="1" applyAlignment="1">
      <alignment horizontal="center" vertical="center" wrapText="1"/>
    </xf>
    <xf numFmtId="0" fontId="71" fillId="0" borderId="561" xfId="24" applyFont="1" applyBorder="1"/>
    <xf numFmtId="0" fontId="71" fillId="0" borderId="380" xfId="24" applyFont="1" applyBorder="1"/>
    <xf numFmtId="0" fontId="71" fillId="0" borderId="743" xfId="24" applyFont="1" applyBorder="1"/>
    <xf numFmtId="0" fontId="71" fillId="0" borderId="381" xfId="24" applyFont="1" applyBorder="1"/>
    <xf numFmtId="0" fontId="72" fillId="0" borderId="743" xfId="24" applyFont="1" applyBorder="1"/>
    <xf numFmtId="0" fontId="33" fillId="0" borderId="371" xfId="0" applyFont="1" applyFill="1" applyBorder="1" applyAlignment="1">
      <alignment horizontal="left"/>
    </xf>
    <xf numFmtId="0" fontId="33" fillId="0" borderId="741" xfId="0" applyFont="1" applyFill="1" applyBorder="1" applyAlignment="1">
      <alignment horizontal="center"/>
    </xf>
    <xf numFmtId="0" fontId="34" fillId="0" borderId="742" xfId="0" applyFont="1" applyFill="1" applyBorder="1" applyAlignment="1">
      <alignment horizontal="center"/>
    </xf>
    <xf numFmtId="49" fontId="33" fillId="0" borderId="378" xfId="0" applyNumberFormat="1" applyFont="1" applyFill="1" applyBorder="1" applyAlignment="1">
      <alignment horizontal="left"/>
    </xf>
    <xf numFmtId="0" fontId="33" fillId="0" borderId="378" xfId="0" applyFont="1" applyFill="1" applyBorder="1" applyAlignment="1">
      <alignment horizontal="left"/>
    </xf>
    <xf numFmtId="17" fontId="33" fillId="0" borderId="378" xfId="0" applyNumberFormat="1" applyFont="1" applyFill="1" applyBorder="1" applyAlignment="1">
      <alignment horizontal="left"/>
    </xf>
    <xf numFmtId="49" fontId="33" fillId="0" borderId="734" xfId="0" applyNumberFormat="1" applyFont="1" applyFill="1" applyBorder="1" applyAlignment="1">
      <alignment horizontal="left"/>
    </xf>
    <xf numFmtId="0" fontId="33" fillId="0" borderId="734" xfId="0" applyFont="1" applyFill="1" applyBorder="1" applyAlignment="1">
      <alignment horizontal="left"/>
    </xf>
    <xf numFmtId="0" fontId="33" fillId="0" borderId="744" xfId="0" applyFont="1" applyFill="1" applyBorder="1" applyAlignment="1">
      <alignment horizontal="center"/>
    </xf>
    <xf numFmtId="0" fontId="33" fillId="0" borderId="745" xfId="0" applyFont="1" applyFill="1" applyBorder="1" applyAlignment="1">
      <alignment horizontal="center"/>
    </xf>
    <xf numFmtId="0" fontId="34" fillId="0" borderId="128" xfId="0" applyFont="1" applyFill="1" applyBorder="1" applyAlignment="1">
      <alignment horizontal="center"/>
    </xf>
    <xf numFmtId="0" fontId="34" fillId="0" borderId="579" xfId="0" applyFont="1" applyFill="1" applyBorder="1" applyAlignment="1">
      <alignment horizontal="left" vertical="center"/>
    </xf>
    <xf numFmtId="0" fontId="115" fillId="0" borderId="544" xfId="0" applyFont="1" applyFill="1" applyBorder="1" applyAlignment="1">
      <alignment horizontal="center"/>
    </xf>
    <xf numFmtId="0" fontId="34" fillId="0" borderId="555" xfId="0" applyFont="1" applyFill="1" applyBorder="1" applyAlignment="1">
      <alignment horizontal="center"/>
    </xf>
    <xf numFmtId="49" fontId="115" fillId="0" borderId="371" xfId="0" applyNumberFormat="1" applyFont="1" applyFill="1" applyBorder="1" applyAlignment="1">
      <alignment horizontal="left"/>
    </xf>
    <xf numFmtId="0" fontId="116" fillId="0" borderId="741" xfId="0" applyFont="1" applyFill="1" applyBorder="1" applyAlignment="1">
      <alignment horizontal="center"/>
    </xf>
    <xf numFmtId="0" fontId="116" fillId="0" borderId="741" xfId="24" applyFont="1" applyFill="1" applyBorder="1" applyAlignment="1">
      <alignment horizontal="center"/>
    </xf>
    <xf numFmtId="0" fontId="116" fillId="0" borderId="742" xfId="24" applyFont="1" applyFill="1" applyBorder="1" applyAlignment="1">
      <alignment horizontal="center"/>
    </xf>
    <xf numFmtId="0" fontId="116" fillId="0" borderId="746" xfId="24" applyFont="1" applyFill="1" applyBorder="1" applyAlignment="1">
      <alignment horizontal="center"/>
    </xf>
    <xf numFmtId="0" fontId="117" fillId="0" borderId="746" xfId="24" applyFont="1" applyFill="1" applyBorder="1" applyAlignment="1">
      <alignment horizontal="center" vertical="center" wrapText="1"/>
    </xf>
    <xf numFmtId="0" fontId="111" fillId="0" borderId="742" xfId="24" applyFont="1" applyFill="1" applyBorder="1" applyAlignment="1">
      <alignment horizontal="center" vertical="center" wrapText="1"/>
    </xf>
    <xf numFmtId="49" fontId="114" fillId="0" borderId="371" xfId="0" applyNumberFormat="1" applyFont="1" applyFill="1" applyBorder="1" applyAlignment="1">
      <alignment horizontal="left"/>
    </xf>
    <xf numFmtId="0" fontId="116" fillId="0" borderId="561" xfId="24" applyFont="1" applyFill="1" applyBorder="1" applyAlignment="1">
      <alignment horizontal="center"/>
    </xf>
    <xf numFmtId="0" fontId="116" fillId="0" borderId="380" xfId="24" applyFont="1" applyFill="1" applyBorder="1" applyAlignment="1">
      <alignment horizontal="center"/>
    </xf>
    <xf numFmtId="0" fontId="116" fillId="0" borderId="743" xfId="24" applyFont="1" applyFill="1" applyBorder="1" applyAlignment="1">
      <alignment horizontal="center"/>
    </xf>
    <xf numFmtId="0" fontId="33" fillId="0" borderId="561" xfId="24" applyFont="1" applyFill="1" applyBorder="1" applyAlignment="1">
      <alignment horizontal="center"/>
    </xf>
    <xf numFmtId="0" fontId="33" fillId="0" borderId="380" xfId="24" applyFont="1" applyFill="1" applyBorder="1" applyAlignment="1">
      <alignment horizontal="center"/>
    </xf>
    <xf numFmtId="0" fontId="33" fillId="0" borderId="743" xfId="24" applyFont="1" applyFill="1" applyBorder="1" applyAlignment="1">
      <alignment horizontal="center"/>
    </xf>
    <xf numFmtId="0" fontId="33" fillId="0" borderId="746" xfId="24" applyFont="1" applyFill="1" applyBorder="1" applyAlignment="1">
      <alignment horizontal="center" vertical="center" wrapText="1"/>
    </xf>
    <xf numFmtId="0" fontId="34" fillId="0" borderId="742" xfId="24" applyFont="1" applyFill="1" applyBorder="1" applyAlignment="1">
      <alignment horizontal="center" vertical="center" wrapText="1"/>
    </xf>
    <xf numFmtId="0" fontId="33" fillId="0" borderId="744" xfId="24" applyFont="1" applyFill="1" applyBorder="1" applyAlignment="1">
      <alignment horizontal="center"/>
    </xf>
    <xf numFmtId="0" fontId="33" fillId="0" borderId="745" xfId="24" applyFont="1" applyFill="1" applyBorder="1" applyAlignment="1">
      <alignment horizontal="center"/>
    </xf>
    <xf numFmtId="0" fontId="33" fillId="0" borderId="733" xfId="24" applyFont="1" applyFill="1" applyBorder="1" applyAlignment="1">
      <alignment horizontal="center"/>
    </xf>
    <xf numFmtId="0" fontId="33" fillId="0" borderId="737" xfId="24" applyFont="1" applyFill="1" applyBorder="1" applyAlignment="1">
      <alignment horizontal="center"/>
    </xf>
    <xf numFmtId="0" fontId="33" fillId="0" borderId="747" xfId="24" applyFont="1" applyFill="1" applyBorder="1" applyAlignment="1">
      <alignment horizontal="center"/>
    </xf>
    <xf numFmtId="0" fontId="33" fillId="0" borderId="744" xfId="24" applyFont="1" applyFill="1" applyBorder="1" applyAlignment="1">
      <alignment horizontal="center" vertical="center" wrapText="1"/>
    </xf>
    <xf numFmtId="0" fontId="33" fillId="0" borderId="745" xfId="24" applyFont="1" applyFill="1" applyBorder="1" applyAlignment="1">
      <alignment horizontal="center" vertical="center" wrapText="1"/>
    </xf>
    <xf numFmtId="0" fontId="34" fillId="0" borderId="737" xfId="24" applyFont="1" applyFill="1" applyBorder="1" applyAlignment="1">
      <alignment horizontal="center" vertical="center" wrapText="1"/>
    </xf>
    <xf numFmtId="49" fontId="114" fillId="0" borderId="579" xfId="0" applyNumberFormat="1" applyFont="1" applyFill="1" applyBorder="1" applyAlignment="1">
      <alignment horizontal="left"/>
    </xf>
    <xf numFmtId="0" fontId="115" fillId="0" borderId="579" xfId="0" applyFont="1" applyFill="1" applyBorder="1" applyAlignment="1">
      <alignment horizontal="center"/>
    </xf>
    <xf numFmtId="0" fontId="115" fillId="0" borderId="748" xfId="0" applyFont="1" applyFill="1" applyBorder="1" applyAlignment="1">
      <alignment horizontal="center"/>
    </xf>
    <xf numFmtId="0" fontId="115" fillId="0" borderId="555" xfId="0" applyFont="1" applyFill="1" applyBorder="1" applyAlignment="1">
      <alignment horizontal="center"/>
    </xf>
    <xf numFmtId="49" fontId="118" fillId="0" borderId="371" xfId="0" applyNumberFormat="1" applyFont="1" applyFill="1" applyBorder="1" applyAlignment="1">
      <alignment horizontal="left"/>
    </xf>
    <xf numFmtId="49" fontId="35" fillId="0" borderId="283" xfId="0" applyNumberFormat="1" applyFont="1" applyFill="1" applyBorder="1" applyAlignment="1">
      <alignment horizontal="left"/>
    </xf>
    <xf numFmtId="0" fontId="33" fillId="0" borderId="749" xfId="0" applyFont="1" applyFill="1" applyBorder="1" applyAlignment="1">
      <alignment horizontal="center"/>
    </xf>
    <xf numFmtId="0" fontId="33" fillId="0" borderId="747" xfId="0" applyFont="1" applyFill="1" applyBorder="1" applyAlignment="1">
      <alignment horizontal="center"/>
    </xf>
    <xf numFmtId="0" fontId="33" fillId="0" borderId="750" xfId="0" applyFont="1" applyFill="1" applyBorder="1" applyAlignment="1">
      <alignment horizontal="center"/>
    </xf>
    <xf numFmtId="0" fontId="33" fillId="0" borderId="751" xfId="0" applyFont="1" applyFill="1" applyBorder="1" applyAlignment="1">
      <alignment horizontal="center"/>
    </xf>
    <xf numFmtId="0" fontId="33" fillId="0" borderId="752" xfId="0" applyFont="1" applyFill="1" applyBorder="1" applyAlignment="1">
      <alignment horizontal="center"/>
    </xf>
    <xf numFmtId="0" fontId="33" fillId="0" borderId="753" xfId="0" applyFont="1" applyFill="1" applyBorder="1" applyAlignment="1">
      <alignment horizontal="center"/>
    </xf>
    <xf numFmtId="49" fontId="114" fillId="0" borderId="720" xfId="0" applyNumberFormat="1" applyFont="1" applyFill="1" applyBorder="1" applyAlignment="1">
      <alignment horizontal="left"/>
    </xf>
    <xf numFmtId="0" fontId="33" fillId="0" borderId="721" xfId="0" applyFont="1" applyFill="1" applyBorder="1" applyAlignment="1">
      <alignment horizontal="center"/>
    </xf>
    <xf numFmtId="0" fontId="33" fillId="0" borderId="722" xfId="0" applyFont="1" applyFill="1" applyBorder="1" applyAlignment="1">
      <alignment horizontal="center"/>
    </xf>
    <xf numFmtId="0" fontId="33" fillId="0" borderId="326" xfId="0" applyFont="1" applyFill="1" applyBorder="1" applyAlignment="1">
      <alignment horizontal="center"/>
    </xf>
    <xf numFmtId="0" fontId="128" fillId="0" borderId="372" xfId="24" applyFont="1" applyFill="1" applyBorder="1" applyAlignment="1">
      <alignment horizontal="left" vertical="center" wrapText="1"/>
    </xf>
    <xf numFmtId="0" fontId="34" fillId="0" borderId="544" xfId="0" applyFont="1" applyFill="1" applyBorder="1" applyAlignment="1">
      <alignment horizontal="center"/>
    </xf>
    <xf numFmtId="0" fontId="0" fillId="0" borderId="283" xfId="0" applyFill="1" applyBorder="1"/>
    <xf numFmtId="0" fontId="70" fillId="0" borderId="371" xfId="24" applyFont="1" applyBorder="1" applyAlignment="1">
      <alignment horizontal="center" vertical="center" wrapText="1"/>
    </xf>
    <xf numFmtId="0" fontId="72" fillId="0" borderId="746" xfId="0" applyFont="1" applyBorder="1" applyAlignment="1">
      <alignment horizontal="center" vertical="center" textRotation="90" wrapText="1"/>
    </xf>
    <xf numFmtId="0" fontId="33" fillId="0" borderId="743" xfId="0" applyNumberFormat="1" applyFont="1" applyFill="1" applyBorder="1" applyAlignment="1">
      <alignment horizontal="center" vertical="center"/>
    </xf>
    <xf numFmtId="0" fontId="33" fillId="0" borderId="746" xfId="0" applyNumberFormat="1" applyFont="1" applyFill="1" applyBorder="1" applyAlignment="1">
      <alignment horizontal="center" vertical="center" wrapText="1"/>
    </xf>
    <xf numFmtId="0" fontId="34" fillId="0" borderId="742" xfId="0" applyNumberFormat="1" applyFont="1" applyFill="1" applyBorder="1" applyAlignment="1">
      <alignment horizontal="center" vertical="center" wrapText="1"/>
    </xf>
    <xf numFmtId="49" fontId="33" fillId="0" borderId="733" xfId="0" applyNumberFormat="1" applyFont="1" applyFill="1" applyBorder="1" applyAlignment="1">
      <alignment horizontal="left"/>
    </xf>
    <xf numFmtId="0" fontId="33" fillId="0" borderId="733" xfId="0" applyFont="1" applyFill="1" applyBorder="1" applyAlignment="1">
      <alignment horizontal="left"/>
    </xf>
    <xf numFmtId="0" fontId="33" fillId="0" borderId="744" xfId="0" applyNumberFormat="1" applyFont="1" applyFill="1" applyBorder="1" applyAlignment="1">
      <alignment horizontal="center" vertical="center"/>
    </xf>
    <xf numFmtId="0" fontId="33" fillId="0" borderId="747" xfId="0" applyNumberFormat="1" applyFont="1" applyFill="1" applyBorder="1" applyAlignment="1">
      <alignment horizontal="center" vertical="center"/>
    </xf>
    <xf numFmtId="0" fontId="33" fillId="0" borderId="754" xfId="0" applyNumberFormat="1" applyFont="1" applyFill="1" applyBorder="1" applyAlignment="1">
      <alignment horizontal="center" vertical="center"/>
    </xf>
    <xf numFmtId="0" fontId="33" fillId="0" borderId="745" xfId="0" applyNumberFormat="1" applyFont="1" applyFill="1" applyBorder="1" applyAlignment="1">
      <alignment horizontal="center" vertical="center"/>
    </xf>
    <xf numFmtId="0" fontId="33" fillId="0" borderId="750" xfId="0" applyNumberFormat="1" applyFont="1" applyFill="1" applyBorder="1" applyAlignment="1">
      <alignment horizontal="center" vertical="center"/>
    </xf>
    <xf numFmtId="0" fontId="34" fillId="0" borderId="128" xfId="0" applyNumberFormat="1" applyFont="1" applyFill="1" applyBorder="1" applyAlignment="1">
      <alignment horizontal="center" vertical="center" wrapText="1"/>
    </xf>
    <xf numFmtId="0" fontId="114" fillId="0" borderId="579" xfId="0" applyNumberFormat="1" applyFont="1" applyFill="1" applyBorder="1" applyAlignment="1">
      <alignment horizontal="center" vertical="center"/>
    </xf>
    <xf numFmtId="0" fontId="34" fillId="0" borderId="748" xfId="0" applyNumberFormat="1" applyFont="1" applyFill="1" applyBorder="1" applyAlignment="1">
      <alignment horizontal="center" vertical="center"/>
    </xf>
    <xf numFmtId="0" fontId="114" fillId="0" borderId="748" xfId="0" applyNumberFormat="1" applyFont="1" applyFill="1" applyBorder="1" applyAlignment="1">
      <alignment horizontal="center" vertical="center" wrapText="1"/>
    </xf>
    <xf numFmtId="0" fontId="34" fillId="0" borderId="555" xfId="0" applyNumberFormat="1" applyFont="1" applyFill="1" applyBorder="1" applyAlignment="1">
      <alignment horizontal="center" vertical="center" wrapText="1"/>
    </xf>
    <xf numFmtId="0" fontId="117" fillId="0" borderId="732" xfId="0" applyNumberFormat="1" applyFont="1" applyFill="1" applyBorder="1" applyAlignment="1">
      <alignment horizontal="left"/>
    </xf>
    <xf numFmtId="0" fontId="122" fillId="0" borderId="746" xfId="0" applyNumberFormat="1" applyFont="1" applyFill="1" applyBorder="1" applyAlignment="1">
      <alignment horizontal="center" vertical="center"/>
    </xf>
    <xf numFmtId="0" fontId="122" fillId="0" borderId="746" xfId="0" applyNumberFormat="1" applyFont="1" applyFill="1" applyBorder="1" applyAlignment="1">
      <alignment horizontal="center" vertical="center" wrapText="1"/>
    </xf>
    <xf numFmtId="0" fontId="111" fillId="0" borderId="742" xfId="0" applyNumberFormat="1" applyFont="1" applyFill="1" applyBorder="1" applyAlignment="1">
      <alignment horizontal="center" vertical="center" wrapText="1"/>
    </xf>
    <xf numFmtId="0" fontId="103" fillId="0" borderId="732" xfId="0" applyNumberFormat="1" applyFont="1" applyFill="1" applyBorder="1" applyAlignment="1">
      <alignment horizontal="left"/>
    </xf>
    <xf numFmtId="0" fontId="122" fillId="0" borderId="743" xfId="0" applyNumberFormat="1" applyFont="1" applyFill="1" applyBorder="1" applyAlignment="1">
      <alignment horizontal="center" vertical="center"/>
    </xf>
    <xf numFmtId="0" fontId="119" fillId="0" borderId="381" xfId="0" applyNumberFormat="1" applyFont="1" applyFill="1" applyBorder="1" applyAlignment="1">
      <alignment horizontal="center" vertical="center"/>
    </xf>
    <xf numFmtId="0" fontId="119" fillId="0" borderId="743" xfId="0" applyNumberFormat="1" applyFont="1" applyFill="1" applyBorder="1" applyAlignment="1">
      <alignment horizontal="center" vertical="center"/>
    </xf>
    <xf numFmtId="0" fontId="33" fillId="0" borderId="561" xfId="0" applyFont="1" applyFill="1" applyBorder="1" applyAlignment="1">
      <alignment horizontal="left"/>
    </xf>
    <xf numFmtId="49" fontId="118" fillId="0" borderId="651" xfId="0" applyNumberFormat="1" applyFont="1" applyFill="1" applyBorder="1" applyAlignment="1">
      <alignment horizontal="left"/>
    </xf>
    <xf numFmtId="0" fontId="103" fillId="0" borderId="326" xfId="0" applyNumberFormat="1" applyFont="1" applyFill="1" applyBorder="1" applyAlignment="1">
      <alignment horizontal="left"/>
    </xf>
    <xf numFmtId="0" fontId="119" fillId="0" borderId="746" xfId="0" applyNumberFormat="1" applyFont="1" applyFill="1" applyBorder="1" applyAlignment="1">
      <alignment horizontal="center" vertical="center"/>
    </xf>
    <xf numFmtId="0" fontId="119" fillId="0" borderId="732" xfId="0" applyNumberFormat="1" applyFont="1" applyFill="1" applyBorder="1" applyAlignment="1">
      <alignment horizontal="center" vertical="center"/>
    </xf>
    <xf numFmtId="0" fontId="114" fillId="0" borderId="744" xfId="0" applyNumberFormat="1" applyFont="1" applyFill="1" applyBorder="1" applyAlignment="1">
      <alignment horizontal="center" vertical="center"/>
    </xf>
    <xf numFmtId="0" fontId="114" fillId="0" borderId="747" xfId="0" applyNumberFormat="1" applyFont="1" applyFill="1" applyBorder="1" applyAlignment="1">
      <alignment horizontal="center" vertical="center"/>
    </xf>
    <xf numFmtId="0" fontId="114" fillId="0" borderId="209" xfId="0" applyNumberFormat="1" applyFont="1" applyFill="1" applyBorder="1" applyAlignment="1">
      <alignment horizontal="center" vertical="center"/>
    </xf>
    <xf numFmtId="0" fontId="114" fillId="0" borderId="733" xfId="0" applyNumberFormat="1" applyFont="1" applyFill="1" applyBorder="1" applyAlignment="1">
      <alignment horizontal="center" vertical="center"/>
    </xf>
    <xf numFmtId="0" fontId="114" fillId="0" borderId="755" xfId="0" applyNumberFormat="1" applyFont="1" applyFill="1" applyBorder="1" applyAlignment="1">
      <alignment horizontal="center" vertical="center"/>
    </xf>
    <xf numFmtId="0" fontId="114" fillId="0" borderId="745" xfId="0" applyNumberFormat="1" applyFont="1" applyFill="1" applyBorder="1" applyAlignment="1">
      <alignment horizontal="center" vertical="center"/>
    </xf>
    <xf numFmtId="0" fontId="114" fillId="0" borderId="754" xfId="0" applyNumberFormat="1" applyFont="1" applyFill="1" applyBorder="1" applyAlignment="1">
      <alignment horizontal="center" vertical="center"/>
    </xf>
    <xf numFmtId="0" fontId="114" fillId="0" borderId="750" xfId="0" applyNumberFormat="1" applyFont="1" applyFill="1" applyBorder="1" applyAlignment="1">
      <alignment horizontal="center" vertical="center"/>
    </xf>
    <xf numFmtId="0" fontId="114" fillId="0" borderId="725" xfId="24" applyFont="1" applyFill="1" applyBorder="1" applyAlignment="1">
      <alignment horizontal="left" vertical="center" wrapText="1"/>
    </xf>
    <xf numFmtId="49" fontId="118" fillId="0" borderId="661" xfId="0" applyNumberFormat="1" applyFont="1" applyFill="1" applyBorder="1" applyAlignment="1">
      <alignment horizontal="left"/>
    </xf>
    <xf numFmtId="0" fontId="114" fillId="0" borderId="756" xfId="0" applyNumberFormat="1" applyFont="1" applyFill="1" applyBorder="1" applyAlignment="1">
      <alignment horizontal="center" vertical="center"/>
    </xf>
    <xf numFmtId="0" fontId="114" fillId="0" borderId="748" xfId="0" applyNumberFormat="1" applyFont="1" applyFill="1" applyBorder="1" applyAlignment="1">
      <alignment horizontal="center" vertical="center"/>
    </xf>
    <xf numFmtId="0" fontId="114" fillId="0" borderId="47" xfId="0" applyNumberFormat="1" applyFont="1" applyFill="1" applyBorder="1" applyAlignment="1">
      <alignment horizontal="center" vertical="center"/>
    </xf>
    <xf numFmtId="0" fontId="114" fillId="0" borderId="58" xfId="0" applyNumberFormat="1" applyFont="1" applyFill="1" applyBorder="1" applyAlignment="1">
      <alignment horizontal="center" vertical="center"/>
    </xf>
    <xf numFmtId="0" fontId="33" fillId="0" borderId="541" xfId="0" applyNumberFormat="1" applyFont="1" applyFill="1" applyBorder="1" applyAlignment="1">
      <alignment horizontal="center" vertical="center" wrapText="1"/>
    </xf>
    <xf numFmtId="0" fontId="33" fillId="0" borderId="50" xfId="0" applyNumberFormat="1" applyFont="1" applyFill="1" applyBorder="1" applyAlignment="1">
      <alignment horizontal="center" vertical="center" wrapText="1"/>
    </xf>
    <xf numFmtId="0" fontId="34" fillId="0" borderId="58" xfId="0" applyNumberFormat="1" applyFont="1" applyFill="1" applyBorder="1" applyAlignment="1">
      <alignment horizontal="center" vertical="center" wrapText="1"/>
    </xf>
    <xf numFmtId="0" fontId="34" fillId="0" borderId="57" xfId="0" applyNumberFormat="1" applyFont="1" applyFill="1" applyBorder="1" applyAlignment="1">
      <alignment horizontal="center" vertical="center" wrapText="1"/>
    </xf>
    <xf numFmtId="0" fontId="70" fillId="0" borderId="85" xfId="24" applyFont="1" applyBorder="1" applyAlignment="1">
      <alignment horizontal="center" vertical="center" wrapText="1"/>
    </xf>
    <xf numFmtId="0" fontId="70" fillId="0" borderId="74" xfId="24" applyFont="1" applyBorder="1" applyAlignment="1">
      <alignment horizontal="center" vertical="center" wrapText="1"/>
    </xf>
    <xf numFmtId="0" fontId="71" fillId="0" borderId="746" xfId="0" applyFont="1" applyBorder="1"/>
    <xf numFmtId="0" fontId="71" fillId="0" borderId="74" xfId="0" applyFont="1" applyBorder="1"/>
    <xf numFmtId="0" fontId="71" fillId="0" borderId="35" xfId="0" applyFont="1" applyBorder="1"/>
    <xf numFmtId="0" fontId="71" fillId="0" borderId="50" xfId="0" applyFont="1" applyBorder="1"/>
    <xf numFmtId="0" fontId="72" fillId="0" borderId="35" xfId="0" applyFont="1" applyBorder="1"/>
    <xf numFmtId="0" fontId="72" fillId="0" borderId="742" xfId="0" applyFont="1" applyBorder="1"/>
    <xf numFmtId="0" fontId="29" fillId="0" borderId="45" xfId="24" applyFont="1" applyBorder="1" applyAlignment="1">
      <alignment horizontal="center" vertical="center" wrapText="1"/>
    </xf>
    <xf numFmtId="0" fontId="30" fillId="0" borderId="46" xfId="24" applyFont="1" applyBorder="1" applyAlignment="1">
      <alignment horizontal="center" wrapText="1"/>
    </xf>
    <xf numFmtId="0" fontId="31" fillId="0" borderId="660" xfId="24" applyFont="1" applyBorder="1" applyAlignment="1">
      <alignment horizontal="center" vertical="center"/>
    </xf>
    <xf numFmtId="0" fontId="29" fillId="0" borderId="748" xfId="24" applyFont="1" applyBorder="1" applyAlignment="1">
      <alignment horizontal="center" vertical="center" wrapText="1"/>
    </xf>
    <xf numFmtId="0" fontId="31" fillId="0" borderId="47" xfId="24" applyFont="1" applyBorder="1" applyAlignment="1">
      <alignment horizontal="center" vertical="center"/>
    </xf>
    <xf numFmtId="0" fontId="31" fillId="0" borderId="544" xfId="24" applyFont="1" applyBorder="1" applyAlignment="1">
      <alignment horizontal="center" vertical="center"/>
    </xf>
    <xf numFmtId="0" fontId="29" fillId="0" borderId="756" xfId="24" applyFont="1" applyBorder="1" applyAlignment="1">
      <alignment horizontal="center" vertical="center" wrapText="1"/>
    </xf>
    <xf numFmtId="0" fontId="31" fillId="0" borderId="555" xfId="24" applyFont="1" applyBorder="1" applyAlignment="1">
      <alignment horizontal="center" vertical="center"/>
    </xf>
    <xf numFmtId="0" fontId="4" fillId="0" borderId="566" xfId="24" applyBorder="1" applyAlignment="1">
      <alignment horizontal="center"/>
    </xf>
    <xf numFmtId="0" fontId="4" fillId="0" borderId="283" xfId="24" applyFill="1" applyBorder="1"/>
    <xf numFmtId="0" fontId="3" fillId="0" borderId="382" xfId="24" applyFont="1" applyBorder="1" applyAlignment="1">
      <alignment wrapText="1"/>
    </xf>
    <xf numFmtId="0" fontId="69" fillId="0" borderId="732" xfId="24" applyFont="1" applyBorder="1" applyAlignment="1">
      <alignment vertical="center"/>
    </xf>
    <xf numFmtId="0" fontId="69" fillId="0" borderId="746" xfId="24" applyFont="1" applyBorder="1" applyAlignment="1">
      <alignment vertical="center"/>
    </xf>
    <xf numFmtId="0" fontId="73" fillId="0" borderId="746" xfId="24" applyFont="1" applyBorder="1" applyAlignment="1">
      <alignment vertical="center"/>
    </xf>
    <xf numFmtId="0" fontId="73" fillId="0" borderId="741" xfId="24" applyFont="1" applyBorder="1" applyAlignment="1">
      <alignment vertical="center"/>
    </xf>
    <xf numFmtId="0" fontId="36" fillId="0" borderId="757" xfId="24" applyFont="1" applyFill="1" applyBorder="1" applyAlignment="1">
      <alignment horizontal="left" shrinkToFit="1"/>
    </xf>
    <xf numFmtId="0" fontId="4" fillId="0" borderId="744" xfId="24" applyNumberFormat="1" applyFont="1" applyFill="1" applyBorder="1" applyAlignment="1">
      <alignment horizontal="center" vertical="center"/>
    </xf>
    <xf numFmtId="0" fontId="4" fillId="0" borderId="758" xfId="24" applyNumberFormat="1" applyFont="1" applyFill="1" applyBorder="1" applyAlignment="1">
      <alignment horizontal="center" vertical="center"/>
    </xf>
    <xf numFmtId="0" fontId="4" fillId="0" borderId="759" xfId="24" applyNumberFormat="1" applyFont="1" applyFill="1" applyBorder="1" applyAlignment="1">
      <alignment horizontal="center" vertical="center"/>
    </xf>
    <xf numFmtId="0" fontId="4" fillId="0" borderId="751" xfId="24" applyNumberFormat="1" applyFont="1" applyFill="1" applyBorder="1" applyAlignment="1">
      <alignment horizontal="center" vertical="center"/>
    </xf>
    <xf numFmtId="0" fontId="4" fillId="0" borderId="747" xfId="24" applyNumberFormat="1" applyFont="1" applyFill="1" applyBorder="1" applyAlignment="1">
      <alignment horizontal="center" vertical="center"/>
    </xf>
    <xf numFmtId="0" fontId="4" fillId="0" borderId="209" xfId="24" applyNumberFormat="1" applyFont="1" applyFill="1" applyBorder="1" applyAlignment="1">
      <alignment horizontal="center" vertical="center"/>
    </xf>
    <xf numFmtId="0" fontId="4" fillId="0" borderId="753" xfId="24" applyNumberFormat="1" applyFont="1" applyFill="1" applyBorder="1" applyAlignment="1">
      <alignment horizontal="center" vertical="center"/>
    </xf>
    <xf numFmtId="0" fontId="4" fillId="0" borderId="760" xfId="24" applyNumberFormat="1" applyFont="1" applyFill="1" applyBorder="1" applyAlignment="1">
      <alignment horizontal="center" vertical="center"/>
    </xf>
    <xf numFmtId="0" fontId="106" fillId="0" borderId="733" xfId="24" applyNumberFormat="1" applyFont="1" applyFill="1" applyBorder="1" applyAlignment="1">
      <alignment horizontal="center" vertical="center"/>
    </xf>
    <xf numFmtId="0" fontId="4" fillId="0" borderId="283" xfId="24" applyFont="1" applyFill="1" applyBorder="1"/>
    <xf numFmtId="0" fontId="28" fillId="0" borderId="372" xfId="24" applyFont="1" applyFill="1" applyBorder="1"/>
    <xf numFmtId="0" fontId="4" fillId="0" borderId="761" xfId="24" applyNumberFormat="1" applyFont="1" applyFill="1" applyBorder="1" applyAlignment="1">
      <alignment horizontal="center" vertical="center"/>
    </xf>
    <xf numFmtId="0" fontId="4" fillId="0" borderId="660" xfId="24" applyNumberFormat="1" applyFont="1" applyFill="1" applyBorder="1" applyAlignment="1">
      <alignment horizontal="center" vertical="center"/>
    </xf>
    <xf numFmtId="0" fontId="4" fillId="0" borderId="748" xfId="24" applyNumberFormat="1" applyFont="1" applyFill="1" applyBorder="1" applyAlignment="1">
      <alignment horizontal="center" vertical="center"/>
    </xf>
    <xf numFmtId="0" fontId="106" fillId="0" borderId="555" xfId="24" applyNumberFormat="1" applyFont="1" applyFill="1" applyBorder="1" applyAlignment="1">
      <alignment horizontal="center" vertical="center"/>
    </xf>
    <xf numFmtId="0" fontId="36" fillId="0" borderId="382" xfId="24" applyFont="1" applyFill="1" applyBorder="1" applyAlignment="1">
      <alignment horizontal="left" shrinkToFit="1"/>
    </xf>
    <xf numFmtId="0" fontId="4" fillId="0" borderId="732" xfId="24" applyNumberFormat="1" applyFont="1" applyFill="1" applyBorder="1" applyAlignment="1">
      <alignment horizontal="center" vertical="center"/>
    </xf>
    <xf numFmtId="0" fontId="4" fillId="0" borderId="746" xfId="24" applyNumberFormat="1" applyFont="1" applyFill="1" applyBorder="1" applyAlignment="1">
      <alignment horizontal="center" vertical="center"/>
    </xf>
    <xf numFmtId="0" fontId="106" fillId="0" borderId="741" xfId="24" applyNumberFormat="1" applyFont="1" applyFill="1" applyBorder="1" applyAlignment="1">
      <alignment horizontal="center" vertical="center"/>
    </xf>
    <xf numFmtId="0" fontId="36" fillId="0" borderId="762" xfId="24" applyNumberFormat="1" applyFont="1" applyFill="1" applyBorder="1" applyAlignment="1">
      <alignment horizontal="center" shrinkToFit="1"/>
    </xf>
    <xf numFmtId="0" fontId="36" fillId="0" borderId="381" xfId="24" applyNumberFormat="1" applyFont="1" applyFill="1" applyBorder="1" applyAlignment="1">
      <alignment horizontal="center" shrinkToFit="1"/>
    </xf>
    <xf numFmtId="0" fontId="4" fillId="0" borderId="762" xfId="24" applyNumberFormat="1" applyFont="1" applyFill="1" applyBorder="1" applyAlignment="1">
      <alignment horizontal="center" vertical="center"/>
    </xf>
    <xf numFmtId="0" fontId="4" fillId="0" borderId="381" xfId="24" applyNumberFormat="1" applyFont="1" applyFill="1" applyBorder="1" applyAlignment="1">
      <alignment horizontal="center" vertical="center"/>
    </xf>
    <xf numFmtId="0" fontId="4" fillId="0" borderId="743" xfId="24" applyNumberFormat="1" applyFont="1" applyFill="1" applyBorder="1" applyAlignment="1">
      <alignment horizontal="center" vertical="center"/>
    </xf>
    <xf numFmtId="0" fontId="106" fillId="0" borderId="561" xfId="24" applyNumberFormat="1" applyFont="1" applyFill="1" applyBorder="1" applyAlignment="1">
      <alignment horizontal="center" vertical="center"/>
    </xf>
    <xf numFmtId="0" fontId="34" fillId="0" borderId="372" xfId="24" applyFont="1" applyFill="1" applyBorder="1" applyAlignment="1">
      <alignment horizontal="left" wrapText="1"/>
    </xf>
    <xf numFmtId="0" fontId="4" fillId="0" borderId="544" xfId="24" applyNumberFormat="1" applyFont="1" applyFill="1" applyBorder="1" applyAlignment="1">
      <alignment horizontal="center" vertical="center"/>
    </xf>
    <xf numFmtId="0" fontId="4" fillId="0" borderId="728" xfId="24" applyNumberFormat="1" applyFont="1" applyFill="1" applyBorder="1" applyAlignment="1">
      <alignment horizontal="center" vertical="center"/>
    </xf>
    <xf numFmtId="0" fontId="4" fillId="0" borderId="756" xfId="24" applyNumberFormat="1" applyFont="1" applyFill="1" applyBorder="1" applyAlignment="1">
      <alignment horizontal="center" vertical="center"/>
    </xf>
    <xf numFmtId="0" fontId="106" fillId="0" borderId="748" xfId="24" applyNumberFormat="1" applyFont="1" applyFill="1" applyBorder="1" applyAlignment="1">
      <alignment horizontal="center" vertical="center"/>
    </xf>
    <xf numFmtId="0" fontId="61" fillId="0" borderId="91" xfId="0" applyNumberFormat="1" applyFont="1" applyFill="1" applyBorder="1" applyAlignment="1">
      <alignment horizontal="left"/>
    </xf>
    <xf numFmtId="0" fontId="61" fillId="0" borderId="51" xfId="0" applyNumberFormat="1" applyFont="1" applyFill="1" applyBorder="1" applyAlignment="1">
      <alignment horizontal="left"/>
    </xf>
    <xf numFmtId="0" fontId="61" fillId="0" borderId="763" xfId="0" applyNumberFormat="1" applyFont="1" applyFill="1" applyBorder="1" applyAlignment="1">
      <alignment horizontal="left"/>
    </xf>
    <xf numFmtId="0" fontId="60" fillId="0" borderId="747" xfId="24" applyNumberFormat="1" applyFont="1" applyFill="1" applyBorder="1" applyAlignment="1">
      <alignment horizontal="center" vertical="center"/>
    </xf>
    <xf numFmtId="0" fontId="60" fillId="0" borderId="209" xfId="24" applyNumberFormat="1" applyFont="1" applyFill="1" applyBorder="1" applyAlignment="1">
      <alignment horizontal="center" vertical="center"/>
    </xf>
    <xf numFmtId="0" fontId="60" fillId="0" borderId="735" xfId="24" applyNumberFormat="1" applyFont="1" applyFill="1" applyBorder="1" applyAlignment="1">
      <alignment horizontal="center" vertical="center"/>
    </xf>
    <xf numFmtId="0" fontId="60" fillId="0" borderId="699" xfId="0" applyFont="1" applyFill="1" applyBorder="1" applyAlignment="1">
      <alignment horizontal="left"/>
    </xf>
    <xf numFmtId="0" fontId="60" fillId="0" borderId="529" xfId="0" applyNumberFormat="1" applyFont="1" applyFill="1" applyBorder="1" applyAlignment="1">
      <alignment horizontal="center"/>
    </xf>
    <xf numFmtId="0" fontId="60" fillId="0" borderId="530" xfId="0" applyNumberFormat="1" applyFont="1" applyFill="1" applyBorder="1" applyAlignment="1">
      <alignment horizontal="center"/>
    </xf>
    <xf numFmtId="0" fontId="60" fillId="0" borderId="724" xfId="24" applyNumberFormat="1" applyFont="1" applyFill="1" applyBorder="1" applyAlignment="1">
      <alignment horizontal="center" vertical="center"/>
    </xf>
    <xf numFmtId="0" fontId="60" fillId="0" borderId="535" xfId="24" applyNumberFormat="1" applyFont="1" applyFill="1" applyBorder="1" applyAlignment="1">
      <alignment horizontal="center" vertical="center"/>
    </xf>
    <xf numFmtId="0" fontId="60" fillId="0" borderId="723" xfId="24" applyNumberFormat="1" applyFont="1" applyFill="1" applyBorder="1" applyAlignment="1">
      <alignment horizontal="center" vertical="center"/>
    </xf>
    <xf numFmtId="0" fontId="61" fillId="0" borderId="726" xfId="24" applyNumberFormat="1" applyFont="1" applyFill="1" applyBorder="1" applyAlignment="1">
      <alignment horizontal="center" vertical="center"/>
    </xf>
    <xf numFmtId="0" fontId="60" fillId="0" borderId="382" xfId="0" applyFont="1" applyFill="1" applyBorder="1" applyAlignment="1">
      <alignment horizontal="left"/>
    </xf>
    <xf numFmtId="0" fontId="60" fillId="0" borderId="381" xfId="24" applyNumberFormat="1" applyFont="1" applyFill="1" applyBorder="1" applyAlignment="1">
      <alignment horizontal="center" vertical="center"/>
    </xf>
    <xf numFmtId="0" fontId="60" fillId="0" borderId="743" xfId="24" applyNumberFormat="1" applyFont="1" applyFill="1" applyBorder="1" applyAlignment="1">
      <alignment horizontal="center" vertical="center"/>
    </xf>
    <xf numFmtId="0" fontId="60" fillId="0" borderId="379" xfId="24" applyNumberFormat="1" applyFont="1" applyFill="1" applyBorder="1" applyAlignment="1">
      <alignment horizontal="center" vertical="center"/>
    </xf>
    <xf numFmtId="0" fontId="61" fillId="0" borderId="389" xfId="24" applyNumberFormat="1" applyFont="1" applyFill="1" applyBorder="1" applyAlignment="1">
      <alignment horizontal="center" vertical="center"/>
    </xf>
    <xf numFmtId="49" fontId="60" fillId="0" borderId="736" xfId="0" applyNumberFormat="1" applyFont="1" applyFill="1" applyBorder="1" applyAlignment="1">
      <alignment horizontal="left"/>
    </xf>
    <xf numFmtId="0" fontId="60" fillId="0" borderId="736" xfId="0" applyFont="1" applyFill="1" applyBorder="1" applyAlignment="1">
      <alignment horizontal="left"/>
    </xf>
    <xf numFmtId="17" fontId="60" fillId="0" borderId="736" xfId="0" applyNumberFormat="1" applyFont="1" applyFill="1" applyBorder="1" applyAlignment="1">
      <alignment horizontal="left"/>
    </xf>
    <xf numFmtId="49" fontId="60" fillId="0" borderId="757" xfId="0" applyNumberFormat="1" applyFont="1" applyFill="1" applyBorder="1" applyAlignment="1">
      <alignment horizontal="left"/>
    </xf>
    <xf numFmtId="0" fontId="60" fillId="0" borderId="744" xfId="0" applyNumberFormat="1" applyFont="1" applyFill="1" applyBorder="1" applyAlignment="1">
      <alignment horizontal="center"/>
    </xf>
    <xf numFmtId="0" fontId="60" fillId="0" borderId="745" xfId="0" applyNumberFormat="1" applyFont="1" applyFill="1" applyBorder="1" applyAlignment="1">
      <alignment horizontal="center"/>
    </xf>
    <xf numFmtId="0" fontId="60" fillId="0" borderId="757" xfId="0" applyFont="1" applyFill="1" applyBorder="1" applyAlignment="1">
      <alignment horizontal="left"/>
    </xf>
    <xf numFmtId="0" fontId="61" fillId="0" borderId="739" xfId="24" applyNumberFormat="1" applyFont="1" applyFill="1" applyBorder="1" applyAlignment="1">
      <alignment horizontal="center" vertical="center"/>
    </xf>
    <xf numFmtId="49" fontId="61" fillId="0" borderId="372" xfId="0" applyNumberFormat="1" applyFont="1" applyFill="1" applyBorder="1" applyAlignment="1">
      <alignment horizontal="left"/>
    </xf>
    <xf numFmtId="0" fontId="61" fillId="0" borderId="748" xfId="0" applyNumberFormat="1" applyFont="1" applyFill="1" applyBorder="1" applyAlignment="1">
      <alignment horizontal="center"/>
    </xf>
    <xf numFmtId="0" fontId="61" fillId="0" borderId="748" xfId="24" applyNumberFormat="1" applyFont="1" applyFill="1" applyBorder="1" applyAlignment="1">
      <alignment horizontal="center" vertical="center"/>
    </xf>
    <xf numFmtId="0" fontId="61" fillId="0" borderId="544" xfId="24" applyNumberFormat="1" applyFont="1" applyFill="1" applyBorder="1" applyAlignment="1">
      <alignment horizontal="center" vertical="center"/>
    </xf>
    <xf numFmtId="0" fontId="61" fillId="0" borderId="660" xfId="24" applyNumberFormat="1" applyFont="1" applyFill="1" applyBorder="1" applyAlignment="1">
      <alignment horizontal="center" vertical="center"/>
    </xf>
    <xf numFmtId="0" fontId="61" fillId="0" borderId="550" xfId="24" applyNumberFormat="1" applyFont="1" applyFill="1" applyBorder="1" applyAlignment="1">
      <alignment horizontal="center" vertical="center"/>
    </xf>
    <xf numFmtId="0" fontId="61" fillId="0" borderId="551" xfId="24" applyNumberFormat="1" applyFont="1" applyFill="1" applyBorder="1" applyAlignment="1">
      <alignment horizontal="center" vertical="center"/>
    </xf>
    <xf numFmtId="49" fontId="61" fillId="0" borderId="371" xfId="0" applyNumberFormat="1" applyFont="1" applyFill="1" applyBorder="1" applyAlignment="1">
      <alignment horizontal="left"/>
    </xf>
    <xf numFmtId="0" fontId="74" fillId="0" borderId="732" xfId="0" applyNumberFormat="1" applyFont="1" applyFill="1" applyBorder="1" applyAlignment="1">
      <alignment horizontal="center"/>
    </xf>
    <xf numFmtId="0" fontId="75" fillId="0" borderId="746" xfId="24" applyNumberFormat="1" applyFont="1" applyFill="1" applyBorder="1" applyAlignment="1">
      <alignment horizontal="center" vertical="center"/>
    </xf>
    <xf numFmtId="0" fontId="75" fillId="0" borderId="732" xfId="24" applyNumberFormat="1" applyFont="1" applyFill="1" applyBorder="1" applyAlignment="1">
      <alignment horizontal="center" vertical="center"/>
    </xf>
    <xf numFmtId="0" fontId="75" fillId="0" borderId="374" xfId="24" applyNumberFormat="1" applyFont="1" applyFill="1" applyBorder="1" applyAlignment="1">
      <alignment horizontal="center" vertical="center"/>
    </xf>
    <xf numFmtId="0" fontId="74" fillId="0" borderId="375" xfId="24" applyNumberFormat="1" applyFont="1" applyFill="1" applyBorder="1" applyAlignment="1">
      <alignment horizontal="center" vertical="center"/>
    </xf>
    <xf numFmtId="0" fontId="60" fillId="0" borderId="561" xfId="24" applyNumberFormat="1" applyFont="1" applyFill="1" applyBorder="1" applyAlignment="1">
      <alignment horizontal="center" vertical="center"/>
    </xf>
    <xf numFmtId="0" fontId="60" fillId="0" borderId="764" xfId="0" applyFont="1" applyFill="1" applyBorder="1" applyAlignment="1">
      <alignment horizontal="left"/>
    </xf>
    <xf numFmtId="0" fontId="60" fillId="0" borderId="735" xfId="0" applyNumberFormat="1" applyFont="1" applyFill="1" applyBorder="1" applyAlignment="1">
      <alignment horizontal="center"/>
    </xf>
    <xf numFmtId="0" fontId="61" fillId="0" borderId="550" xfId="0" applyNumberFormat="1" applyFont="1" applyFill="1" applyBorder="1" applyAlignment="1">
      <alignment horizontal="center"/>
    </xf>
    <xf numFmtId="0" fontId="60" fillId="0" borderId="550" xfId="24" applyNumberFormat="1" applyFont="1" applyFill="1" applyBorder="1" applyAlignment="1">
      <alignment horizontal="center" vertical="center"/>
    </xf>
    <xf numFmtId="0" fontId="61" fillId="0" borderId="579" xfId="24" applyFont="1" applyBorder="1" applyAlignment="1">
      <alignment horizontal="left" vertical="center" wrapText="1"/>
    </xf>
    <xf numFmtId="0" fontId="61" fillId="0" borderId="550" xfId="24" applyNumberFormat="1" applyFont="1" applyFill="1" applyBorder="1" applyAlignment="1">
      <alignment horizontal="center" vertical="center" wrapText="1"/>
    </xf>
    <xf numFmtId="49" fontId="61" fillId="0" borderId="651" xfId="0" applyNumberFormat="1" applyFont="1" applyFill="1" applyBorder="1" applyAlignment="1">
      <alignment horizontal="left"/>
    </xf>
    <xf numFmtId="0" fontId="61" fillId="0" borderId="454" xfId="24" applyNumberFormat="1" applyFont="1" applyFill="1" applyBorder="1" applyAlignment="1">
      <alignment horizontal="center" vertical="center" wrapText="1"/>
    </xf>
    <xf numFmtId="0" fontId="61" fillId="0" borderId="454" xfId="24" applyNumberFormat="1" applyFont="1" applyFill="1" applyBorder="1" applyAlignment="1">
      <alignment horizontal="center" vertical="center"/>
    </xf>
    <xf numFmtId="0" fontId="61" fillId="0" borderId="453" xfId="24" applyNumberFormat="1" applyFont="1" applyFill="1" applyBorder="1" applyAlignment="1">
      <alignment horizontal="center" vertical="center"/>
    </xf>
    <xf numFmtId="0" fontId="60" fillId="0" borderId="209" xfId="24" applyFont="1" applyBorder="1" applyAlignment="1">
      <alignment horizontal="center" vertical="center"/>
    </xf>
    <xf numFmtId="0" fontId="60" fillId="0" borderId="322" xfId="24" applyNumberFormat="1" applyFont="1" applyFill="1" applyBorder="1" applyAlignment="1">
      <alignment horizontal="center" vertical="center"/>
    </xf>
    <xf numFmtId="0" fontId="60" fillId="0" borderId="663" xfId="24" applyNumberFormat="1" applyFont="1" applyFill="1" applyBorder="1" applyAlignment="1">
      <alignment horizontal="center" vertical="center"/>
    </xf>
    <xf numFmtId="0" fontId="60" fillId="0" borderId="309" xfId="24" applyNumberFormat="1" applyFont="1" applyFill="1" applyBorder="1" applyAlignment="1">
      <alignment horizontal="center" vertical="center"/>
    </xf>
    <xf numFmtId="0" fontId="61" fillId="0" borderId="699" xfId="24" applyFont="1" applyBorder="1" applyAlignment="1">
      <alignment horizontal="center" vertical="center" wrapText="1"/>
    </xf>
    <xf numFmtId="0" fontId="74" fillId="0" borderId="529" xfId="24" applyFont="1" applyBorder="1" applyAlignment="1">
      <alignment horizontal="center" vertical="center" wrapText="1"/>
    </xf>
    <xf numFmtId="0" fontId="74" fillId="0" borderId="530" xfId="24" applyFont="1" applyBorder="1" applyAlignment="1">
      <alignment horizontal="center" vertical="center" wrapText="1"/>
    </xf>
    <xf numFmtId="0" fontId="74" fillId="0" borderId="540" xfId="24" applyFont="1" applyBorder="1" applyAlignment="1">
      <alignment horizontal="center" vertical="center" wrapText="1"/>
    </xf>
    <xf numFmtId="0" fontId="75" fillId="0" borderId="535" xfId="24" applyFont="1" applyBorder="1"/>
    <xf numFmtId="0" fontId="75" fillId="0" borderId="530" xfId="24" applyFont="1" applyBorder="1"/>
    <xf numFmtId="0" fontId="75" fillId="0" borderId="724" xfId="24" applyFont="1" applyBorder="1"/>
    <xf numFmtId="0" fontId="75" fillId="0" borderId="721" xfId="24" applyFont="1" applyBorder="1"/>
    <xf numFmtId="0" fontId="74" fillId="0" borderId="541" xfId="24" applyFont="1" applyBorder="1"/>
    <xf numFmtId="0" fontId="60" fillId="0" borderId="745" xfId="24" applyNumberFormat="1" applyFont="1" applyFill="1" applyBorder="1" applyAlignment="1">
      <alignment horizontal="center" vertical="center"/>
    </xf>
    <xf numFmtId="0" fontId="60" fillId="0" borderId="733" xfId="24" applyNumberFormat="1" applyFont="1" applyFill="1" applyBorder="1" applyAlignment="1">
      <alignment horizontal="center" vertical="center"/>
    </xf>
    <xf numFmtId="0" fontId="61" fillId="0" borderId="750" xfId="24" applyNumberFormat="1" applyFont="1" applyFill="1" applyBorder="1" applyAlignment="1">
      <alignment horizontal="center" vertical="center"/>
    </xf>
    <xf numFmtId="0" fontId="61" fillId="0" borderId="372" xfId="0" applyFont="1" applyFill="1" applyBorder="1" applyAlignment="1">
      <alignment horizontal="left" vertical="center"/>
    </xf>
    <xf numFmtId="0" fontId="60" fillId="0" borderId="748" xfId="24" applyNumberFormat="1" applyFont="1" applyFill="1" applyBorder="1" applyAlignment="1">
      <alignment horizontal="center" vertical="center"/>
    </xf>
    <xf numFmtId="0" fontId="60" fillId="0" borderId="544" xfId="24" applyNumberFormat="1" applyFont="1" applyFill="1" applyBorder="1" applyAlignment="1">
      <alignment horizontal="center" vertical="center"/>
    </xf>
    <xf numFmtId="49" fontId="61" fillId="0" borderId="41" xfId="0" applyNumberFormat="1" applyFont="1" applyFill="1" applyBorder="1" applyAlignment="1">
      <alignment horizontal="left"/>
    </xf>
    <xf numFmtId="0" fontId="61" fillId="0" borderId="52" xfId="0" applyNumberFormat="1" applyFont="1" applyFill="1" applyBorder="1" applyAlignment="1">
      <alignment horizontal="left"/>
    </xf>
    <xf numFmtId="0" fontId="61" fillId="0" borderId="53" xfId="0" applyNumberFormat="1" applyFont="1" applyFill="1" applyBorder="1" applyAlignment="1">
      <alignment horizontal="left"/>
    </xf>
    <xf numFmtId="0" fontId="61" fillId="0" borderId="87" xfId="0" applyNumberFormat="1" applyFont="1" applyFill="1" applyBorder="1" applyAlignment="1">
      <alignment horizontal="left"/>
    </xf>
    <xf numFmtId="0" fontId="60" fillId="0" borderId="456" xfId="24" applyNumberFormat="1" applyFont="1" applyFill="1" applyBorder="1" applyAlignment="1">
      <alignment horizontal="center" vertical="center"/>
    </xf>
    <xf numFmtId="0" fontId="60" fillId="0" borderId="388" xfId="24" applyNumberFormat="1" applyFont="1" applyFill="1" applyBorder="1" applyAlignment="1">
      <alignment horizontal="center" vertical="center"/>
    </xf>
    <xf numFmtId="0" fontId="60" fillId="0" borderId="326" xfId="24" applyNumberFormat="1" applyFont="1" applyFill="1" applyBorder="1" applyAlignment="1">
      <alignment horizontal="center" vertical="center"/>
    </xf>
    <xf numFmtId="0" fontId="61" fillId="0" borderId="57" xfId="24" applyNumberFormat="1" applyFont="1" applyFill="1" applyBorder="1" applyAlignment="1">
      <alignment horizontal="center" vertical="center"/>
    </xf>
    <xf numFmtId="0" fontId="36" fillId="0" borderId="744" xfId="24" applyFont="1" applyBorder="1" applyAlignment="1">
      <alignment horizontal="center" vertical="center" wrapText="1"/>
    </xf>
    <xf numFmtId="0" fontId="36" fillId="0" borderId="745" xfId="24" applyFont="1" applyBorder="1" applyAlignment="1">
      <alignment horizontal="center" wrapText="1"/>
    </xf>
    <xf numFmtId="0" fontId="36" fillId="0" borderId="209" xfId="24" applyFont="1" applyBorder="1" applyAlignment="1">
      <alignment horizontal="center" vertical="center"/>
    </xf>
    <xf numFmtId="0" fontId="62" fillId="0" borderId="544" xfId="24" applyFont="1" applyBorder="1" applyAlignment="1">
      <alignment horizontal="center"/>
    </xf>
    <xf numFmtId="0" fontId="62" fillId="0" borderId="555" xfId="24" applyFont="1" applyBorder="1" applyAlignment="1">
      <alignment horizontal="center"/>
    </xf>
    <xf numFmtId="0" fontId="60" fillId="0" borderId="765" xfId="24" applyNumberFormat="1" applyFont="1" applyFill="1" applyBorder="1" applyAlignment="1">
      <alignment horizontal="center" vertical="center"/>
    </xf>
    <xf numFmtId="0" fontId="61" fillId="0" borderId="89" xfId="24" applyNumberFormat="1" applyFont="1" applyFill="1" applyBorder="1" applyAlignment="1">
      <alignment horizontal="center" vertical="center"/>
    </xf>
    <xf numFmtId="49" fontId="61" fillId="0" borderId="382" xfId="0" applyNumberFormat="1" applyFont="1" applyFill="1" applyBorder="1" applyAlignment="1">
      <alignment horizontal="left"/>
    </xf>
    <xf numFmtId="0" fontId="74" fillId="0" borderId="746" xfId="0" applyNumberFormat="1" applyFont="1" applyFill="1" applyBorder="1" applyAlignment="1">
      <alignment horizontal="center"/>
    </xf>
    <xf numFmtId="0" fontId="75" fillId="0" borderId="741" xfId="24" applyNumberFormat="1" applyFont="1" applyFill="1" applyBorder="1" applyAlignment="1">
      <alignment horizontal="center" vertical="center"/>
    </xf>
    <xf numFmtId="0" fontId="60" fillId="0" borderId="743" xfId="0" applyNumberFormat="1" applyFont="1" applyFill="1" applyBorder="1" applyAlignment="1">
      <alignment horizontal="center" vertical="center"/>
    </xf>
    <xf numFmtId="0" fontId="60" fillId="0" borderId="561" xfId="0" applyNumberFormat="1" applyFont="1" applyFill="1" applyBorder="1" applyAlignment="1">
      <alignment horizontal="center" vertical="center"/>
    </xf>
    <xf numFmtId="0" fontId="60" fillId="0" borderId="766" xfId="0" applyNumberFormat="1" applyFont="1" applyFill="1" applyBorder="1" applyAlignment="1">
      <alignment horizontal="center" vertical="center"/>
    </xf>
    <xf numFmtId="0" fontId="60" fillId="5" borderId="743" xfId="0" applyNumberFormat="1" applyFont="1" applyFill="1" applyBorder="1" applyAlignment="1">
      <alignment horizontal="center" vertical="center"/>
    </xf>
    <xf numFmtId="0" fontId="60" fillId="0" borderId="246" xfId="0" applyNumberFormat="1" applyFont="1" applyFill="1" applyBorder="1" applyAlignment="1">
      <alignment horizontal="center" vertical="center"/>
    </xf>
    <xf numFmtId="0" fontId="60" fillId="0" borderId="378" xfId="0" applyNumberFormat="1" applyFont="1" applyFill="1" applyBorder="1" applyAlignment="1">
      <alignment horizontal="center" vertical="center"/>
    </xf>
    <xf numFmtId="0" fontId="60" fillId="0" borderId="744" xfId="0" applyNumberFormat="1" applyFont="1" applyFill="1" applyBorder="1" applyAlignment="1">
      <alignment horizontal="center" vertical="center"/>
    </xf>
    <xf numFmtId="0" fontId="60" fillId="0" borderId="747" xfId="0" applyNumberFormat="1" applyFont="1" applyFill="1" applyBorder="1" applyAlignment="1">
      <alignment horizontal="center" vertical="center"/>
    </xf>
    <xf numFmtId="0" fontId="60" fillId="0" borderId="750" xfId="0" applyNumberFormat="1" applyFont="1" applyFill="1" applyBorder="1" applyAlignment="1">
      <alignment horizontal="center" vertical="center"/>
    </xf>
    <xf numFmtId="0" fontId="60" fillId="0" borderId="733" xfId="0" applyNumberFormat="1" applyFont="1" applyFill="1" applyBorder="1" applyAlignment="1">
      <alignment horizontal="center" vertical="center"/>
    </xf>
    <xf numFmtId="0" fontId="60" fillId="0" borderId="746" xfId="24" applyNumberFormat="1" applyFont="1" applyFill="1" applyBorder="1" applyAlignment="1">
      <alignment horizontal="center" vertical="center"/>
    </xf>
    <xf numFmtId="0" fontId="60" fillId="0" borderId="741" xfId="24" applyNumberFormat="1" applyFont="1" applyFill="1" applyBorder="1" applyAlignment="1">
      <alignment horizontal="center" vertical="center"/>
    </xf>
    <xf numFmtId="0" fontId="61" fillId="0" borderId="372" xfId="24" applyFont="1" applyBorder="1" applyAlignment="1">
      <alignment horizontal="left" vertical="center" wrapText="1"/>
    </xf>
    <xf numFmtId="0" fontId="60" fillId="0" borderId="46" xfId="24" applyNumberFormat="1" applyFont="1" applyFill="1" applyBorder="1" applyAlignment="1">
      <alignment horizontal="center" vertical="center"/>
    </xf>
    <xf numFmtId="0" fontId="60" fillId="0" borderId="35" xfId="24" applyNumberFormat="1" applyFont="1" applyFill="1" applyBorder="1" applyAlignment="1">
      <alignment horizontal="center" vertical="center"/>
    </xf>
    <xf numFmtId="0" fontId="62" fillId="0" borderId="744" xfId="24" applyFont="1" applyBorder="1" applyAlignment="1">
      <alignment horizontal="center" vertical="center" wrapText="1"/>
    </xf>
    <xf numFmtId="0" fontId="62" fillId="0" borderId="745" xfId="24" applyFont="1" applyBorder="1" applyAlignment="1">
      <alignment horizontal="center" wrapText="1"/>
    </xf>
    <xf numFmtId="0" fontId="62" fillId="0" borderId="209" xfId="24" applyFont="1" applyBorder="1" applyAlignment="1">
      <alignment horizontal="center" vertical="center"/>
    </xf>
    <xf numFmtId="0" fontId="62" fillId="0" borderId="737" xfId="24" applyFont="1" applyBorder="1" applyAlignment="1">
      <alignment horizontal="center" vertical="center"/>
    </xf>
    <xf numFmtId="0" fontId="60" fillId="0" borderId="34" xfId="0" applyNumberFormat="1" applyFont="1" applyFill="1" applyBorder="1" applyAlignment="1">
      <alignment horizontal="center" vertical="center"/>
    </xf>
    <xf numFmtId="0" fontId="60" fillId="0" borderId="746" xfId="0" applyNumberFormat="1" applyFont="1" applyFill="1" applyBorder="1" applyAlignment="1">
      <alignment horizontal="center" vertical="center"/>
    </xf>
    <xf numFmtId="0" fontId="60" fillId="0" borderId="50" xfId="0" applyNumberFormat="1" applyFont="1" applyFill="1" applyBorder="1" applyAlignment="1">
      <alignment horizontal="center" vertical="center"/>
    </xf>
    <xf numFmtId="0" fontId="60" fillId="0" borderId="34" xfId="24" applyNumberFormat="1" applyFont="1" applyFill="1" applyBorder="1" applyAlignment="1">
      <alignment horizontal="center" vertical="center"/>
    </xf>
    <xf numFmtId="0" fontId="60" fillId="0" borderId="741" xfId="0" applyNumberFormat="1" applyFont="1" applyFill="1" applyBorder="1" applyAlignment="1">
      <alignment horizontal="center" vertical="center"/>
    </xf>
    <xf numFmtId="0" fontId="74" fillId="0" borderId="52" xfId="0" applyNumberFormat="1" applyFont="1" applyFill="1" applyBorder="1" applyAlignment="1">
      <alignment horizontal="center"/>
    </xf>
    <xf numFmtId="0" fontId="74" fillId="0" borderId="456" xfId="0" applyNumberFormat="1" applyFont="1" applyFill="1" applyBorder="1" applyAlignment="1">
      <alignment horizontal="center"/>
    </xf>
    <xf numFmtId="0" fontId="75" fillId="0" borderId="251" xfId="24" applyNumberFormat="1" applyFont="1" applyFill="1" applyBorder="1" applyAlignment="1">
      <alignment horizontal="center" vertical="center"/>
    </xf>
    <xf numFmtId="0" fontId="75" fillId="0" borderId="252" xfId="24" applyNumberFormat="1" applyFont="1" applyFill="1" applyBorder="1" applyAlignment="1">
      <alignment horizontal="center" vertical="center"/>
    </xf>
    <xf numFmtId="0" fontId="75" fillId="0" borderId="250" xfId="24" applyNumberFormat="1" applyFont="1" applyFill="1" applyBorder="1" applyAlignment="1">
      <alignment horizontal="center" vertical="center"/>
    </xf>
    <xf numFmtId="0" fontId="75" fillId="0" borderId="275" xfId="24" applyNumberFormat="1" applyFont="1" applyFill="1" applyBorder="1" applyAlignment="1">
      <alignment horizontal="center" vertical="center"/>
    </xf>
    <xf numFmtId="0" fontId="74" fillId="0" borderId="252" xfId="24" applyNumberFormat="1" applyFont="1" applyFill="1" applyBorder="1" applyAlignment="1">
      <alignment horizontal="center" vertical="center"/>
    </xf>
    <xf numFmtId="0" fontId="61" fillId="0" borderId="697" xfId="24" applyFont="1" applyBorder="1" applyAlignment="1">
      <alignment horizontal="center" vertical="center" wrapText="1"/>
    </xf>
    <xf numFmtId="0" fontId="61" fillId="0" borderId="768" xfId="24" applyFont="1" applyBorder="1" applyAlignment="1">
      <alignment horizontal="center" vertical="center" wrapText="1"/>
    </xf>
    <xf numFmtId="0" fontId="74" fillId="0" borderId="769" xfId="24" applyFont="1" applyBorder="1" applyAlignment="1">
      <alignment horizontal="center" vertical="center" wrapText="1"/>
    </xf>
    <xf numFmtId="0" fontId="75" fillId="0" borderId="770" xfId="24" applyFont="1" applyBorder="1"/>
    <xf numFmtId="0" fontId="75" fillId="0" borderId="523" xfId="24" applyFont="1" applyBorder="1"/>
    <xf numFmtId="0" fontId="74" fillId="0" borderId="772" xfId="24" applyFont="1" applyBorder="1"/>
    <xf numFmtId="0" fontId="60" fillId="0" borderId="773" xfId="0" applyNumberFormat="1" applyFont="1" applyFill="1" applyBorder="1" applyAlignment="1">
      <alignment horizontal="center" vertical="center"/>
    </xf>
    <xf numFmtId="0" fontId="60" fillId="0" borderId="530" xfId="24" applyNumberFormat="1" applyFont="1" applyFill="1" applyBorder="1" applyAlignment="1">
      <alignment horizontal="center" vertical="center"/>
    </xf>
    <xf numFmtId="0" fontId="60" fillId="0" borderId="767" xfId="24" applyNumberFormat="1" applyFont="1" applyFill="1" applyBorder="1" applyAlignment="1">
      <alignment horizontal="center" vertical="center"/>
    </xf>
    <xf numFmtId="0" fontId="61" fillId="0" borderId="541" xfId="24" applyNumberFormat="1" applyFont="1" applyFill="1" applyBorder="1" applyAlignment="1">
      <alignment horizontal="center" vertical="center"/>
    </xf>
    <xf numFmtId="0" fontId="61" fillId="0" borderId="52" xfId="0" applyNumberFormat="1" applyFont="1" applyFill="1" applyBorder="1" applyAlignment="1">
      <alignment horizontal="center"/>
    </xf>
    <xf numFmtId="0" fontId="61" fillId="0" borderId="53" xfId="0" applyNumberFormat="1" applyFont="1" applyFill="1" applyBorder="1" applyAlignment="1">
      <alignment horizontal="center"/>
    </xf>
    <xf numFmtId="0" fontId="60" fillId="0" borderId="57" xfId="24" applyNumberFormat="1" applyFont="1" applyFill="1" applyBorder="1" applyAlignment="1">
      <alignment horizontal="center" vertical="center"/>
    </xf>
    <xf numFmtId="0" fontId="74" fillId="0" borderId="771" xfId="24" applyFont="1" applyBorder="1" applyAlignment="1">
      <alignment horizontal="center" vertical="center" wrapText="1"/>
    </xf>
    <xf numFmtId="0" fontId="60" fillId="0" borderId="721" xfId="0" applyNumberFormat="1" applyFont="1" applyFill="1" applyBorder="1" applyAlignment="1">
      <alignment horizontal="center"/>
    </xf>
    <xf numFmtId="0" fontId="60" fillId="0" borderId="561" xfId="0" applyNumberFormat="1" applyFont="1" applyFill="1" applyBorder="1" applyAlignment="1">
      <alignment horizontal="center"/>
    </xf>
    <xf numFmtId="0" fontId="60" fillId="0" borderId="733" xfId="0" applyNumberFormat="1" applyFont="1" applyFill="1" applyBorder="1" applyAlignment="1">
      <alignment horizontal="center"/>
    </xf>
    <xf numFmtId="0" fontId="74" fillId="0" borderId="774" xfId="0" applyNumberFormat="1" applyFont="1" applyFill="1" applyBorder="1" applyAlignment="1">
      <alignment horizontal="center"/>
    </xf>
    <xf numFmtId="0" fontId="60" fillId="0" borderId="85" xfId="0" applyNumberFormat="1" applyFont="1" applyFill="1" applyBorder="1" applyAlignment="1">
      <alignment horizontal="center" vertical="center"/>
    </xf>
    <xf numFmtId="0" fontId="60" fillId="0" borderId="765" xfId="0" applyNumberFormat="1" applyFont="1" applyFill="1" applyBorder="1" applyAlignment="1">
      <alignment horizontal="center" vertical="center"/>
    </xf>
    <xf numFmtId="0" fontId="61" fillId="0" borderId="775" xfId="0" applyNumberFormat="1" applyFont="1" applyFill="1" applyBorder="1" applyAlignment="1">
      <alignment horizontal="center"/>
    </xf>
    <xf numFmtId="0" fontId="60" fillId="0" borderId="85" xfId="0" applyNumberFormat="1" applyFont="1" applyFill="1" applyBorder="1" applyAlignment="1">
      <alignment horizontal="center"/>
    </xf>
    <xf numFmtId="0" fontId="60" fillId="0" borderId="765" xfId="0" applyNumberFormat="1" applyFont="1" applyFill="1" applyBorder="1" applyAlignment="1">
      <alignment horizontal="center"/>
    </xf>
    <xf numFmtId="0" fontId="75" fillId="0" borderId="728" xfId="24" applyFont="1" applyBorder="1"/>
    <xf numFmtId="0" fontId="60" fillId="0" borderId="660" xfId="24" applyNumberFormat="1" applyFont="1" applyFill="1" applyBorder="1" applyAlignment="1">
      <alignment horizontal="center"/>
    </xf>
    <xf numFmtId="0" fontId="75" fillId="0" borderId="768" xfId="24" applyFont="1" applyBorder="1"/>
    <xf numFmtId="0" fontId="75" fillId="0" borderId="772" xfId="24" applyFont="1" applyBorder="1"/>
    <xf numFmtId="0" fontId="60" fillId="0" borderId="529" xfId="24" applyNumberFormat="1" applyFont="1" applyFill="1" applyBorder="1" applyAlignment="1">
      <alignment horizontal="center" vertical="center"/>
    </xf>
    <xf numFmtId="0" fontId="60" fillId="0" borderId="722" xfId="0" applyNumberFormat="1" applyFont="1" applyFill="1" applyBorder="1" applyAlignment="1">
      <alignment horizontal="center"/>
    </xf>
    <xf numFmtId="0" fontId="60" fillId="0" borderId="380" xfId="0" applyNumberFormat="1" applyFont="1" applyFill="1" applyBorder="1" applyAlignment="1">
      <alignment horizontal="center"/>
    </xf>
    <xf numFmtId="0" fontId="60" fillId="0" borderId="744" xfId="24" applyNumberFormat="1" applyFont="1" applyFill="1" applyBorder="1" applyAlignment="1">
      <alignment horizontal="center" vertical="center"/>
    </xf>
    <xf numFmtId="0" fontId="60" fillId="0" borderId="737" xfId="0" applyNumberFormat="1" applyFont="1" applyFill="1" applyBorder="1" applyAlignment="1">
      <alignment horizontal="center"/>
    </xf>
    <xf numFmtId="0" fontId="60" fillId="0" borderId="76" xfId="0" applyNumberFormat="1" applyFont="1" applyFill="1" applyBorder="1" applyAlignment="1">
      <alignment horizontal="center" vertical="center"/>
    </xf>
    <xf numFmtId="0" fontId="60" fillId="0" borderId="749" xfId="0" applyNumberFormat="1" applyFont="1" applyFill="1" applyBorder="1" applyAlignment="1">
      <alignment horizontal="center" vertical="center"/>
    </xf>
    <xf numFmtId="0" fontId="62" fillId="0" borderId="733" xfId="24" applyFont="1" applyBorder="1" applyAlignment="1">
      <alignment horizontal="center" vertical="center"/>
    </xf>
    <xf numFmtId="0" fontId="75" fillId="0" borderId="730" xfId="24" applyFont="1" applyBorder="1"/>
    <xf numFmtId="0" fontId="75" fillId="0" borderId="85" xfId="24" applyNumberFormat="1" applyFont="1" applyFill="1" applyBorder="1" applyAlignment="1">
      <alignment horizontal="center" vertical="center"/>
    </xf>
    <xf numFmtId="0" fontId="75" fillId="0" borderId="774" xfId="24" applyNumberFormat="1" applyFont="1" applyFill="1" applyBorder="1" applyAlignment="1">
      <alignment horizontal="center" vertical="center"/>
    </xf>
    <xf numFmtId="0" fontId="60" fillId="0" borderId="775" xfId="24" applyNumberFormat="1" applyFont="1" applyFill="1" applyBorder="1" applyAlignment="1">
      <alignment horizontal="center" vertical="center"/>
    </xf>
    <xf numFmtId="0" fontId="61" fillId="0" borderId="46" xfId="24" applyNumberFormat="1" applyFont="1" applyFill="1" applyBorder="1" applyAlignment="1">
      <alignment horizontal="center" vertical="center"/>
    </xf>
    <xf numFmtId="0" fontId="134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134" fillId="5" borderId="0" xfId="0" applyFont="1" applyFill="1" applyBorder="1" applyAlignment="1" applyProtection="1">
      <alignment horizontal="center" vertical="center" wrapText="1"/>
      <protection locked="0"/>
    </xf>
    <xf numFmtId="0" fontId="6" fillId="0" borderId="697" xfId="4" applyFont="1" applyFill="1" applyBorder="1" applyAlignment="1">
      <alignment horizontal="center" vertical="center" wrapText="1"/>
    </xf>
    <xf numFmtId="0" fontId="6" fillId="0" borderId="785" xfId="10" applyFont="1" applyFill="1" applyBorder="1" applyAlignment="1">
      <alignment horizontal="center" vertical="center" wrapText="1"/>
    </xf>
    <xf numFmtId="0" fontId="6" fillId="0" borderId="350" xfId="10" applyFont="1" applyFill="1" applyBorder="1" applyAlignment="1">
      <alignment horizontal="center" vertical="center" wrapText="1"/>
    </xf>
    <xf numFmtId="0" fontId="46" fillId="0" borderId="785" xfId="10" applyFont="1" applyFill="1" applyBorder="1" applyAlignment="1">
      <alignment horizontal="center" vertical="center" wrapText="1"/>
    </xf>
    <xf numFmtId="0" fontId="46" fillId="0" borderId="350" xfId="10" applyFont="1" applyFill="1" applyBorder="1" applyAlignment="1">
      <alignment horizontal="center" vertical="center" wrapText="1"/>
    </xf>
    <xf numFmtId="0" fontId="13" fillId="0" borderId="786" xfId="0" applyFont="1" applyFill="1" applyBorder="1" applyAlignment="1">
      <alignment horizontal="left" vertical="center" wrapText="1"/>
    </xf>
    <xf numFmtId="0" fontId="13" fillId="0" borderId="787" xfId="0" applyFont="1" applyFill="1" applyBorder="1" applyAlignment="1">
      <alignment horizontal="left" vertical="center" wrapText="1"/>
    </xf>
    <xf numFmtId="0" fontId="13" fillId="0" borderId="788" xfId="0" applyFont="1" applyFill="1" applyBorder="1" applyAlignment="1">
      <alignment horizontal="center" vertical="center" wrapText="1"/>
    </xf>
    <xf numFmtId="0" fontId="13" fillId="0" borderId="789" xfId="0" applyFont="1" applyFill="1" applyBorder="1" applyAlignment="1">
      <alignment horizontal="center" vertical="center" wrapText="1"/>
    </xf>
    <xf numFmtId="0" fontId="6" fillId="0" borderId="790" xfId="0" applyFont="1" applyFill="1" applyBorder="1" applyAlignment="1">
      <alignment horizontal="center" vertical="center" wrapText="1"/>
    </xf>
    <xf numFmtId="0" fontId="6" fillId="0" borderId="785" xfId="0" applyFont="1" applyFill="1" applyBorder="1" applyAlignment="1">
      <alignment horizontal="center" vertical="center" wrapText="1"/>
    </xf>
    <xf numFmtId="0" fontId="6" fillId="0" borderId="350" xfId="0" applyFont="1" applyFill="1" applyBorder="1" applyAlignment="1">
      <alignment horizontal="center" vertical="center" wrapText="1"/>
    </xf>
    <xf numFmtId="0" fontId="46" fillId="0" borderId="785" xfId="0" applyFont="1" applyFill="1" applyBorder="1" applyAlignment="1">
      <alignment horizontal="center" vertical="center" wrapText="1"/>
    </xf>
    <xf numFmtId="0" fontId="13" fillId="0" borderId="792" xfId="0" applyFont="1" applyFill="1" applyBorder="1" applyAlignment="1">
      <alignment horizontal="left" vertical="center" wrapText="1"/>
    </xf>
    <xf numFmtId="0" fontId="13" fillId="0" borderId="793" xfId="0" applyFont="1" applyFill="1" applyBorder="1" applyAlignment="1">
      <alignment horizontal="left" vertical="center" wrapText="1"/>
    </xf>
    <xf numFmtId="0" fontId="13" fillId="0" borderId="794" xfId="0" applyFont="1" applyFill="1" applyBorder="1" applyAlignment="1">
      <alignment horizontal="center" vertical="center" wrapText="1"/>
    </xf>
    <xf numFmtId="0" fontId="13" fillId="0" borderId="795" xfId="0" applyFont="1" applyFill="1" applyBorder="1" applyAlignment="1">
      <alignment horizontal="center" vertical="center" wrapText="1"/>
    </xf>
    <xf numFmtId="0" fontId="6" fillId="0" borderId="796" xfId="0" applyFont="1" applyFill="1" applyBorder="1" applyAlignment="1">
      <alignment horizontal="center" vertical="center" wrapText="1"/>
    </xf>
    <xf numFmtId="0" fontId="46" fillId="0" borderId="797" xfId="0" applyFont="1" applyFill="1" applyBorder="1" applyAlignment="1">
      <alignment horizontal="center" vertical="center" wrapText="1"/>
    </xf>
    <xf numFmtId="0" fontId="13" fillId="0" borderId="719" xfId="0" applyFont="1" applyFill="1" applyBorder="1" applyAlignment="1">
      <alignment horizontal="center" vertical="center" wrapText="1"/>
    </xf>
    <xf numFmtId="0" fontId="6" fillId="0" borderId="697" xfId="0" applyFont="1" applyFill="1" applyBorder="1" applyAlignment="1">
      <alignment horizontal="center" vertical="center" wrapText="1"/>
    </xf>
    <xf numFmtId="0" fontId="50" fillId="0" borderId="719" xfId="0" applyFont="1" applyFill="1" applyBorder="1" applyAlignment="1">
      <alignment horizontal="center" vertical="center" wrapText="1"/>
    </xf>
    <xf numFmtId="0" fontId="46" fillId="0" borderId="697" xfId="0" applyFont="1" applyFill="1" applyBorder="1" applyAlignment="1">
      <alignment horizontal="center" vertical="center" wrapText="1"/>
    </xf>
    <xf numFmtId="0" fontId="6" fillId="0" borderId="797" xfId="7" applyFont="1" applyFill="1" applyBorder="1" applyAlignment="1">
      <alignment horizontal="center" vertical="center" wrapText="1"/>
    </xf>
    <xf numFmtId="0" fontId="6" fillId="0" borderId="351" xfId="7" applyFont="1" applyFill="1" applyBorder="1" applyAlignment="1">
      <alignment horizontal="center" vertical="center" wrapText="1"/>
    </xf>
    <xf numFmtId="0" fontId="6" fillId="0" borderId="663" xfId="0" applyFont="1" applyFill="1" applyBorder="1" applyAlignment="1">
      <alignment horizontal="center" vertical="center" wrapText="1"/>
    </xf>
    <xf numFmtId="0" fontId="6" fillId="0" borderId="351" xfId="0" applyFont="1" applyFill="1" applyBorder="1" applyAlignment="1">
      <alignment horizontal="center" vertical="center" wrapText="1"/>
    </xf>
    <xf numFmtId="0" fontId="6" fillId="0" borderId="799" xfId="0" applyFont="1" applyFill="1" applyBorder="1" applyAlignment="1">
      <alignment horizontal="center" vertical="center" wrapText="1"/>
    </xf>
    <xf numFmtId="0" fontId="8" fillId="0" borderId="719" xfId="4" applyFont="1" applyFill="1" applyBorder="1" applyAlignment="1">
      <alignment horizontal="center" vertical="center" wrapText="1"/>
    </xf>
    <xf numFmtId="0" fontId="8" fillId="0" borderId="697" xfId="4" applyFont="1" applyFill="1" applyBorder="1" applyAlignment="1">
      <alignment horizontal="center" vertical="center" wrapText="1"/>
    </xf>
    <xf numFmtId="0" fontId="8" fillId="0" borderId="783" xfId="4" applyFont="1" applyFill="1" applyBorder="1" applyAlignment="1">
      <alignment horizontal="center" vertical="center" wrapText="1"/>
    </xf>
    <xf numFmtId="0" fontId="83" fillId="0" borderId="661" xfId="0" applyFont="1" applyFill="1" applyBorder="1" applyAlignment="1">
      <alignment horizontal="center" vertical="center" wrapText="1"/>
    </xf>
    <xf numFmtId="0" fontId="83" fillId="0" borderId="651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wrapText="1"/>
    </xf>
    <xf numFmtId="0" fontId="38" fillId="4" borderId="0" xfId="0" applyFont="1" applyFill="1" applyAlignment="1">
      <alignment horizontal="center"/>
    </xf>
    <xf numFmtId="0" fontId="19" fillId="5" borderId="0" xfId="0" applyFont="1" applyFill="1" applyBorder="1" applyAlignment="1">
      <alignment horizontal="left" vertical="center" wrapText="1"/>
    </xf>
    <xf numFmtId="0" fontId="85" fillId="4" borderId="390" xfId="10" applyFont="1" applyFill="1" applyBorder="1" applyAlignment="1">
      <alignment vertical="center" wrapText="1"/>
    </xf>
    <xf numFmtId="0" fontId="25" fillId="4" borderId="791" xfId="0" applyFont="1" applyFill="1" applyBorder="1" applyAlignment="1">
      <alignment horizontal="center" wrapText="1"/>
    </xf>
    <xf numFmtId="0" fontId="17" fillId="4" borderId="666" xfId="0" applyFont="1" applyFill="1" applyBorder="1" applyAlignment="1">
      <alignment horizontal="center" wrapText="1"/>
    </xf>
    <xf numFmtId="0" fontId="85" fillId="4" borderId="800" xfId="10" applyFont="1" applyFill="1" applyBorder="1" applyAlignment="1">
      <alignment vertical="center" wrapText="1"/>
    </xf>
    <xf numFmtId="0" fontId="25" fillId="7" borderId="801" xfId="0" applyFont="1" applyFill="1" applyBorder="1" applyAlignment="1">
      <alignment horizontal="center" vertical="center" wrapText="1"/>
    </xf>
    <xf numFmtId="0" fontId="25" fillId="7" borderId="802" xfId="0" applyFont="1" applyFill="1" applyBorder="1" applyAlignment="1">
      <alignment horizontal="center" vertical="center" wrapText="1"/>
    </xf>
    <xf numFmtId="0" fontId="18" fillId="4" borderId="380" xfId="0" applyFont="1" applyFill="1" applyBorder="1" applyAlignment="1">
      <alignment horizontal="center" wrapText="1"/>
    </xf>
    <xf numFmtId="0" fontId="18" fillId="4" borderId="561" xfId="0" applyFont="1" applyFill="1" applyBorder="1" applyAlignment="1">
      <alignment horizontal="center" wrapText="1"/>
    </xf>
    <xf numFmtId="0" fontId="25" fillId="4" borderId="380" xfId="0" applyFont="1" applyFill="1" applyBorder="1" applyAlignment="1">
      <alignment horizontal="center" wrapText="1"/>
    </xf>
    <xf numFmtId="0" fontId="25" fillId="4" borderId="561" xfId="0" applyFont="1" applyFill="1" applyBorder="1" applyAlignment="1">
      <alignment horizontal="center" wrapText="1"/>
    </xf>
    <xf numFmtId="0" fontId="85" fillId="4" borderId="336" xfId="10" applyFont="1" applyFill="1" applyBorder="1" applyAlignment="1">
      <alignment vertical="center" wrapText="1"/>
    </xf>
    <xf numFmtId="0" fontId="25" fillId="4" borderId="276" xfId="0" applyFont="1" applyFill="1" applyBorder="1" applyAlignment="1">
      <alignment horizontal="center" wrapText="1"/>
    </xf>
    <xf numFmtId="0" fontId="25" fillId="4" borderId="275" xfId="0" applyFont="1" applyFill="1" applyBorder="1" applyAlignment="1">
      <alignment horizontal="center" wrapText="1"/>
    </xf>
    <xf numFmtId="0" fontId="25" fillId="4" borderId="379" xfId="0" applyFont="1" applyFill="1" applyBorder="1" applyAlignment="1">
      <alignment horizontal="center" wrapText="1"/>
    </xf>
    <xf numFmtId="0" fontId="86" fillId="7" borderId="801" xfId="0" applyFont="1" applyFill="1" applyBorder="1" applyAlignment="1">
      <alignment horizontal="center" vertical="center" wrapText="1"/>
    </xf>
    <xf numFmtId="0" fontId="86" fillId="7" borderId="802" xfId="0" applyFont="1" applyFill="1" applyBorder="1" applyAlignment="1">
      <alignment horizontal="center" vertical="center" wrapText="1"/>
    </xf>
    <xf numFmtId="0" fontId="25" fillId="4" borderId="380" xfId="0" applyFont="1" applyFill="1" applyBorder="1" applyAlignment="1">
      <alignment horizontal="center" vertical="center" wrapText="1"/>
    </xf>
    <xf numFmtId="0" fontId="25" fillId="4" borderId="561" xfId="0" applyFont="1" applyFill="1" applyBorder="1" applyAlignment="1">
      <alignment horizontal="center" vertical="center" wrapText="1"/>
    </xf>
    <xf numFmtId="0" fontId="18" fillId="4" borderId="380" xfId="0" applyFont="1" applyFill="1" applyBorder="1" applyAlignment="1">
      <alignment horizontal="center" vertical="center" wrapText="1"/>
    </xf>
    <xf numFmtId="0" fontId="18" fillId="4" borderId="276" xfId="0" applyFont="1" applyFill="1" applyBorder="1" applyAlignment="1">
      <alignment horizontal="center" wrapText="1"/>
    </xf>
    <xf numFmtId="0" fontId="18" fillId="4" borderId="275" xfId="0" applyFont="1" applyFill="1" applyBorder="1" applyAlignment="1">
      <alignment horizontal="center" wrapText="1"/>
    </xf>
    <xf numFmtId="0" fontId="25" fillId="7" borderId="803" xfId="0" applyFont="1" applyFill="1" applyBorder="1" applyAlignment="1">
      <alignment horizontal="center" vertical="center" wrapText="1"/>
    </xf>
    <xf numFmtId="0" fontId="18" fillId="4" borderId="378" xfId="0" applyFont="1" applyFill="1" applyBorder="1" applyAlignment="1">
      <alignment horizontal="center" wrapText="1"/>
    </xf>
    <xf numFmtId="0" fontId="25" fillId="4" borderId="378" xfId="0" applyFont="1" applyFill="1" applyBorder="1" applyAlignment="1">
      <alignment horizontal="center" wrapText="1"/>
    </xf>
    <xf numFmtId="0" fontId="25" fillId="4" borderId="343" xfId="0" applyFont="1" applyFill="1" applyBorder="1" applyAlignment="1">
      <alignment horizontal="center" wrapText="1"/>
    </xf>
    <xf numFmtId="0" fontId="17" fillId="4" borderId="651" xfId="0" applyFont="1" applyFill="1" applyBorder="1" applyAlignment="1">
      <alignment horizontal="center" wrapText="1"/>
    </xf>
    <xf numFmtId="0" fontId="17" fillId="4" borderId="266" xfId="6" quotePrefix="1" applyFont="1" applyFill="1" applyBorder="1" applyAlignment="1">
      <alignment horizontal="center" vertical="center" wrapText="1"/>
    </xf>
    <xf numFmtId="0" fontId="25" fillId="4" borderId="579" xfId="0" applyFont="1" applyFill="1" applyBorder="1" applyAlignment="1">
      <alignment horizontal="center" wrapText="1"/>
    </xf>
    <xf numFmtId="0" fontId="86" fillId="7" borderId="803" xfId="0" applyFont="1" applyFill="1" applyBorder="1" applyAlignment="1">
      <alignment horizontal="center" vertical="center" wrapText="1"/>
    </xf>
    <xf numFmtId="0" fontId="18" fillId="4" borderId="378" xfId="0" applyFont="1" applyFill="1" applyBorder="1" applyAlignment="1">
      <alignment horizontal="center" vertical="center" wrapText="1"/>
    </xf>
    <xf numFmtId="0" fontId="39" fillId="7" borderId="651" xfId="0" applyFont="1" applyFill="1" applyBorder="1" applyAlignment="1">
      <alignment horizontal="center" vertical="center" wrapText="1"/>
    </xf>
    <xf numFmtId="0" fontId="119" fillId="4" borderId="734" xfId="0" applyFont="1" applyFill="1" applyBorder="1" applyAlignment="1">
      <alignment horizontal="center" vertical="center" wrapText="1"/>
    </xf>
    <xf numFmtId="0" fontId="18" fillId="4" borderId="343" xfId="0" applyFont="1" applyFill="1" applyBorder="1" applyAlignment="1">
      <alignment horizontal="center" wrapText="1"/>
    </xf>
    <xf numFmtId="0" fontId="17" fillId="4" borderId="459" xfId="0" applyFont="1" applyFill="1" applyBorder="1" applyAlignment="1">
      <alignment horizontal="center" wrapText="1"/>
    </xf>
    <xf numFmtId="0" fontId="17" fillId="4" borderId="742" xfId="6" quotePrefix="1" applyFont="1" applyFill="1" applyBorder="1" applyAlignment="1">
      <alignment horizontal="center" vertical="center" wrapText="1"/>
    </xf>
    <xf numFmtId="0" fontId="25" fillId="4" borderId="791" xfId="0" applyFont="1" applyFill="1" applyBorder="1" applyAlignment="1">
      <alignment horizontal="center" vertical="top" wrapText="1"/>
    </xf>
    <xf numFmtId="0" fontId="25" fillId="4" borderId="347" xfId="0" applyFont="1" applyFill="1" applyBorder="1" applyAlignment="1">
      <alignment horizontal="center" wrapText="1"/>
    </xf>
    <xf numFmtId="0" fontId="39" fillId="7" borderId="459" xfId="0" applyFont="1" applyFill="1" applyBorder="1" applyAlignment="1">
      <alignment horizontal="center" vertical="center" wrapText="1"/>
    </xf>
    <xf numFmtId="0" fontId="119" fillId="4" borderId="804" xfId="0" applyFont="1" applyFill="1" applyBorder="1" applyAlignment="1">
      <alignment horizontal="center" vertical="center" wrapText="1"/>
    </xf>
    <xf numFmtId="0" fontId="25" fillId="7" borderId="805" xfId="0" applyFont="1" applyFill="1" applyBorder="1" applyAlignment="1">
      <alignment horizontal="center" vertical="center" wrapText="1"/>
    </xf>
    <xf numFmtId="0" fontId="18" fillId="4" borderId="379" xfId="0" applyFont="1" applyFill="1" applyBorder="1" applyAlignment="1">
      <alignment horizontal="center" wrapText="1"/>
    </xf>
    <xf numFmtId="0" fontId="25" fillId="4" borderId="550" xfId="0" applyFont="1" applyFill="1" applyBorder="1" applyAlignment="1">
      <alignment horizontal="center" vertical="top" wrapText="1"/>
    </xf>
    <xf numFmtId="0" fontId="86" fillId="7" borderId="805" xfId="0" applyFont="1" applyFill="1" applyBorder="1" applyAlignment="1">
      <alignment horizontal="center" vertical="center" wrapText="1"/>
    </xf>
    <xf numFmtId="0" fontId="25" fillId="4" borderId="379" xfId="0" applyFont="1" applyFill="1" applyBorder="1" applyAlignment="1">
      <alignment horizontal="center" vertical="center" wrapText="1"/>
    </xf>
    <xf numFmtId="0" fontId="39" fillId="7" borderId="666" xfId="0" applyFont="1" applyFill="1" applyBorder="1" applyAlignment="1">
      <alignment horizontal="center" vertical="center" wrapText="1"/>
    </xf>
    <xf numFmtId="0" fontId="119" fillId="4" borderId="806" xfId="0" applyFont="1" applyFill="1" applyBorder="1" applyAlignment="1">
      <alignment horizontal="center" vertical="center" wrapText="1"/>
    </xf>
    <xf numFmtId="0" fontId="25" fillId="4" borderId="579" xfId="0" applyFont="1" applyFill="1" applyBorder="1" applyAlignment="1">
      <alignment horizontal="center" vertical="top" wrapText="1"/>
    </xf>
    <xf numFmtId="0" fontId="25" fillId="4" borderId="378" xfId="0" applyFont="1" applyFill="1" applyBorder="1" applyAlignment="1">
      <alignment horizontal="center" vertical="center" wrapText="1"/>
    </xf>
    <xf numFmtId="0" fontId="25" fillId="4" borderId="345" xfId="0" applyFont="1" applyFill="1" applyBorder="1" applyAlignment="1">
      <alignment horizontal="center" wrapText="1"/>
    </xf>
    <xf numFmtId="0" fontId="147" fillId="4" borderId="804" xfId="0" applyFont="1" applyFill="1" applyBorder="1" applyAlignment="1">
      <alignment horizontal="center" vertical="center" wrapText="1"/>
    </xf>
    <xf numFmtId="0" fontId="25" fillId="4" borderId="550" xfId="0" applyFont="1" applyFill="1" applyBorder="1" applyAlignment="1">
      <alignment horizontal="center" wrapText="1"/>
    </xf>
    <xf numFmtId="0" fontId="18" fillId="4" borderId="379" xfId="0" applyFont="1" applyFill="1" applyBorder="1" applyAlignment="1">
      <alignment horizontal="center" vertical="center" wrapText="1"/>
    </xf>
    <xf numFmtId="0" fontId="147" fillId="4" borderId="806" xfId="0" applyFont="1" applyFill="1" applyBorder="1" applyAlignment="1">
      <alignment horizontal="center" vertical="center" wrapText="1"/>
    </xf>
    <xf numFmtId="0" fontId="18" fillId="4" borderId="347" xfId="0" applyFont="1" applyFill="1" applyBorder="1" applyAlignment="1">
      <alignment horizontal="center" wrapText="1"/>
    </xf>
    <xf numFmtId="0" fontId="119" fillId="4" borderId="807" xfId="0" applyFont="1" applyFill="1" applyBorder="1" applyAlignment="1">
      <alignment horizontal="center" vertical="center" wrapText="1"/>
    </xf>
    <xf numFmtId="0" fontId="119" fillId="4" borderId="808" xfId="0" applyFont="1" applyFill="1" applyBorder="1" applyAlignment="1">
      <alignment horizontal="center" vertical="center" wrapText="1"/>
    </xf>
    <xf numFmtId="0" fontId="119" fillId="4" borderId="809" xfId="0" applyFont="1" applyFill="1" applyBorder="1" applyAlignment="1">
      <alignment horizontal="center" vertical="center" wrapText="1"/>
    </xf>
    <xf numFmtId="0" fontId="136" fillId="5" borderId="0" xfId="0" applyFont="1" applyFill="1" applyAlignment="1" applyProtection="1">
      <alignment vertical="center"/>
      <protection locked="0"/>
    </xf>
    <xf numFmtId="0" fontId="134" fillId="4" borderId="462" xfId="3" quotePrefix="1" applyFont="1" applyFill="1" applyBorder="1" applyAlignment="1" applyProtection="1">
      <alignment horizontal="center" textRotation="90" wrapText="1"/>
      <protection locked="0"/>
    </xf>
    <xf numFmtId="0" fontId="134" fillId="5" borderId="812" xfId="32" applyFont="1" applyFill="1" applyBorder="1" applyAlignment="1" applyProtection="1">
      <alignment vertical="center" wrapText="1"/>
      <protection locked="0"/>
    </xf>
    <xf numFmtId="0" fontId="134" fillId="5" borderId="809" xfId="32" applyFont="1" applyFill="1" applyBorder="1" applyAlignment="1" applyProtection="1">
      <alignment vertical="center" wrapText="1"/>
      <protection locked="0"/>
    </xf>
    <xf numFmtId="0" fontId="136" fillId="5" borderId="813" xfId="32" applyFont="1" applyFill="1" applyBorder="1" applyAlignment="1" applyProtection="1">
      <alignment vertical="center" wrapText="1"/>
      <protection locked="0"/>
    </xf>
    <xf numFmtId="0" fontId="136" fillId="5" borderId="814" xfId="32" applyFont="1" applyFill="1" applyBorder="1" applyAlignment="1" applyProtection="1">
      <alignment vertical="center" wrapText="1"/>
      <protection locked="0"/>
    </xf>
    <xf numFmtId="0" fontId="134" fillId="5" borderId="815" xfId="32" applyFont="1" applyFill="1" applyBorder="1" applyAlignment="1" applyProtection="1">
      <alignment vertical="center" wrapText="1"/>
      <protection locked="0"/>
    </xf>
    <xf numFmtId="0" fontId="137" fillId="5" borderId="812" xfId="0" applyFont="1" applyFill="1" applyBorder="1" applyAlignment="1" applyProtection="1">
      <alignment horizontal="left" vertical="center" wrapText="1"/>
      <protection locked="0"/>
    </xf>
    <xf numFmtId="0" fontId="137" fillId="5" borderId="809" xfId="0" applyFont="1" applyFill="1" applyBorder="1" applyAlignment="1" applyProtection="1">
      <alignment horizontal="left" vertical="center" wrapText="1"/>
      <protection locked="0"/>
    </xf>
    <xf numFmtId="0" fontId="137" fillId="5" borderId="814" xfId="0" applyFont="1" applyFill="1" applyBorder="1" applyAlignment="1" applyProtection="1">
      <alignment horizontal="left" vertical="center" wrapText="1"/>
      <protection locked="0"/>
    </xf>
    <xf numFmtId="0" fontId="136" fillId="4" borderId="734" xfId="32" quotePrefix="1" applyFont="1" applyFill="1" applyBorder="1" applyAlignment="1">
      <alignment horizontal="left" vertical="center" wrapText="1"/>
    </xf>
    <xf numFmtId="0" fontId="137" fillId="5" borderId="807" xfId="0" applyFont="1" applyFill="1" applyBorder="1" applyAlignment="1" applyProtection="1">
      <alignment horizontal="left" vertical="center" wrapText="1"/>
      <protection locked="0"/>
    </xf>
    <xf numFmtId="0" fontId="134" fillId="5" borderId="462" xfId="6" applyFont="1" applyFill="1" applyBorder="1" applyAlignment="1" applyProtection="1">
      <alignment horizontal="center" vertical="center" wrapText="1"/>
      <protection locked="0"/>
    </xf>
    <xf numFmtId="0" fontId="137" fillId="5" borderId="372" xfId="0" applyFont="1" applyFill="1" applyBorder="1" applyAlignment="1" applyProtection="1">
      <alignment horizontal="left" vertical="center" wrapText="1"/>
      <protection locked="0"/>
    </xf>
    <xf numFmtId="0" fontId="134" fillId="5" borderId="462" xfId="6" applyFont="1" applyFill="1" applyBorder="1" applyAlignment="1" applyProtection="1">
      <alignment vertical="center" wrapText="1"/>
      <protection locked="0"/>
    </xf>
    <xf numFmtId="0" fontId="137" fillId="5" borderId="284" xfId="0" applyFont="1" applyFill="1" applyBorder="1" applyAlignment="1" applyProtection="1">
      <alignment horizontal="center" vertical="center" wrapText="1"/>
      <protection locked="0"/>
    </xf>
    <xf numFmtId="0" fontId="136" fillId="5" borderId="257" xfId="32" applyFont="1" applyFill="1" applyBorder="1" applyAlignment="1" applyProtection="1">
      <alignment horizontal="center" vertical="center" wrapText="1"/>
      <protection locked="0"/>
    </xf>
    <xf numFmtId="0" fontId="136" fillId="5" borderId="284" xfId="32" applyFont="1" applyFill="1" applyBorder="1" applyAlignment="1" applyProtection="1">
      <alignment horizontal="center" vertical="center" wrapText="1"/>
      <protection locked="0"/>
    </xf>
    <xf numFmtId="0" fontId="136" fillId="5" borderId="273" xfId="32" applyFont="1" applyFill="1" applyBorder="1" applyAlignment="1" applyProtection="1">
      <alignment horizontal="center" vertical="center" wrapText="1"/>
      <protection locked="0"/>
    </xf>
    <xf numFmtId="0" fontId="138" fillId="5" borderId="725" xfId="32" applyFont="1" applyFill="1" applyBorder="1" applyAlignment="1" applyProtection="1">
      <alignment horizontal="left" vertical="center" wrapText="1"/>
      <protection locked="0"/>
    </xf>
    <xf numFmtId="0" fontId="138" fillId="5" borderId="336" xfId="32" applyFont="1" applyFill="1" applyBorder="1" applyAlignment="1" applyProtection="1">
      <alignment horizontal="left" vertical="center" wrapText="1"/>
      <protection locked="0"/>
    </xf>
    <xf numFmtId="0" fontId="136" fillId="5" borderId="764" xfId="32" applyFont="1" applyFill="1" applyBorder="1" applyAlignment="1" applyProtection="1">
      <alignment horizontal="center" vertical="center" wrapText="1"/>
      <protection locked="0"/>
    </xf>
    <xf numFmtId="0" fontId="136" fillId="5" borderId="734" xfId="32" applyFont="1" applyFill="1" applyBorder="1" applyAlignment="1" applyProtection="1">
      <alignment horizontal="center" vertical="center" wrapText="1"/>
      <protection locked="0"/>
    </xf>
    <xf numFmtId="0" fontId="136" fillId="5" borderId="381" xfId="32" applyFont="1" applyFill="1" applyBorder="1" applyAlignment="1" applyProtection="1">
      <alignment horizontal="center" vertical="center" wrapText="1"/>
      <protection locked="0"/>
    </xf>
    <xf numFmtId="0" fontId="137" fillId="5" borderId="372" xfId="32" applyFont="1" applyFill="1" applyBorder="1" applyAlignment="1" applyProtection="1">
      <alignment vertical="center" wrapText="1"/>
      <protection locked="0"/>
    </xf>
    <xf numFmtId="0" fontId="136" fillId="5" borderId="462" xfId="6" applyFont="1" applyFill="1" applyBorder="1" applyAlignment="1" applyProtection="1">
      <alignment horizontal="center" vertical="center" wrapText="1"/>
      <protection locked="0"/>
    </xf>
    <xf numFmtId="0" fontId="136" fillId="5" borderId="725" xfId="32" applyFont="1" applyFill="1" applyBorder="1" applyAlignment="1" applyProtection="1">
      <alignment horizontal="center" vertical="center" wrapText="1"/>
      <protection locked="0"/>
    </xf>
    <xf numFmtId="0" fontId="136" fillId="5" borderId="732" xfId="32" applyFont="1" applyFill="1" applyBorder="1" applyAlignment="1" applyProtection="1">
      <alignment horizontal="center" vertical="center" wrapText="1"/>
      <protection locked="0"/>
    </xf>
    <xf numFmtId="0" fontId="136" fillId="5" borderId="663" xfId="32" applyFont="1" applyFill="1" applyBorder="1" applyAlignment="1" applyProtection="1">
      <alignment horizontal="center" vertical="center" wrapText="1"/>
      <protection locked="0"/>
    </xf>
    <xf numFmtId="0" fontId="138" fillId="5" borderId="805" xfId="32" applyFont="1" applyFill="1" applyBorder="1" applyAlignment="1" applyProtection="1">
      <alignment horizontal="left" vertical="center" wrapText="1"/>
      <protection locked="0"/>
    </xf>
    <xf numFmtId="0" fontId="138" fillId="5" borderId="726" xfId="32" applyFont="1" applyFill="1" applyBorder="1" applyAlignment="1" applyProtection="1">
      <alignment horizontal="left" vertical="center" wrapText="1"/>
      <protection locked="0"/>
    </xf>
    <xf numFmtId="0" fontId="138" fillId="5" borderId="337" xfId="32" applyFont="1" applyFill="1" applyBorder="1" applyAlignment="1" applyProtection="1">
      <alignment horizontal="left" vertical="center" wrapText="1"/>
      <protection locked="0"/>
    </xf>
    <xf numFmtId="0" fontId="138" fillId="5" borderId="344" xfId="32" applyFont="1" applyFill="1" applyBorder="1" applyAlignment="1" applyProtection="1">
      <alignment horizontal="left" vertical="center" wrapText="1"/>
      <protection locked="0"/>
    </xf>
    <xf numFmtId="0" fontId="136" fillId="5" borderId="336" xfId="32" applyFont="1" applyFill="1" applyBorder="1" applyAlignment="1" applyProtection="1">
      <alignment horizontal="center" vertical="center" wrapText="1"/>
      <protection locked="0"/>
    </xf>
    <xf numFmtId="0" fontId="136" fillId="5" borderId="347" xfId="32" applyFont="1" applyFill="1" applyBorder="1" applyAlignment="1" applyProtection="1">
      <alignment horizontal="center" vertical="center" wrapText="1"/>
      <protection locked="0"/>
    </xf>
    <xf numFmtId="0" fontId="136" fillId="5" borderId="343" xfId="32" applyFont="1" applyFill="1" applyBorder="1" applyAlignment="1" applyProtection="1">
      <alignment horizontal="center" vertical="center" wrapText="1"/>
      <protection locked="0"/>
    </xf>
    <xf numFmtId="0" fontId="137" fillId="4" borderId="579" xfId="32" quotePrefix="1" applyFont="1" applyFill="1" applyBorder="1" applyAlignment="1" applyProtection="1">
      <alignment vertical="center" wrapText="1"/>
      <protection locked="0"/>
    </xf>
    <xf numFmtId="0" fontId="137" fillId="5" borderId="579" xfId="0" applyNumberFormat="1" applyFont="1" applyFill="1" applyBorder="1" applyAlignment="1" applyProtection="1">
      <alignment horizontal="left" vertical="center" wrapText="1"/>
      <protection locked="0"/>
    </xf>
    <xf numFmtId="0" fontId="137" fillId="5" borderId="579" xfId="0" applyFont="1" applyFill="1" applyBorder="1" applyAlignment="1" applyProtection="1">
      <alignment horizontal="left" vertical="center" wrapText="1"/>
      <protection locked="0"/>
    </xf>
    <xf numFmtId="0" fontId="136" fillId="5" borderId="734" xfId="32" quotePrefix="1" applyFont="1" applyFill="1" applyBorder="1" applyAlignment="1">
      <alignment horizontal="left" vertical="center" wrapText="1"/>
    </xf>
    <xf numFmtId="0" fontId="136" fillId="5" borderId="725" xfId="32" applyFont="1" applyFill="1" applyBorder="1" applyAlignment="1" applyProtection="1">
      <alignment horizontal="center" vertical="center" wrapText="1"/>
    </xf>
    <xf numFmtId="0" fontId="136" fillId="5" borderId="336" xfId="32" applyFont="1" applyFill="1" applyBorder="1" applyAlignment="1" applyProtection="1">
      <alignment horizontal="center" vertical="center" wrapText="1"/>
    </xf>
    <xf numFmtId="0" fontId="134" fillId="5" borderId="807" xfId="32" quotePrefix="1" applyFont="1" applyFill="1" applyBorder="1" applyAlignment="1">
      <alignment horizontal="left" vertical="center" wrapText="1"/>
    </xf>
    <xf numFmtId="0" fontId="134" fillId="5" borderId="812" xfId="32" applyFont="1" applyFill="1" applyBorder="1" applyAlignment="1" applyProtection="1">
      <alignment horizontal="center" vertical="center" wrapText="1"/>
    </xf>
    <xf numFmtId="0" fontId="138" fillId="5" borderId="720" xfId="32" quotePrefix="1" applyFont="1" applyFill="1" applyBorder="1" applyAlignment="1">
      <alignment horizontal="left" vertical="center" wrapText="1"/>
    </xf>
    <xf numFmtId="0" fontId="138" fillId="5" borderId="725" xfId="32" applyFont="1" applyFill="1" applyBorder="1" applyAlignment="1" applyProtection="1">
      <alignment horizontal="left" vertical="center" wrapText="1"/>
    </xf>
    <xf numFmtId="0" fontId="138" fillId="5" borderId="805" xfId="32" applyFont="1" applyFill="1" applyBorder="1" applyAlignment="1" applyProtection="1">
      <alignment horizontal="left" vertical="center" wrapText="1"/>
    </xf>
    <xf numFmtId="0" fontId="138" fillId="5" borderId="726" xfId="32" applyFont="1" applyFill="1" applyBorder="1" applyAlignment="1" applyProtection="1">
      <alignment horizontal="left" vertical="center" wrapText="1"/>
    </xf>
    <xf numFmtId="0" fontId="138" fillId="5" borderId="378" xfId="32" quotePrefix="1" applyFont="1" applyFill="1" applyBorder="1" applyAlignment="1">
      <alignment horizontal="left" vertical="center" wrapText="1"/>
    </xf>
    <xf numFmtId="0" fontId="138" fillId="5" borderId="734" xfId="32" quotePrefix="1" applyFont="1" applyFill="1" applyBorder="1" applyAlignment="1">
      <alignment horizontal="left" vertical="center" wrapText="1"/>
    </xf>
    <xf numFmtId="0" fontId="138" fillId="5" borderId="336" xfId="32" applyFont="1" applyFill="1" applyBorder="1" applyAlignment="1" applyProtection="1">
      <alignment horizontal="left" vertical="center" wrapText="1"/>
    </xf>
    <xf numFmtId="0" fontId="138" fillId="5" borderId="337" xfId="32" applyFont="1" applyFill="1" applyBorder="1" applyAlignment="1" applyProtection="1">
      <alignment horizontal="left" vertical="center" wrapText="1"/>
    </xf>
    <xf numFmtId="0" fontId="138" fillId="5" borderId="344" xfId="32" applyFont="1" applyFill="1" applyBorder="1" applyAlignment="1" applyProtection="1">
      <alignment horizontal="left" vertical="center" wrapText="1"/>
    </xf>
    <xf numFmtId="0" fontId="136" fillId="5" borderId="699" xfId="32" quotePrefix="1" applyFont="1" applyFill="1" applyBorder="1" applyAlignment="1">
      <alignment horizontal="left" vertical="center" wrapText="1"/>
    </xf>
    <xf numFmtId="0" fontId="136" fillId="5" borderId="732" xfId="32" applyFont="1" applyFill="1" applyBorder="1" applyAlignment="1" applyProtection="1">
      <alignment horizontal="center" vertical="center" wrapText="1"/>
    </xf>
    <xf numFmtId="0" fontId="136" fillId="5" borderId="347" xfId="32" applyFont="1" applyFill="1" applyBorder="1" applyAlignment="1" applyProtection="1">
      <alignment horizontal="center" vertical="center" wrapText="1"/>
    </xf>
    <xf numFmtId="0" fontId="134" fillId="5" borderId="462" xfId="6" applyFont="1" applyFill="1" applyBorder="1" applyAlignment="1" applyProtection="1">
      <alignment horizontal="center" vertical="center" wrapText="1"/>
    </xf>
    <xf numFmtId="0" fontId="137" fillId="5" borderId="725" xfId="0" applyFont="1" applyFill="1" applyBorder="1" applyAlignment="1" applyProtection="1">
      <alignment horizontal="center" vertical="center" wrapText="1"/>
    </xf>
    <xf numFmtId="0" fontId="137" fillId="5" borderId="805" xfId="0" applyFont="1" applyFill="1" applyBorder="1" applyAlignment="1" applyProtection="1">
      <alignment horizontal="center" vertical="center" wrapText="1"/>
    </xf>
    <xf numFmtId="0" fontId="137" fillId="5" borderId="726" xfId="0" applyFont="1" applyFill="1" applyBorder="1" applyAlignment="1" applyProtection="1">
      <alignment horizontal="center" vertical="center" wrapText="1"/>
    </xf>
    <xf numFmtId="0" fontId="137" fillId="5" borderId="336" xfId="0" applyFont="1" applyFill="1" applyBorder="1" applyAlignment="1" applyProtection="1">
      <alignment horizontal="center" vertical="center" wrapText="1"/>
    </xf>
    <xf numFmtId="0" fontId="137" fillId="5" borderId="344" xfId="0" applyFont="1" applyFill="1" applyBorder="1" applyAlignment="1" applyProtection="1">
      <alignment horizontal="center" vertical="center" wrapText="1"/>
    </xf>
    <xf numFmtId="0" fontId="134" fillId="5" borderId="284" xfId="32" applyFont="1" applyFill="1" applyBorder="1" applyAlignment="1" applyProtection="1">
      <alignment horizontal="center" vertical="center" wrapText="1"/>
    </xf>
    <xf numFmtId="0" fontId="138" fillId="5" borderId="720" xfId="32" applyFont="1" applyFill="1" applyBorder="1" applyAlignment="1" applyProtection="1">
      <alignment horizontal="left" vertical="center" wrapText="1"/>
      <protection locked="0"/>
    </xf>
    <xf numFmtId="0" fontId="138" fillId="5" borderId="378" xfId="32" applyFont="1" applyFill="1" applyBorder="1" applyAlignment="1" applyProtection="1">
      <alignment horizontal="left" vertical="center" wrapText="1"/>
      <protection locked="0"/>
    </xf>
    <xf numFmtId="0" fontId="138" fillId="5" borderId="343" xfId="32" quotePrefix="1" applyFont="1" applyFill="1" applyBorder="1" applyAlignment="1">
      <alignment horizontal="left" vertical="center" wrapText="1"/>
    </xf>
    <xf numFmtId="0" fontId="138" fillId="5" borderId="343" xfId="32" applyFont="1" applyFill="1" applyBorder="1" applyAlignment="1" applyProtection="1">
      <alignment horizontal="left" vertical="center" wrapText="1"/>
      <protection locked="0"/>
    </xf>
    <xf numFmtId="0" fontId="137" fillId="5" borderId="764" xfId="0" applyFont="1" applyFill="1" applyBorder="1" applyAlignment="1" applyProtection="1">
      <alignment horizontal="center" vertical="center" wrapText="1"/>
    </xf>
    <xf numFmtId="0" fontId="137" fillId="5" borderId="806" xfId="0" applyFont="1" applyFill="1" applyBorder="1" applyAlignment="1" applyProtection="1">
      <alignment horizontal="center" vertical="center" wrapText="1"/>
    </xf>
    <xf numFmtId="0" fontId="137" fillId="5" borderId="816" xfId="0" applyFont="1" applyFill="1" applyBorder="1" applyAlignment="1" applyProtection="1">
      <alignment horizontal="center" vertical="center" wrapText="1"/>
    </xf>
    <xf numFmtId="0" fontId="136" fillId="5" borderId="273" xfId="32" quotePrefix="1" applyFont="1" applyFill="1" applyBorder="1" applyAlignment="1">
      <alignment horizontal="left" vertical="center" wrapText="1"/>
    </xf>
    <xf numFmtId="0" fontId="137" fillId="5" borderId="579" xfId="32" quotePrefix="1" applyFont="1" applyFill="1" applyBorder="1" applyAlignment="1" applyProtection="1">
      <alignment vertical="center" wrapText="1"/>
      <protection locked="0"/>
    </xf>
    <xf numFmtId="0" fontId="134" fillId="5" borderId="462" xfId="32" applyFont="1" applyFill="1" applyBorder="1" applyAlignment="1" applyProtection="1">
      <alignment horizontal="center" vertical="center" wrapText="1"/>
    </xf>
    <xf numFmtId="0" fontId="134" fillId="5" borderId="579" xfId="32" applyFont="1" applyFill="1" applyBorder="1" applyAlignment="1" applyProtection="1">
      <alignment horizontal="center" vertical="center" wrapText="1"/>
    </xf>
    <xf numFmtId="0" fontId="137" fillId="5" borderId="462" xfId="0" applyFont="1" applyFill="1" applyBorder="1" applyAlignment="1" applyProtection="1">
      <alignment horizontal="center" vertical="center"/>
    </xf>
    <xf numFmtId="0" fontId="136" fillId="5" borderId="378" xfId="32" quotePrefix="1" applyFont="1" applyFill="1" applyBorder="1" applyAlignment="1">
      <alignment horizontal="left" vertical="center" wrapText="1"/>
    </xf>
    <xf numFmtId="0" fontId="136" fillId="5" borderId="343" xfId="32" quotePrefix="1" applyFont="1" applyFill="1" applyBorder="1" applyAlignment="1">
      <alignment horizontal="left" vertical="center" wrapText="1"/>
    </xf>
    <xf numFmtId="0" fontId="137" fillId="4" borderId="807" xfId="32" quotePrefix="1" applyFont="1" applyFill="1" applyBorder="1" applyAlignment="1" applyProtection="1">
      <alignment vertical="center" wrapText="1"/>
      <protection locked="0"/>
    </xf>
    <xf numFmtId="0" fontId="136" fillId="5" borderId="720" xfId="32" quotePrefix="1" applyFont="1" applyFill="1" applyBorder="1" applyAlignment="1">
      <alignment horizontal="left" vertical="center" wrapText="1"/>
    </xf>
    <xf numFmtId="0" fontId="134" fillId="5" borderId="390" xfId="32" applyFont="1" applyFill="1" applyBorder="1" applyAlignment="1" applyProtection="1">
      <alignment horizontal="center" vertical="center" wrapText="1"/>
    </xf>
    <xf numFmtId="0" fontId="136" fillId="5" borderId="736" xfId="32" quotePrefix="1" applyFont="1" applyFill="1" applyBorder="1" applyAlignment="1">
      <alignment horizontal="left" vertical="center" wrapText="1"/>
    </xf>
    <xf numFmtId="0" fontId="136" fillId="5" borderId="381" xfId="32" applyFont="1" applyFill="1" applyBorder="1" applyAlignment="1" applyProtection="1">
      <alignment horizontal="center" vertical="center" wrapText="1"/>
    </xf>
    <xf numFmtId="0" fontId="136" fillId="5" borderId="276" xfId="32" applyFont="1" applyFill="1" applyBorder="1" applyAlignment="1" applyProtection="1">
      <alignment horizontal="center" vertical="center" wrapText="1"/>
    </xf>
    <xf numFmtId="0" fontId="136" fillId="5" borderId="257" xfId="32" applyFont="1" applyFill="1" applyBorder="1" applyAlignment="1" applyProtection="1">
      <alignment horizontal="center" vertical="center" wrapText="1"/>
    </xf>
    <xf numFmtId="0" fontId="134" fillId="5" borderId="812" xfId="6" applyFont="1" applyFill="1" applyBorder="1" applyAlignment="1" applyProtection="1">
      <alignment horizontal="center" vertical="center" wrapText="1"/>
      <protection locked="0"/>
    </xf>
    <xf numFmtId="0" fontId="134" fillId="5" borderId="815" xfId="6" applyFont="1" applyFill="1" applyBorder="1" applyAlignment="1" applyProtection="1">
      <alignment horizontal="center" vertical="center" wrapText="1"/>
      <protection locked="0"/>
    </xf>
    <xf numFmtId="0" fontId="134" fillId="5" borderId="811" xfId="6" applyFont="1" applyFill="1" applyBorder="1" applyAlignment="1" applyProtection="1">
      <alignment horizontal="center" vertical="center" wrapText="1"/>
      <protection locked="0"/>
    </xf>
    <xf numFmtId="0" fontId="137" fillId="5" borderId="462" xfId="0" applyFont="1" applyFill="1" applyBorder="1" applyAlignment="1" applyProtection="1">
      <alignment horizontal="center" vertical="center" wrapText="1"/>
      <protection locked="0"/>
    </xf>
    <xf numFmtId="0" fontId="137" fillId="5" borderId="550" xfId="0" applyFont="1" applyFill="1" applyBorder="1" applyAlignment="1" applyProtection="1">
      <alignment horizontal="center" vertical="center" wrapText="1"/>
      <protection locked="0"/>
    </xf>
    <xf numFmtId="0" fontId="137" fillId="5" borderId="551" xfId="0" applyFont="1" applyFill="1" applyBorder="1" applyAlignment="1" applyProtection="1">
      <alignment horizontal="center" vertical="center" wrapText="1"/>
      <protection locked="0"/>
    </xf>
    <xf numFmtId="0" fontId="136" fillId="5" borderId="720" xfId="32" applyFont="1" applyFill="1" applyBorder="1" applyAlignment="1" applyProtection="1">
      <alignment horizontal="center" vertical="center" wrapText="1"/>
      <protection locked="0"/>
    </xf>
    <xf numFmtId="0" fontId="134" fillId="5" borderId="372" xfId="6" applyFont="1" applyFill="1" applyBorder="1" applyAlignment="1" applyProtection="1">
      <alignment horizontal="center" vertical="center" wrapText="1"/>
    </xf>
    <xf numFmtId="0" fontId="134" fillId="5" borderId="372" xfId="32" applyFont="1" applyFill="1" applyBorder="1" applyAlignment="1" applyProtection="1">
      <alignment horizontal="center" vertical="center" wrapText="1"/>
    </xf>
    <xf numFmtId="0" fontId="137" fillId="5" borderId="372" xfId="0" applyFont="1" applyFill="1" applyBorder="1" applyAlignment="1" applyProtection="1">
      <alignment horizontal="center" vertical="center"/>
    </xf>
    <xf numFmtId="0" fontId="134" fillId="4" borderId="372" xfId="3" quotePrefix="1" applyFont="1" applyFill="1" applyBorder="1" applyAlignment="1" applyProtection="1">
      <alignment horizontal="center" textRotation="90" wrapText="1"/>
      <protection locked="0"/>
    </xf>
    <xf numFmtId="0" fontId="137" fillId="5" borderId="257" xfId="0" applyFont="1" applyFill="1" applyBorder="1" applyAlignment="1" applyProtection="1">
      <alignment horizontal="center" vertical="center" wrapText="1"/>
    </xf>
    <xf numFmtId="0" fontId="137" fillId="5" borderId="264" xfId="0" applyFont="1" applyFill="1" applyBorder="1" applyAlignment="1" applyProtection="1">
      <alignment horizontal="center" vertical="center" wrapText="1"/>
    </xf>
    <xf numFmtId="0" fontId="137" fillId="5" borderId="265" xfId="0" applyFont="1" applyFill="1" applyBorder="1" applyAlignment="1" applyProtection="1">
      <alignment horizontal="center" vertical="center" wrapText="1"/>
    </xf>
    <xf numFmtId="0" fontId="157" fillId="5" borderId="462" xfId="0" applyFont="1" applyFill="1" applyBorder="1" applyAlignment="1" applyProtection="1">
      <alignment horizontal="center" vertical="center"/>
    </xf>
    <xf numFmtId="0" fontId="157" fillId="5" borderId="372" xfId="0" applyFont="1" applyFill="1" applyBorder="1" applyAlignment="1" applyProtection="1">
      <alignment horizontal="center" vertical="center"/>
    </xf>
    <xf numFmtId="0" fontId="136" fillId="5" borderId="818" xfId="32" applyFont="1" applyFill="1" applyBorder="1" applyAlignment="1" applyProtection="1">
      <alignment horizontal="center" vertical="center" wrapText="1"/>
    </xf>
    <xf numFmtId="0" fontId="136" fillId="5" borderId="818" xfId="32" applyFont="1" applyFill="1" applyBorder="1" applyAlignment="1" applyProtection="1">
      <alignment horizontal="center" vertical="center" wrapText="1"/>
      <protection locked="0"/>
    </xf>
    <xf numFmtId="0" fontId="136" fillId="5" borderId="805" xfId="32" applyFont="1" applyFill="1" applyBorder="1" applyAlignment="1" applyProtection="1">
      <alignment horizontal="center" vertical="center" wrapText="1"/>
    </xf>
    <xf numFmtId="0" fontId="136" fillId="5" borderId="726" xfId="32" applyFont="1" applyFill="1" applyBorder="1" applyAlignment="1" applyProtection="1">
      <alignment horizontal="center" vertical="center" wrapText="1"/>
    </xf>
    <xf numFmtId="0" fontId="136" fillId="5" borderId="337" xfId="32" applyFont="1" applyFill="1" applyBorder="1" applyAlignment="1" applyProtection="1">
      <alignment horizontal="center" vertical="center" wrapText="1"/>
    </xf>
    <xf numFmtId="0" fontId="136" fillId="5" borderId="344" xfId="32" applyFont="1" applyFill="1" applyBorder="1" applyAlignment="1" applyProtection="1">
      <alignment horizontal="center" vertical="center" wrapText="1"/>
    </xf>
    <xf numFmtId="0" fontId="134" fillId="5" borderId="809" xfId="32" applyFont="1" applyFill="1" applyBorder="1" applyAlignment="1" applyProtection="1">
      <alignment horizontal="center" vertical="center" wrapText="1"/>
    </xf>
    <xf numFmtId="0" fontId="134" fillId="5" borderId="814" xfId="32" applyFont="1" applyFill="1" applyBorder="1" applyAlignment="1" applyProtection="1">
      <alignment horizontal="center" vertical="center" wrapText="1"/>
    </xf>
    <xf numFmtId="0" fontId="136" fillId="5" borderId="264" xfId="32" applyFont="1" applyFill="1" applyBorder="1" applyAlignment="1" applyProtection="1">
      <alignment horizontal="center" vertical="center" wrapText="1"/>
    </xf>
    <xf numFmtId="0" fontId="136" fillId="5" borderId="265" xfId="32" applyFont="1" applyFill="1" applyBorder="1" applyAlignment="1" applyProtection="1">
      <alignment horizontal="center" vertical="center" wrapText="1"/>
    </xf>
    <xf numFmtId="0" fontId="134" fillId="5" borderId="809" xfId="6" applyFont="1" applyFill="1" applyBorder="1" applyAlignment="1" applyProtection="1">
      <alignment horizontal="center" vertical="center" wrapText="1"/>
      <protection locked="0"/>
    </xf>
    <xf numFmtId="0" fontId="134" fillId="5" borderId="814" xfId="6" applyFont="1" applyFill="1" applyBorder="1" applyAlignment="1" applyProtection="1">
      <alignment horizontal="center" vertical="center" wrapText="1"/>
      <protection locked="0"/>
    </xf>
    <xf numFmtId="0" fontId="136" fillId="5" borderId="805" xfId="32" applyFont="1" applyFill="1" applyBorder="1" applyAlignment="1" applyProtection="1">
      <alignment horizontal="center" vertical="center" wrapText="1"/>
      <protection locked="0"/>
    </xf>
    <xf numFmtId="0" fontId="136" fillId="5" borderId="726" xfId="32" applyFont="1" applyFill="1" applyBorder="1" applyAlignment="1" applyProtection="1">
      <alignment horizontal="center" vertical="center" wrapText="1"/>
      <protection locked="0"/>
    </xf>
    <xf numFmtId="0" fontId="136" fillId="5" borderId="337" xfId="32" applyFont="1" applyFill="1" applyBorder="1" applyAlignment="1" applyProtection="1">
      <alignment horizontal="center" vertical="center" wrapText="1"/>
      <protection locked="0"/>
    </xf>
    <xf numFmtId="0" fontId="136" fillId="5" borderId="344" xfId="32" applyFont="1" applyFill="1" applyBorder="1" applyAlignment="1" applyProtection="1">
      <alignment horizontal="center" vertical="center" wrapText="1"/>
      <protection locked="0"/>
    </xf>
    <xf numFmtId="0" fontId="136" fillId="5" borderId="264" xfId="32" applyFont="1" applyFill="1" applyBorder="1" applyAlignment="1" applyProtection="1">
      <alignment horizontal="center" vertical="center" wrapText="1"/>
      <protection locked="0"/>
    </xf>
    <xf numFmtId="0" fontId="136" fillId="5" borderId="265" xfId="32" applyFont="1" applyFill="1" applyBorder="1" applyAlignment="1" applyProtection="1">
      <alignment horizontal="center" vertical="center" wrapText="1"/>
      <protection locked="0"/>
    </xf>
    <xf numFmtId="0" fontId="136" fillId="5" borderId="806" xfId="32" applyFont="1" applyFill="1" applyBorder="1" applyAlignment="1" applyProtection="1">
      <alignment horizontal="center" vertical="center" wrapText="1"/>
      <protection locked="0"/>
    </xf>
    <xf numFmtId="0" fontId="136" fillId="5" borderId="816" xfId="32" applyFont="1" applyFill="1" applyBorder="1" applyAlignment="1" applyProtection="1">
      <alignment horizontal="center" vertical="center" wrapText="1"/>
      <protection locked="0"/>
    </xf>
    <xf numFmtId="0" fontId="137" fillId="4" borderId="372" xfId="32" quotePrefix="1" applyNumberFormat="1" applyFont="1" applyFill="1" applyBorder="1" applyAlignment="1" applyProtection="1">
      <alignment vertical="center" wrapText="1"/>
      <protection locked="0"/>
    </xf>
    <xf numFmtId="0" fontId="134" fillId="5" borderId="807" xfId="32" applyNumberFormat="1" applyFont="1" applyFill="1" applyBorder="1" applyAlignment="1" applyProtection="1">
      <alignment vertical="center" wrapText="1"/>
      <protection locked="0"/>
    </xf>
    <xf numFmtId="0" fontId="134" fillId="5" borderId="810" xfId="32" applyNumberFormat="1" applyFont="1" applyFill="1" applyBorder="1" applyAlignment="1" applyProtection="1">
      <alignment vertical="center" wrapText="1"/>
      <protection locked="0"/>
    </xf>
    <xf numFmtId="0" fontId="134" fillId="5" borderId="811" xfId="32" applyNumberFormat="1" applyFont="1" applyFill="1" applyBorder="1" applyAlignment="1" applyProtection="1">
      <alignment vertical="center" wrapText="1"/>
      <protection locked="0"/>
    </xf>
    <xf numFmtId="0" fontId="134" fillId="5" borderId="579" xfId="32" applyNumberFormat="1" applyFont="1" applyFill="1" applyBorder="1" applyAlignment="1" applyProtection="1">
      <alignment vertical="center" wrapText="1"/>
      <protection locked="0"/>
    </xf>
    <xf numFmtId="0" fontId="134" fillId="5" borderId="372" xfId="32" applyNumberFormat="1" applyFont="1" applyFill="1" applyBorder="1" applyAlignment="1" applyProtection="1">
      <alignment vertical="center" wrapText="1"/>
      <protection locked="0"/>
    </xf>
    <xf numFmtId="0" fontId="137" fillId="5" borderId="372" xfId="0" applyNumberFormat="1" applyFont="1" applyFill="1" applyBorder="1" applyAlignment="1" applyProtection="1">
      <alignment horizontal="left" vertical="center" wrapText="1"/>
      <protection locked="0"/>
    </xf>
    <xf numFmtId="0" fontId="134" fillId="5" borderId="808" xfId="3" applyNumberFormat="1" applyFont="1" applyFill="1" applyBorder="1" applyAlignment="1" applyProtection="1">
      <alignment horizontal="center" vertical="center" textRotation="255" wrapText="1"/>
      <protection locked="0"/>
    </xf>
    <xf numFmtId="0" fontId="134" fillId="5" borderId="791" xfId="3" applyNumberFormat="1" applyFont="1" applyFill="1" applyBorder="1" applyAlignment="1" applyProtection="1">
      <alignment horizontal="center" vertical="center" textRotation="255" wrapText="1"/>
      <protection locked="0"/>
    </xf>
    <xf numFmtId="0" fontId="134" fillId="5" borderId="785" xfId="3" applyNumberFormat="1" applyFont="1" applyFill="1" applyBorder="1" applyAlignment="1" applyProtection="1">
      <alignment horizontal="center" vertical="center" textRotation="255" wrapText="1"/>
      <protection locked="0"/>
    </xf>
    <xf numFmtId="0" fontId="136" fillId="5" borderId="550" xfId="6" applyNumberFormat="1" applyFont="1" applyFill="1" applyBorder="1" applyAlignment="1" applyProtection="1">
      <alignment vertical="center" wrapText="1"/>
      <protection locked="0"/>
    </xf>
    <xf numFmtId="0" fontId="136" fillId="4" borderId="720" xfId="32" quotePrefix="1" applyFont="1" applyFill="1" applyBorder="1" applyAlignment="1">
      <alignment horizontal="left" vertical="center" wrapText="1"/>
    </xf>
    <xf numFmtId="0" fontId="136" fillId="4" borderId="378" xfId="32" quotePrefix="1" applyFont="1" applyFill="1" applyBorder="1" applyAlignment="1">
      <alignment horizontal="left" vertical="center" wrapText="1"/>
    </xf>
    <xf numFmtId="0" fontId="136" fillId="5" borderId="379" xfId="32" applyNumberFormat="1" applyFont="1" applyFill="1" applyBorder="1" applyAlignment="1" applyProtection="1">
      <alignment horizontal="center" vertical="center" wrapText="1"/>
      <protection locked="0"/>
    </xf>
    <xf numFmtId="0" fontId="136" fillId="5" borderId="381" xfId="32" applyNumberFormat="1" applyFont="1" applyFill="1" applyBorder="1" applyAlignment="1" applyProtection="1">
      <alignment horizontal="center" vertical="center" wrapText="1"/>
      <protection locked="0"/>
    </xf>
    <xf numFmtId="0" fontId="137" fillId="5" borderId="372" xfId="32" applyNumberFormat="1" applyFont="1" applyFill="1" applyBorder="1" applyAlignment="1" applyProtection="1">
      <alignment vertical="center" wrapText="1"/>
      <protection locked="0"/>
    </xf>
    <xf numFmtId="0" fontId="136" fillId="5" borderId="809" xfId="6" applyNumberFormat="1" applyFont="1" applyFill="1" applyBorder="1" applyAlignment="1" applyProtection="1">
      <alignment vertical="center" wrapText="1"/>
      <protection locked="0"/>
    </xf>
    <xf numFmtId="0" fontId="136" fillId="5" borderId="805" xfId="6" applyNumberFormat="1" applyFont="1" applyFill="1" applyBorder="1" applyAlignment="1" applyProtection="1">
      <alignment horizontal="center" vertical="center" wrapText="1"/>
      <protection locked="0"/>
    </xf>
    <xf numFmtId="0" fontId="134" fillId="5" borderId="802" xfId="6" applyNumberFormat="1" applyFont="1" applyFill="1" applyBorder="1" applyAlignment="1" applyProtection="1">
      <alignment horizontal="center" vertical="center" wrapText="1"/>
      <protection locked="0"/>
    </xf>
    <xf numFmtId="0" fontId="148" fillId="4" borderId="462" xfId="3" quotePrefix="1" applyNumberFormat="1" applyFont="1" applyFill="1" applyBorder="1" applyAlignment="1" applyProtection="1">
      <alignment horizontal="center" textRotation="90" wrapText="1"/>
      <protection locked="0"/>
    </xf>
    <xf numFmtId="0" fontId="148" fillId="4" borderId="372" xfId="3" quotePrefix="1" applyNumberFormat="1" applyFont="1" applyFill="1" applyBorder="1" applyAlignment="1" applyProtection="1">
      <alignment horizontal="center" textRotation="90" wrapText="1"/>
      <protection locked="0"/>
    </xf>
    <xf numFmtId="0" fontId="134" fillId="5" borderId="725" xfId="6" applyNumberFormat="1" applyFont="1" applyFill="1" applyBorder="1" applyAlignment="1" applyProtection="1">
      <alignment horizontal="center" vertical="center" wrapText="1"/>
    </xf>
    <xf numFmtId="0" fontId="134" fillId="5" borderId="805" xfId="6" applyNumberFormat="1" applyFont="1" applyFill="1" applyBorder="1" applyAlignment="1" applyProtection="1">
      <alignment horizontal="center" vertical="center" wrapText="1"/>
    </xf>
    <xf numFmtId="0" fontId="134" fillId="5" borderId="726" xfId="6" applyNumberFormat="1" applyFont="1" applyFill="1" applyBorder="1" applyAlignment="1" applyProtection="1">
      <alignment horizontal="center" vertical="center" wrapText="1"/>
    </xf>
    <xf numFmtId="0" fontId="134" fillId="5" borderId="390" xfId="6" applyNumberFormat="1" applyFont="1" applyFill="1" applyBorder="1" applyAlignment="1" applyProtection="1">
      <alignment horizontal="center" vertical="center" wrapText="1"/>
    </xf>
    <xf numFmtId="0" fontId="134" fillId="5" borderId="379" xfId="6" applyNumberFormat="1" applyFont="1" applyFill="1" applyBorder="1" applyAlignment="1" applyProtection="1">
      <alignment horizontal="center" vertical="center" wrapText="1"/>
    </xf>
    <xf numFmtId="0" fontId="134" fillId="5" borderId="389" xfId="6" applyNumberFormat="1" applyFont="1" applyFill="1" applyBorder="1" applyAlignment="1" applyProtection="1">
      <alignment horizontal="center" vertical="center" wrapText="1"/>
    </xf>
    <xf numFmtId="0" fontId="136" fillId="5" borderId="579" xfId="32" quotePrefix="1" applyFont="1" applyFill="1" applyBorder="1" applyAlignment="1">
      <alignment horizontal="left" vertical="center" wrapText="1"/>
    </xf>
    <xf numFmtId="0" fontId="136" fillId="5" borderId="812" xfId="32" applyNumberFormat="1" applyFont="1" applyFill="1" applyBorder="1" applyAlignment="1" applyProtection="1">
      <alignment horizontal="center" vertical="center" wrapText="1"/>
    </xf>
    <xf numFmtId="0" fontId="134" fillId="5" borderId="725" xfId="32" applyFont="1" applyFill="1" applyBorder="1" applyAlignment="1" applyProtection="1">
      <alignment horizontal="center" vertical="center" wrapText="1"/>
    </xf>
    <xf numFmtId="0" fontId="134" fillId="5" borderId="805" xfId="32" applyFont="1" applyFill="1" applyBorder="1" applyAlignment="1" applyProtection="1">
      <alignment horizontal="center" vertical="center" wrapText="1"/>
    </xf>
    <xf numFmtId="0" fontId="134" fillId="5" borderId="726" xfId="32" applyFont="1" applyFill="1" applyBorder="1" applyAlignment="1" applyProtection="1">
      <alignment horizontal="center" vertical="center" wrapText="1"/>
    </xf>
    <xf numFmtId="0" fontId="134" fillId="5" borderId="379" xfId="32" applyFont="1" applyFill="1" applyBorder="1" applyAlignment="1" applyProtection="1">
      <alignment horizontal="center" vertical="center" wrapText="1"/>
    </xf>
    <xf numFmtId="0" fontId="134" fillId="5" borderId="389" xfId="32" applyFont="1" applyFill="1" applyBorder="1" applyAlignment="1" applyProtection="1">
      <alignment horizontal="center" vertical="center" wrapText="1"/>
    </xf>
    <xf numFmtId="0" fontId="134" fillId="5" borderId="336" xfId="32" applyFont="1" applyFill="1" applyBorder="1" applyAlignment="1" applyProtection="1">
      <alignment horizontal="center" vertical="center" wrapText="1"/>
    </xf>
    <xf numFmtId="0" fontId="134" fillId="5" borderId="337" xfId="32" applyFont="1" applyFill="1" applyBorder="1" applyAlignment="1" applyProtection="1">
      <alignment horizontal="center" vertical="center" wrapText="1"/>
    </xf>
    <xf numFmtId="0" fontId="134" fillId="5" borderId="344" xfId="32" applyFont="1" applyFill="1" applyBorder="1" applyAlignment="1" applyProtection="1">
      <alignment horizontal="center" vertical="center" wrapText="1"/>
    </xf>
    <xf numFmtId="0" fontId="137" fillId="5" borderId="807" xfId="0" applyNumberFormat="1" applyFont="1" applyFill="1" applyBorder="1" applyAlignment="1" applyProtection="1">
      <alignment horizontal="left" vertical="center" wrapText="1"/>
      <protection locked="0"/>
    </xf>
    <xf numFmtId="0" fontId="134" fillId="5" borderId="579" xfId="6" applyNumberFormat="1" applyFont="1" applyFill="1" applyBorder="1" applyAlignment="1" applyProtection="1">
      <alignment horizontal="center" vertical="center" wrapText="1"/>
      <protection locked="0"/>
    </xf>
    <xf numFmtId="0" fontId="134" fillId="5" borderId="550" xfId="6" applyNumberFormat="1" applyFont="1" applyFill="1" applyBorder="1" applyAlignment="1" applyProtection="1">
      <alignment horizontal="center" vertical="center" wrapText="1"/>
      <protection locked="0"/>
    </xf>
    <xf numFmtId="0" fontId="134" fillId="5" borderId="791" xfId="6" applyNumberFormat="1" applyFont="1" applyFill="1" applyBorder="1" applyAlignment="1" applyProtection="1">
      <alignment horizontal="center" vertical="center" wrapText="1"/>
      <protection locked="0"/>
    </xf>
    <xf numFmtId="0" fontId="136" fillId="5" borderId="550" xfId="6" quotePrefix="1" applyNumberFormat="1" applyFont="1" applyFill="1" applyBorder="1" applyAlignment="1" applyProtection="1">
      <alignment vertical="center" wrapText="1"/>
      <protection locked="0"/>
    </xf>
    <xf numFmtId="0" fontId="134" fillId="5" borderId="551" xfId="6" applyNumberFormat="1" applyFont="1" applyFill="1" applyBorder="1" applyAlignment="1" applyProtection="1">
      <alignment horizontal="center" vertical="center" wrapText="1"/>
      <protection locked="0"/>
    </xf>
    <xf numFmtId="0" fontId="138" fillId="5" borderId="390" xfId="32" quotePrefix="1" applyFont="1" applyFill="1" applyBorder="1" applyAlignment="1">
      <alignment horizontal="left" vertical="center" wrapText="1"/>
    </xf>
    <xf numFmtId="0" fontId="137" fillId="5" borderId="372" xfId="32" quotePrefix="1" applyNumberFormat="1" applyFont="1" applyFill="1" applyBorder="1" applyAlignment="1" applyProtection="1">
      <alignment vertical="center" wrapText="1"/>
      <protection locked="0"/>
    </xf>
    <xf numFmtId="0" fontId="134" fillId="5" borderId="732" xfId="6" applyNumberFormat="1" applyFont="1" applyFill="1" applyBorder="1" applyAlignment="1" applyProtection="1">
      <alignment horizontal="center" vertical="center" wrapText="1"/>
    </xf>
    <xf numFmtId="0" fontId="134" fillId="5" borderId="666" xfId="6" applyNumberFormat="1" applyFont="1" applyFill="1" applyBorder="1" applyAlignment="1" applyProtection="1">
      <alignment horizontal="center" vertical="center" wrapText="1"/>
    </xf>
    <xf numFmtId="0" fontId="134" fillId="5" borderId="453" xfId="6" applyNumberFormat="1" applyFont="1" applyFill="1" applyBorder="1" applyAlignment="1" applyProtection="1">
      <alignment horizontal="center" vertical="center" wrapText="1"/>
    </xf>
    <xf numFmtId="0" fontId="137" fillId="5" borderId="579" xfId="32" quotePrefix="1" applyNumberFormat="1" applyFont="1" applyFill="1" applyBorder="1" applyAlignment="1" applyProtection="1">
      <alignment vertical="center" wrapText="1"/>
      <protection locked="0"/>
    </xf>
    <xf numFmtId="0" fontId="136" fillId="5" borderId="561" xfId="6" applyNumberFormat="1" applyFont="1" applyFill="1" applyBorder="1" applyAlignment="1" applyProtection="1">
      <alignment horizontal="center" vertical="center" wrapText="1"/>
      <protection locked="0"/>
    </xf>
    <xf numFmtId="0" fontId="136" fillId="5" borderId="806" xfId="32" applyNumberFormat="1" applyFont="1" applyFill="1" applyBorder="1" applyAlignment="1" applyProtection="1">
      <alignment horizontal="center" vertical="center" wrapText="1"/>
      <protection locked="0"/>
    </xf>
    <xf numFmtId="0" fontId="136" fillId="5" borderId="817" xfId="32" applyNumberFormat="1" applyFont="1" applyFill="1" applyBorder="1" applyAlignment="1" applyProtection="1">
      <alignment horizontal="center" vertical="center" wrapText="1"/>
      <protection locked="0"/>
    </xf>
    <xf numFmtId="0" fontId="134" fillId="5" borderId="273" xfId="32" quotePrefix="1" applyFont="1" applyFill="1" applyBorder="1" applyAlignment="1">
      <alignment horizontal="left" vertical="center" wrapText="1"/>
    </xf>
    <xf numFmtId="0" fontId="134" fillId="5" borderId="462" xfId="32" applyNumberFormat="1" applyFont="1" applyFill="1" applyBorder="1" applyAlignment="1" applyProtection="1">
      <alignment horizontal="center" vertical="center" wrapText="1"/>
    </xf>
    <xf numFmtId="0" fontId="134" fillId="5" borderId="372" xfId="32" applyNumberFormat="1" applyFont="1" applyFill="1" applyBorder="1" applyAlignment="1" applyProtection="1">
      <alignment horizontal="center" vertical="center" wrapText="1"/>
    </xf>
    <xf numFmtId="0" fontId="136" fillId="5" borderId="337" xfId="6" applyNumberFormat="1" applyFont="1" applyFill="1" applyBorder="1" applyAlignment="1" applyProtection="1">
      <alignment horizontal="center" vertical="center" wrapText="1"/>
      <protection locked="0"/>
    </xf>
    <xf numFmtId="0" fontId="134" fillId="5" borderId="467" xfId="6" applyNumberFormat="1" applyFont="1" applyFill="1" applyBorder="1" applyAlignment="1" applyProtection="1">
      <alignment horizontal="center" vertical="center" wrapText="1"/>
    </xf>
    <xf numFmtId="0" fontId="136" fillId="5" borderId="720" xfId="32" applyNumberFormat="1" applyFont="1" applyFill="1" applyBorder="1" applyAlignment="1" applyProtection="1">
      <alignment horizontal="center" vertical="center" wrapText="1"/>
      <protection locked="0"/>
    </xf>
    <xf numFmtId="0" fontId="136" fillId="5" borderId="378" xfId="32" applyNumberFormat="1" applyFont="1" applyFill="1" applyBorder="1" applyAlignment="1" applyProtection="1">
      <alignment horizontal="center" vertical="center" wrapText="1"/>
      <protection locked="0"/>
    </xf>
    <xf numFmtId="0" fontId="136" fillId="5" borderId="343" xfId="32" applyNumberFormat="1" applyFont="1" applyFill="1" applyBorder="1" applyAlignment="1" applyProtection="1">
      <alignment horizontal="center" vertical="center" wrapText="1"/>
      <protection locked="0"/>
    </xf>
    <xf numFmtId="0" fontId="136" fillId="5" borderId="807" xfId="32" applyNumberFormat="1" applyFont="1" applyFill="1" applyBorder="1" applyAlignment="1" applyProtection="1">
      <alignment horizontal="center" vertical="center" wrapText="1"/>
    </xf>
    <xf numFmtId="0" fontId="134" fillId="5" borderId="579" xfId="6" applyNumberFormat="1" applyFont="1" applyFill="1" applyBorder="1" applyAlignment="1" applyProtection="1">
      <alignment horizontal="center" vertical="center" wrapText="1"/>
    </xf>
    <xf numFmtId="0" fontId="134" fillId="5" borderId="807" xfId="3" applyNumberFormat="1" applyFont="1" applyFill="1" applyBorder="1" applyAlignment="1" applyProtection="1">
      <alignment horizontal="center" vertical="center" textRotation="255" wrapText="1"/>
      <protection locked="0"/>
    </xf>
    <xf numFmtId="0" fontId="136" fillId="5" borderId="579" xfId="6" applyNumberFormat="1" applyFont="1" applyFill="1" applyBorder="1" applyAlignment="1" applyProtection="1">
      <alignment vertical="center" wrapText="1"/>
      <protection locked="0"/>
    </xf>
    <xf numFmtId="0" fontId="136" fillId="5" borderId="266" xfId="32" applyNumberFormat="1" applyFont="1" applyFill="1" applyBorder="1" applyAlignment="1" applyProtection="1">
      <alignment horizontal="center" vertical="center" wrapText="1"/>
      <protection locked="0"/>
    </xf>
    <xf numFmtId="0" fontId="136" fillId="5" borderId="734" xfId="32" applyNumberFormat="1" applyFont="1" applyFill="1" applyBorder="1" applyAlignment="1" applyProtection="1">
      <alignment horizontal="center" vertical="center" wrapText="1"/>
      <protection locked="0"/>
    </xf>
    <xf numFmtId="0" fontId="136" fillId="5" borderId="378" xfId="6" applyNumberFormat="1" applyFont="1" applyFill="1" applyBorder="1" applyAlignment="1" applyProtection="1">
      <alignment horizontal="center" vertical="center" wrapText="1"/>
      <protection locked="0"/>
    </xf>
    <xf numFmtId="0" fontId="134" fillId="5" borderId="579" xfId="32" applyNumberFormat="1" applyFont="1" applyFill="1" applyBorder="1" applyAlignment="1" applyProtection="1">
      <alignment horizontal="center" vertical="center" wrapText="1"/>
    </xf>
    <xf numFmtId="0" fontId="136" fillId="5" borderId="807" xfId="6" applyNumberFormat="1" applyFont="1" applyFill="1" applyBorder="1" applyAlignment="1" applyProtection="1">
      <alignment vertical="center" wrapText="1"/>
      <protection locked="0"/>
    </xf>
    <xf numFmtId="0" fontId="136" fillId="5" borderId="720" xfId="6" applyNumberFormat="1" applyFont="1" applyFill="1" applyBorder="1" applyAlignment="1" applyProtection="1">
      <alignment horizontal="center" vertical="center" wrapText="1"/>
      <protection locked="0"/>
    </xf>
    <xf numFmtId="0" fontId="136" fillId="5" borderId="343" xfId="6" applyNumberFormat="1" applyFont="1" applyFill="1" applyBorder="1" applyAlignment="1" applyProtection="1">
      <alignment horizontal="center" vertical="center" wrapText="1"/>
      <protection locked="0"/>
    </xf>
    <xf numFmtId="0" fontId="134" fillId="5" borderId="273" xfId="6" applyNumberFormat="1" applyFont="1" applyFill="1" applyBorder="1" applyAlignment="1" applyProtection="1">
      <alignment horizontal="center" vertical="center" wrapText="1"/>
    </xf>
    <xf numFmtId="0" fontId="136" fillId="5" borderId="818" xfId="32" applyNumberFormat="1" applyFont="1" applyFill="1" applyBorder="1" applyAlignment="1" applyProtection="1">
      <alignment horizontal="center" vertical="center" wrapText="1"/>
      <protection locked="0"/>
    </xf>
    <xf numFmtId="0" fontId="136" fillId="5" borderId="347" xfId="32" applyNumberFormat="1" applyFont="1" applyFill="1" applyBorder="1" applyAlignment="1" applyProtection="1">
      <alignment horizontal="center" vertical="center" wrapText="1"/>
      <protection locked="0"/>
    </xf>
    <xf numFmtId="0" fontId="136" fillId="5" borderId="815" xfId="32" applyNumberFormat="1" applyFont="1" applyFill="1" applyBorder="1" applyAlignment="1" applyProtection="1">
      <alignment horizontal="center" vertical="center" wrapText="1"/>
    </xf>
    <xf numFmtId="0" fontId="134" fillId="5" borderId="799" xfId="6" applyNumberFormat="1" applyFont="1" applyFill="1" applyBorder="1" applyAlignment="1" applyProtection="1">
      <alignment horizontal="center" vertical="center" wrapText="1"/>
    </xf>
    <xf numFmtId="0" fontId="134" fillId="5" borderId="791" xfId="6" applyNumberFormat="1" applyFont="1" applyFill="1" applyBorder="1" applyAlignment="1" applyProtection="1">
      <alignment vertical="center" wrapText="1"/>
      <protection locked="0"/>
    </xf>
    <xf numFmtId="0" fontId="136" fillId="5" borderId="732" xfId="32" applyNumberFormat="1" applyFont="1" applyFill="1" applyBorder="1" applyAlignment="1" applyProtection="1">
      <alignment horizontal="center" vertical="center" wrapText="1"/>
      <protection locked="0"/>
    </xf>
    <xf numFmtId="0" fontId="138" fillId="5" borderId="801" xfId="32" applyFont="1" applyFill="1" applyBorder="1" applyAlignment="1" applyProtection="1">
      <alignment horizontal="left" vertical="center" wrapText="1"/>
      <protection locked="0"/>
    </xf>
    <xf numFmtId="0" fontId="138" fillId="5" borderId="380" xfId="32" applyFont="1" applyFill="1" applyBorder="1" applyAlignment="1" applyProtection="1">
      <alignment horizontal="left" vertical="center" wrapText="1"/>
      <protection locked="0"/>
    </xf>
    <xf numFmtId="0" fontId="138" fillId="5" borderId="276" xfId="32" applyFont="1" applyFill="1" applyBorder="1" applyAlignment="1" applyProtection="1">
      <alignment horizontal="left" vertical="center" wrapText="1"/>
      <protection locked="0"/>
    </xf>
    <xf numFmtId="0" fontId="136" fillId="5" borderId="820" xfId="32" applyNumberFormat="1" applyFont="1" applyFill="1" applyBorder="1" applyAlignment="1" applyProtection="1">
      <alignment horizontal="center" vertical="center" wrapText="1"/>
      <protection locked="0"/>
    </xf>
    <xf numFmtId="0" fontId="134" fillId="5" borderId="799" xfId="32" applyNumberFormat="1" applyFont="1" applyFill="1" applyBorder="1" applyAlignment="1" applyProtection="1">
      <alignment horizontal="center" vertical="center" wrapText="1"/>
    </xf>
    <xf numFmtId="0" fontId="136" fillId="5" borderId="808" xfId="6" applyNumberFormat="1" applyFont="1" applyFill="1" applyBorder="1" applyAlignment="1" applyProtection="1">
      <alignment vertical="center" wrapText="1"/>
      <protection locked="0"/>
    </xf>
    <xf numFmtId="0" fontId="136" fillId="5" borderId="802" xfId="6" applyNumberFormat="1" applyFont="1" applyFill="1" applyBorder="1" applyAlignment="1" applyProtection="1">
      <alignment horizontal="center" vertical="center" wrapText="1"/>
      <protection locked="0"/>
    </xf>
    <xf numFmtId="0" fontId="136" fillId="5" borderId="275" xfId="6" applyNumberFormat="1" applyFont="1" applyFill="1" applyBorder="1" applyAlignment="1" applyProtection="1">
      <alignment horizontal="center" vertical="center" wrapText="1"/>
      <protection locked="0"/>
    </xf>
    <xf numFmtId="0" fontId="134" fillId="5" borderId="663" xfId="6" applyNumberFormat="1" applyFont="1" applyFill="1" applyBorder="1" applyAlignment="1" applyProtection="1">
      <alignment horizontal="center" vertical="center" wrapText="1"/>
    </xf>
    <xf numFmtId="0" fontId="138" fillId="5" borderId="802" xfId="32" applyFont="1" applyFill="1" applyBorder="1" applyAlignment="1" applyProtection="1">
      <alignment horizontal="left" vertical="center" wrapText="1"/>
      <protection locked="0"/>
    </xf>
    <xf numFmtId="0" fontId="138" fillId="5" borderId="275" xfId="32" applyFont="1" applyFill="1" applyBorder="1" applyAlignment="1" applyProtection="1">
      <alignment horizontal="left" vertical="center" wrapText="1"/>
      <protection locked="0"/>
    </xf>
    <xf numFmtId="0" fontId="136" fillId="5" borderId="805" xfId="32" applyNumberFormat="1" applyFont="1" applyFill="1" applyBorder="1" applyAlignment="1" applyProtection="1">
      <alignment horizontal="center" vertical="center" wrapText="1"/>
      <protection locked="0"/>
    </xf>
    <xf numFmtId="0" fontId="136" fillId="5" borderId="337" xfId="32" applyNumberFormat="1" applyFont="1" applyFill="1" applyBorder="1" applyAlignment="1" applyProtection="1">
      <alignment horizontal="center" vertical="center" wrapText="1"/>
      <protection locked="0"/>
    </xf>
    <xf numFmtId="0" fontId="136" fillId="5" borderId="809" xfId="32" applyNumberFormat="1" applyFont="1" applyFill="1" applyBorder="1" applyAlignment="1" applyProtection="1">
      <alignment horizontal="center" vertical="center" wrapText="1"/>
    </xf>
    <xf numFmtId="0" fontId="134" fillId="5" borderId="550" xfId="6" applyNumberFormat="1" applyFont="1" applyFill="1" applyBorder="1" applyAlignment="1" applyProtection="1">
      <alignment horizontal="center" vertical="center" wrapText="1"/>
    </xf>
    <xf numFmtId="0" fontId="134" fillId="5" borderId="809" xfId="3" applyNumberFormat="1" applyFont="1" applyFill="1" applyBorder="1" applyAlignment="1" applyProtection="1">
      <alignment horizontal="center" vertical="center" textRotation="255" wrapText="1"/>
      <protection locked="0"/>
    </xf>
    <xf numFmtId="0" fontId="136" fillId="5" borderId="264" xfId="32" applyNumberFormat="1" applyFont="1" applyFill="1" applyBorder="1" applyAlignment="1" applyProtection="1">
      <alignment horizontal="center" vertical="center" wrapText="1"/>
      <protection locked="0"/>
    </xf>
    <xf numFmtId="0" fontId="134" fillId="5" borderId="550" xfId="32" applyNumberFormat="1" applyFont="1" applyFill="1" applyBorder="1" applyAlignment="1" applyProtection="1">
      <alignment horizontal="center" vertical="center" wrapText="1"/>
    </xf>
    <xf numFmtId="0" fontId="136" fillId="5" borderId="785" xfId="6" applyNumberFormat="1" applyFont="1" applyFill="1" applyBorder="1" applyAlignment="1" applyProtection="1">
      <alignment vertical="center" wrapText="1"/>
      <protection locked="0"/>
    </xf>
    <xf numFmtId="0" fontId="136" fillId="5" borderId="811" xfId="6" applyNumberFormat="1" applyFont="1" applyFill="1" applyBorder="1" applyAlignment="1" applyProtection="1">
      <alignment vertical="center" wrapText="1"/>
      <protection locked="0"/>
    </xf>
    <xf numFmtId="0" fontId="136" fillId="5" borderId="380" xfId="6" applyNumberFormat="1" applyFont="1" applyFill="1" applyBorder="1" applyAlignment="1" applyProtection="1">
      <alignment horizontal="center" vertical="center" wrapText="1"/>
      <protection locked="0"/>
    </xf>
    <xf numFmtId="0" fontId="136" fillId="5" borderId="804" xfId="32" applyNumberFormat="1" applyFont="1" applyFill="1" applyBorder="1" applyAlignment="1" applyProtection="1">
      <alignment horizontal="center" vertical="center" wrapText="1"/>
      <protection locked="0"/>
    </xf>
    <xf numFmtId="0" fontId="136" fillId="5" borderId="801" xfId="6" applyNumberFormat="1" applyFont="1" applyFill="1" applyBorder="1" applyAlignment="1" applyProtection="1">
      <alignment horizontal="center" vertical="center" wrapText="1"/>
      <protection locked="0"/>
    </xf>
    <xf numFmtId="0" fontId="136" fillId="5" borderId="276" xfId="6" applyNumberFormat="1" applyFont="1" applyFill="1" applyBorder="1" applyAlignment="1" applyProtection="1">
      <alignment horizontal="center" vertical="center" wrapText="1"/>
      <protection locked="0"/>
    </xf>
    <xf numFmtId="0" fontId="134" fillId="5" borderId="550" xfId="3" applyNumberFormat="1" applyFont="1" applyFill="1" applyBorder="1" applyAlignment="1" applyProtection="1">
      <alignment horizontal="center" vertical="center" textRotation="255" wrapText="1"/>
      <protection locked="0"/>
    </xf>
    <xf numFmtId="0" fontId="134" fillId="5" borderId="785" xfId="6" applyNumberFormat="1" applyFont="1" applyFill="1" applyBorder="1" applyAlignment="1" applyProtection="1">
      <alignment vertical="center" wrapText="1"/>
      <protection locked="0"/>
    </xf>
    <xf numFmtId="0" fontId="134" fillId="5" borderId="579" xfId="3" applyNumberFormat="1" applyFont="1" applyFill="1" applyBorder="1" applyAlignment="1" applyProtection="1">
      <alignment horizontal="center" vertical="center" textRotation="255" wrapText="1"/>
      <protection locked="0"/>
    </xf>
    <xf numFmtId="0" fontId="134" fillId="5" borderId="764" xfId="6" applyNumberFormat="1" applyFont="1" applyFill="1" applyBorder="1" applyAlignment="1" applyProtection="1">
      <alignment horizontal="center" vertical="center" wrapText="1"/>
    </xf>
    <xf numFmtId="0" fontId="134" fillId="5" borderId="806" xfId="6" applyNumberFormat="1" applyFont="1" applyFill="1" applyBorder="1" applyAlignment="1" applyProtection="1">
      <alignment horizontal="center" vertical="center" wrapText="1"/>
    </xf>
    <xf numFmtId="0" fontId="134" fillId="5" borderId="816" xfId="6" applyNumberFormat="1" applyFont="1" applyFill="1" applyBorder="1" applyAlignment="1" applyProtection="1">
      <alignment horizontal="center" vertical="center" wrapText="1"/>
    </xf>
    <xf numFmtId="0" fontId="23" fillId="5" borderId="462" xfId="0" applyNumberFormat="1" applyFont="1" applyFill="1" applyBorder="1" applyAlignment="1" applyProtection="1">
      <alignment horizontal="center" vertical="center"/>
    </xf>
    <xf numFmtId="0" fontId="23" fillId="5" borderId="372" xfId="0" applyNumberFormat="1" applyFont="1" applyFill="1" applyBorder="1" applyAlignment="1" applyProtection="1">
      <alignment horizontal="center" vertical="center"/>
    </xf>
    <xf numFmtId="0" fontId="93" fillId="4" borderId="812" xfId="3" quotePrefix="1" applyFont="1" applyFill="1" applyBorder="1" applyAlignment="1" applyProtection="1">
      <alignment horizontal="left" textRotation="90" wrapText="1"/>
      <protection locked="0"/>
    </xf>
    <xf numFmtId="0" fontId="136" fillId="5" borderId="812" xfId="0" applyFont="1" applyFill="1" applyBorder="1" applyAlignment="1" applyProtection="1">
      <alignment horizontal="center" vertical="center"/>
      <protection locked="0"/>
    </xf>
    <xf numFmtId="0" fontId="136" fillId="5" borderId="809" xfId="0" applyFont="1" applyFill="1" applyBorder="1" applyAlignment="1" applyProtection="1">
      <alignment horizontal="center" vertical="center"/>
      <protection locked="0"/>
    </xf>
    <xf numFmtId="0" fontId="136" fillId="5" borderId="814" xfId="32" applyFont="1" applyFill="1" applyBorder="1" applyAlignment="1" applyProtection="1">
      <alignment horizontal="center" vertical="center" wrapText="1"/>
      <protection locked="0"/>
    </xf>
    <xf numFmtId="0" fontId="136" fillId="5" borderId="815" xfId="0" applyFont="1" applyFill="1" applyBorder="1" applyAlignment="1" applyProtection="1">
      <alignment horizontal="center" vertical="center"/>
      <protection locked="0"/>
    </xf>
    <xf numFmtId="0" fontId="136" fillId="5" borderId="811" xfId="32" applyFont="1" applyFill="1" applyBorder="1" applyAlignment="1" applyProtection="1">
      <alignment horizontal="center" vertical="center" wrapText="1"/>
      <protection locked="0"/>
    </xf>
    <xf numFmtId="0" fontId="136" fillId="5" borderId="808" xfId="32" applyFont="1" applyFill="1" applyBorder="1" applyAlignment="1" applyProtection="1">
      <alignment horizontal="center" vertical="center" wrapText="1"/>
      <protection locked="0"/>
    </xf>
    <xf numFmtId="0" fontId="134" fillId="5" borderId="808" xfId="6" applyFont="1" applyFill="1" applyBorder="1" applyAlignment="1" applyProtection="1">
      <alignment horizontal="center" vertical="center" wrapText="1"/>
      <protection locked="0"/>
    </xf>
    <xf numFmtId="0" fontId="143" fillId="5" borderId="812" xfId="6" applyFont="1" applyFill="1" applyBorder="1" applyAlignment="1" applyProtection="1">
      <alignment horizontal="center" vertical="center" wrapText="1"/>
      <protection locked="0"/>
    </xf>
    <xf numFmtId="0" fontId="143" fillId="5" borderId="809" xfId="6" applyFont="1" applyFill="1" applyBorder="1" applyAlignment="1" applyProtection="1">
      <alignment horizontal="center" vertical="center" wrapText="1"/>
      <protection locked="0"/>
    </xf>
    <xf numFmtId="0" fontId="141" fillId="5" borderId="814" xfId="32" applyFont="1" applyFill="1" applyBorder="1" applyAlignment="1" applyProtection="1">
      <alignment horizontal="center" vertical="center" wrapText="1"/>
      <protection locked="0"/>
    </xf>
    <xf numFmtId="0" fontId="143" fillId="5" borderId="814" xfId="6" applyFont="1" applyFill="1" applyBorder="1" applyAlignment="1" applyProtection="1">
      <alignment horizontal="center" vertical="center" wrapText="1"/>
      <protection locked="0"/>
    </xf>
    <xf numFmtId="0" fontId="143" fillId="5" borderId="550" xfId="6" applyFont="1" applyFill="1" applyBorder="1" applyAlignment="1" applyProtection="1">
      <alignment horizontal="center" vertical="center" wrapText="1"/>
      <protection locked="0"/>
    </xf>
    <xf numFmtId="0" fontId="143" fillId="5" borderId="551" xfId="6" applyFont="1" applyFill="1" applyBorder="1" applyAlignment="1" applyProtection="1">
      <alignment horizontal="center" vertical="center" wrapText="1"/>
      <protection locked="0"/>
    </xf>
    <xf numFmtId="0" fontId="141" fillId="5" borderId="550" xfId="6" applyFont="1" applyFill="1" applyBorder="1" applyAlignment="1" applyProtection="1">
      <alignment horizontal="center" vertical="center" wrapText="1"/>
      <protection locked="0"/>
    </xf>
    <xf numFmtId="0" fontId="141" fillId="5" borderId="551" xfId="32" applyFont="1" applyFill="1" applyBorder="1" applyAlignment="1" applyProtection="1">
      <alignment horizontal="center" vertical="center" wrapText="1"/>
      <protection locked="0"/>
    </xf>
    <xf numFmtId="0" fontId="143" fillId="5" borderId="666" xfId="6" applyFont="1" applyFill="1" applyBorder="1" applyAlignment="1" applyProtection="1">
      <alignment horizontal="center" vertical="center" wrapText="1"/>
      <protection locked="0"/>
    </xf>
    <xf numFmtId="0" fontId="141" fillId="5" borderId="257" xfId="6" applyFont="1" applyFill="1" applyBorder="1" applyAlignment="1" applyProtection="1">
      <alignment horizontal="center" vertical="center" wrapText="1"/>
      <protection locked="0"/>
    </xf>
    <xf numFmtId="0" fontId="141" fillId="5" borderId="264" xfId="6" applyFont="1" applyFill="1" applyBorder="1" applyAlignment="1" applyProtection="1">
      <alignment horizontal="center" vertical="center" wrapText="1"/>
      <protection locked="0"/>
    </xf>
    <xf numFmtId="0" fontId="141" fillId="5" borderId="265" xfId="6" applyFont="1" applyFill="1" applyBorder="1" applyAlignment="1" applyProtection="1">
      <alignment horizontal="center" vertical="center" wrapText="1"/>
      <protection locked="0"/>
    </xf>
    <xf numFmtId="0" fontId="141" fillId="5" borderId="390" xfId="6" applyFont="1" applyFill="1" applyBorder="1" applyAlignment="1" applyProtection="1">
      <alignment horizontal="center" vertical="center" wrapText="1"/>
      <protection locked="0"/>
    </xf>
    <xf numFmtId="0" fontId="141" fillId="5" borderId="379" xfId="6" applyFont="1" applyFill="1" applyBorder="1" applyAlignment="1" applyProtection="1">
      <alignment horizontal="center" vertical="center" wrapText="1"/>
      <protection locked="0"/>
    </xf>
    <xf numFmtId="0" fontId="141" fillId="5" borderId="389" xfId="6" applyFont="1" applyFill="1" applyBorder="1" applyAlignment="1" applyProtection="1">
      <alignment horizontal="center" vertical="center" wrapText="1"/>
      <protection locked="0"/>
    </xf>
    <xf numFmtId="0" fontId="141" fillId="5" borderId="764" xfId="0" applyFont="1" applyFill="1" applyBorder="1" applyAlignment="1" applyProtection="1">
      <alignment horizontal="center" vertical="center"/>
      <protection locked="0"/>
    </xf>
    <xf numFmtId="0" fontId="141" fillId="5" borderId="806" xfId="0" applyFont="1" applyFill="1" applyBorder="1" applyAlignment="1" applyProtection="1">
      <alignment horizontal="center" vertical="center"/>
      <protection locked="0"/>
    </xf>
    <xf numFmtId="0" fontId="141" fillId="5" borderId="816" xfId="0" applyFont="1" applyFill="1" applyBorder="1" applyAlignment="1" applyProtection="1">
      <alignment horizontal="center" vertical="center"/>
      <protection locked="0"/>
    </xf>
    <xf numFmtId="0" fontId="142" fillId="5" borderId="390" xfId="28" applyFont="1" applyFill="1" applyBorder="1" applyAlignment="1" applyProtection="1">
      <alignment vertical="center" wrapText="1"/>
      <protection locked="0"/>
    </xf>
    <xf numFmtId="0" fontId="142" fillId="5" borderId="389" xfId="28" applyFont="1" applyFill="1" applyBorder="1" applyAlignment="1" applyProtection="1">
      <alignment vertical="center" wrapText="1"/>
      <protection locked="0"/>
    </xf>
    <xf numFmtId="0" fontId="142" fillId="5" borderId="379" xfId="28" applyFont="1" applyFill="1" applyBorder="1" applyAlignment="1" applyProtection="1">
      <alignment vertical="center" wrapText="1"/>
      <protection locked="0"/>
    </xf>
    <xf numFmtId="0" fontId="141" fillId="5" borderId="336" xfId="6" applyFont="1" applyFill="1" applyBorder="1" applyAlignment="1" applyProtection="1">
      <alignment horizontal="center" vertical="center" wrapText="1"/>
      <protection locked="0"/>
    </xf>
    <xf numFmtId="0" fontId="141" fillId="5" borderId="390" xfId="0" applyFont="1" applyFill="1" applyBorder="1" applyAlignment="1" applyProtection="1">
      <alignment horizontal="center" vertical="center"/>
      <protection locked="0"/>
    </xf>
    <xf numFmtId="0" fontId="141" fillId="5" borderId="379" xfId="0" applyFont="1" applyFill="1" applyBorder="1" applyAlignment="1" applyProtection="1">
      <alignment horizontal="center" vertical="center"/>
      <protection locked="0"/>
    </xf>
    <xf numFmtId="0" fontId="141" fillId="5" borderId="389" xfId="0" applyFont="1" applyFill="1" applyBorder="1" applyAlignment="1" applyProtection="1">
      <alignment horizontal="center" vertical="center"/>
      <protection locked="0"/>
    </xf>
    <xf numFmtId="0" fontId="137" fillId="5" borderId="579" xfId="32" applyFont="1" applyFill="1" applyBorder="1" applyAlignment="1" applyProtection="1">
      <alignment vertical="center" wrapText="1"/>
      <protection locked="0"/>
    </xf>
    <xf numFmtId="0" fontId="141" fillId="5" borderId="551" xfId="6" applyFont="1" applyFill="1" applyBorder="1" applyAlignment="1" applyProtection="1">
      <alignment horizontal="center" vertical="center" wrapText="1"/>
      <protection locked="0"/>
    </xf>
    <xf numFmtId="0" fontId="141" fillId="5" borderId="347" xfId="0" applyFont="1" applyFill="1" applyBorder="1" applyAlignment="1" applyProtection="1">
      <alignment horizontal="center" vertical="center"/>
      <protection locked="0"/>
    </xf>
    <xf numFmtId="0" fontId="141" fillId="5" borderId="725" xfId="32" applyFont="1" applyFill="1" applyBorder="1" applyAlignment="1" applyProtection="1">
      <alignment horizontal="center" vertical="center" wrapText="1"/>
    </xf>
    <xf numFmtId="0" fontId="141" fillId="5" borderId="390" xfId="32" applyFont="1" applyFill="1" applyBorder="1" applyAlignment="1" applyProtection="1">
      <alignment horizontal="center" vertical="center" wrapText="1"/>
    </xf>
    <xf numFmtId="0" fontId="141" fillId="5" borderId="336" xfId="32" applyFont="1" applyFill="1" applyBorder="1" applyAlignment="1" applyProtection="1">
      <alignment horizontal="center" vertical="center" wrapText="1"/>
    </xf>
    <xf numFmtId="0" fontId="136" fillId="5" borderId="807" xfId="32" quotePrefix="1" applyFont="1" applyFill="1" applyBorder="1" applyAlignment="1">
      <alignment horizontal="left" vertical="center" wrapText="1"/>
    </xf>
    <xf numFmtId="0" fontId="141" fillId="5" borderId="257" xfId="32" applyFont="1" applyFill="1" applyBorder="1" applyAlignment="1" applyProtection="1">
      <alignment horizontal="center" vertical="center" wrapText="1"/>
    </xf>
    <xf numFmtId="0" fontId="143" fillId="5" borderId="725" xfId="6" applyFont="1" applyFill="1" applyBorder="1" applyAlignment="1" applyProtection="1">
      <alignment horizontal="center" vertical="center" wrapText="1"/>
    </xf>
    <xf numFmtId="0" fontId="143" fillId="5" borderId="805" xfId="6" applyFont="1" applyFill="1" applyBorder="1" applyAlignment="1" applyProtection="1">
      <alignment horizontal="center" vertical="center" wrapText="1"/>
    </xf>
    <xf numFmtId="0" fontId="143" fillId="5" borderId="726" xfId="6" applyFont="1" applyFill="1" applyBorder="1" applyAlignment="1" applyProtection="1">
      <alignment horizontal="center" vertical="center" wrapText="1"/>
    </xf>
    <xf numFmtId="0" fontId="143" fillId="5" borderId="661" xfId="6" applyFont="1" applyFill="1" applyBorder="1" applyAlignment="1" applyProtection="1">
      <alignment horizontal="center" vertical="center" wrapText="1"/>
    </xf>
    <xf numFmtId="0" fontId="143" fillId="5" borderId="666" xfId="6" applyFont="1" applyFill="1" applyBorder="1" applyAlignment="1" applyProtection="1">
      <alignment horizontal="center" vertical="center" wrapText="1"/>
    </xf>
    <xf numFmtId="0" fontId="143" fillId="5" borderId="812" xfId="0" applyFont="1" applyFill="1" applyBorder="1" applyAlignment="1" applyProtection="1">
      <alignment horizontal="center" vertical="center"/>
    </xf>
    <xf numFmtId="0" fontId="143" fillId="5" borderId="390" xfId="6" applyFont="1" applyFill="1" applyBorder="1" applyAlignment="1" applyProtection="1">
      <alignment horizontal="center" vertical="center" wrapText="1"/>
    </xf>
    <xf numFmtId="0" fontId="143" fillId="5" borderId="379" xfId="6" applyFont="1" applyFill="1" applyBorder="1" applyAlignment="1" applyProtection="1">
      <alignment horizontal="center" vertical="center" wrapText="1"/>
    </xf>
    <xf numFmtId="0" fontId="143" fillId="5" borderId="389" xfId="6" applyFont="1" applyFill="1" applyBorder="1" applyAlignment="1" applyProtection="1">
      <alignment horizontal="center" vertical="center" wrapText="1"/>
    </xf>
    <xf numFmtId="0" fontId="143" fillId="5" borderId="41" xfId="6" applyFont="1" applyFill="1" applyBorder="1" applyAlignment="1" applyProtection="1">
      <alignment horizontal="center" vertical="center" wrapText="1"/>
    </xf>
    <xf numFmtId="0" fontId="134" fillId="5" borderId="720" xfId="32" quotePrefix="1" applyFont="1" applyFill="1" applyBorder="1" applyAlignment="1">
      <alignment horizontal="left" vertical="center" wrapText="1"/>
    </xf>
    <xf numFmtId="0" fontId="141" fillId="5" borderId="725" xfId="6" applyFont="1" applyFill="1" applyBorder="1" applyAlignment="1" applyProtection="1">
      <alignment horizontal="center" vertical="center" wrapText="1"/>
      <protection locked="0"/>
    </xf>
    <xf numFmtId="0" fontId="141" fillId="5" borderId="343" xfId="0" applyFont="1" applyFill="1" applyBorder="1" applyAlignment="1" applyProtection="1">
      <alignment horizontal="center" vertical="center"/>
      <protection locked="0"/>
    </xf>
    <xf numFmtId="0" fontId="141" fillId="5" borderId="812" xfId="32" applyFont="1" applyFill="1" applyBorder="1" applyAlignment="1" applyProtection="1">
      <alignment horizontal="center" vertical="center" wrapText="1"/>
    </xf>
    <xf numFmtId="0" fontId="137" fillId="5" borderId="651" xfId="32" quotePrefix="1" applyFont="1" applyFill="1" applyBorder="1" applyAlignment="1" applyProtection="1">
      <alignment vertical="center" wrapText="1"/>
      <protection locked="0"/>
    </xf>
    <xf numFmtId="0" fontId="79" fillId="5" borderId="720" xfId="28" quotePrefix="1" applyFont="1" applyFill="1" applyBorder="1" applyAlignment="1">
      <alignment vertical="center" wrapText="1"/>
    </xf>
    <xf numFmtId="0" fontId="142" fillId="5" borderId="725" xfId="28" applyFont="1" applyFill="1" applyBorder="1" applyAlignment="1" applyProtection="1">
      <alignment vertical="center" wrapText="1"/>
    </xf>
    <xf numFmtId="0" fontId="158" fillId="5" borderId="372" xfId="0" applyFont="1" applyFill="1" applyBorder="1" applyAlignment="1" applyProtection="1">
      <alignment horizontal="center" vertical="center"/>
    </xf>
    <xf numFmtId="0" fontId="141" fillId="5" borderId="805" xfId="32" applyFont="1" applyFill="1" applyBorder="1" applyAlignment="1" applyProtection="1">
      <alignment horizontal="center" vertical="center" wrapText="1"/>
    </xf>
    <xf numFmtId="0" fontId="141" fillId="5" borderId="726" xfId="32" applyFont="1" applyFill="1" applyBorder="1" applyAlignment="1" applyProtection="1">
      <alignment horizontal="center" vertical="center" wrapText="1"/>
    </xf>
    <xf numFmtId="0" fontId="141" fillId="5" borderId="379" xfId="32" applyFont="1" applyFill="1" applyBorder="1" applyAlignment="1" applyProtection="1">
      <alignment horizontal="center" vertical="center" wrapText="1"/>
    </xf>
    <xf numFmtId="0" fontId="141" fillId="5" borderId="389" xfId="32" applyFont="1" applyFill="1" applyBorder="1" applyAlignment="1" applyProtection="1">
      <alignment horizontal="center" vertical="center" wrapText="1"/>
    </xf>
    <xf numFmtId="0" fontId="141" fillId="5" borderId="337" xfId="32" applyFont="1" applyFill="1" applyBorder="1" applyAlignment="1" applyProtection="1">
      <alignment horizontal="center" vertical="center" wrapText="1"/>
    </xf>
    <xf numFmtId="0" fontId="141" fillId="5" borderId="344" xfId="32" applyFont="1" applyFill="1" applyBorder="1" applyAlignment="1" applyProtection="1">
      <alignment horizontal="center" vertical="center" wrapText="1"/>
    </xf>
    <xf numFmtId="0" fontId="141" fillId="5" borderId="809" xfId="32" applyFont="1" applyFill="1" applyBorder="1" applyAlignment="1" applyProtection="1">
      <alignment horizontal="center" vertical="center" wrapText="1"/>
    </xf>
    <xf numFmtId="0" fontId="141" fillId="5" borderId="814" xfId="32" applyFont="1" applyFill="1" applyBorder="1" applyAlignment="1" applyProtection="1">
      <alignment horizontal="center" vertical="center" wrapText="1"/>
    </xf>
    <xf numFmtId="0" fontId="142" fillId="5" borderId="805" xfId="28" applyFont="1" applyFill="1" applyBorder="1" applyAlignment="1" applyProtection="1">
      <alignment vertical="center" wrapText="1"/>
    </xf>
    <xf numFmtId="0" fontId="142" fillId="5" borderId="726" xfId="28" applyFont="1" applyFill="1" applyBorder="1" applyAlignment="1" applyProtection="1">
      <alignment vertical="center" wrapText="1"/>
    </xf>
    <xf numFmtId="0" fontId="141" fillId="5" borderId="264" xfId="32" applyFont="1" applyFill="1" applyBorder="1" applyAlignment="1" applyProtection="1">
      <alignment horizontal="center" vertical="center" wrapText="1"/>
    </xf>
    <xf numFmtId="0" fontId="141" fillId="5" borderId="265" xfId="32" applyFont="1" applyFill="1" applyBorder="1" applyAlignment="1" applyProtection="1">
      <alignment horizontal="center" vertical="center" wrapText="1"/>
    </xf>
    <xf numFmtId="0" fontId="143" fillId="5" borderId="550" xfId="6" applyFont="1" applyFill="1" applyBorder="1" applyAlignment="1" applyProtection="1">
      <alignment horizontal="center" vertical="center" wrapText="1"/>
    </xf>
    <xf numFmtId="0" fontId="143" fillId="5" borderId="551" xfId="6" applyFont="1" applyFill="1" applyBorder="1" applyAlignment="1" applyProtection="1">
      <alignment horizontal="center" vertical="center" wrapText="1"/>
    </xf>
    <xf numFmtId="0" fontId="141" fillId="5" borderId="337" xfId="6" applyFont="1" applyFill="1" applyBorder="1" applyAlignment="1" applyProtection="1">
      <alignment horizontal="center" vertical="center" wrapText="1"/>
      <protection locked="0"/>
    </xf>
    <xf numFmtId="0" fontId="141" fillId="5" borderId="344" xfId="6" applyFont="1" applyFill="1" applyBorder="1" applyAlignment="1" applyProtection="1">
      <alignment horizontal="center" vertical="center" wrapText="1"/>
      <protection locked="0"/>
    </xf>
    <xf numFmtId="0" fontId="141" fillId="5" borderId="805" xfId="6" applyFont="1" applyFill="1" applyBorder="1" applyAlignment="1" applyProtection="1">
      <alignment horizontal="center" vertical="center" wrapText="1"/>
      <protection locked="0"/>
    </xf>
    <xf numFmtId="0" fontId="141" fillId="5" borderId="726" xfId="6" applyFont="1" applyFill="1" applyBorder="1" applyAlignment="1" applyProtection="1">
      <alignment horizontal="center" vertical="center" wrapText="1"/>
      <protection locked="0"/>
    </xf>
    <xf numFmtId="0" fontId="143" fillId="5" borderId="809" xfId="0" applyFont="1" applyFill="1" applyBorder="1" applyAlignment="1" applyProtection="1">
      <alignment horizontal="center" vertical="center"/>
    </xf>
    <xf numFmtId="0" fontId="143" fillId="5" borderId="814" xfId="0" applyFont="1" applyFill="1" applyBorder="1" applyAlignment="1" applyProtection="1">
      <alignment horizontal="center" vertical="center"/>
    </xf>
    <xf numFmtId="0" fontId="93" fillId="4" borderId="810" xfId="3" quotePrefix="1" applyFont="1" applyFill="1" applyBorder="1" applyAlignment="1" applyProtection="1">
      <alignment horizontal="left" textRotation="90" wrapText="1"/>
      <protection locked="0"/>
    </xf>
    <xf numFmtId="0" fontId="143" fillId="5" borderId="661" xfId="6" applyFont="1" applyFill="1" applyBorder="1" applyAlignment="1" applyProtection="1">
      <alignment horizontal="center" vertical="center" wrapText="1"/>
      <protection locked="0"/>
    </xf>
    <xf numFmtId="0" fontId="142" fillId="5" borderId="725" xfId="28" applyFont="1" applyFill="1" applyBorder="1" applyAlignment="1" applyProtection="1">
      <alignment vertical="center" wrapText="1"/>
      <protection locked="0"/>
    </xf>
    <xf numFmtId="0" fontId="142" fillId="5" borderId="805" xfId="28" applyFont="1" applyFill="1" applyBorder="1" applyAlignment="1" applyProtection="1">
      <alignment vertical="center" wrapText="1"/>
      <protection locked="0"/>
    </xf>
    <xf numFmtId="0" fontId="142" fillId="5" borderId="726" xfId="28" applyFont="1" applyFill="1" applyBorder="1" applyAlignment="1" applyProtection="1">
      <alignment vertical="center" wrapText="1"/>
      <protection locked="0"/>
    </xf>
    <xf numFmtId="0" fontId="141" fillId="5" borderId="275" xfId="0" applyFont="1" applyFill="1" applyBorder="1" applyAlignment="1" applyProtection="1">
      <alignment horizontal="center" vertical="center"/>
      <protection locked="0"/>
    </xf>
    <xf numFmtId="0" fontId="137" fillId="4" borderId="372" xfId="32" quotePrefix="1" applyFont="1" applyFill="1" applyBorder="1" applyAlignment="1" applyProtection="1">
      <alignment vertical="center" wrapText="1"/>
      <protection locked="0"/>
    </xf>
    <xf numFmtId="0" fontId="136" fillId="5" borderId="284" xfId="6" applyFont="1" applyFill="1" applyBorder="1" applyAlignment="1" applyProtection="1">
      <alignment horizontal="center" vertical="center" wrapText="1"/>
      <protection locked="0"/>
    </xf>
    <xf numFmtId="0" fontId="134" fillId="5" borderId="284" xfId="6" applyFont="1" applyFill="1" applyBorder="1" applyAlignment="1" applyProtection="1">
      <alignment horizontal="center" vertical="center" wrapText="1"/>
      <protection locked="0"/>
    </xf>
    <xf numFmtId="0" fontId="136" fillId="5" borderId="725" xfId="6" applyFont="1" applyFill="1" applyBorder="1" applyAlignment="1" applyProtection="1">
      <alignment horizontal="center" vertical="center" wrapText="1"/>
      <protection locked="0"/>
    </xf>
    <xf numFmtId="0" fontId="136" fillId="5" borderId="805" xfId="6" applyFont="1" applyFill="1" applyBorder="1" applyAlignment="1" applyProtection="1">
      <alignment horizontal="center" vertical="center" wrapText="1"/>
      <protection locked="0"/>
    </xf>
    <xf numFmtId="0" fontId="136" fillId="5" borderId="726" xfId="6" applyFont="1" applyFill="1" applyBorder="1" applyAlignment="1" applyProtection="1">
      <alignment horizontal="center" vertical="center" wrapText="1"/>
      <protection locked="0"/>
    </xf>
    <xf numFmtId="0" fontId="136" fillId="5" borderId="818" xfId="6" applyFont="1" applyFill="1" applyBorder="1" applyAlignment="1" applyProtection="1">
      <alignment horizontal="center" vertical="center" wrapText="1"/>
      <protection locked="0"/>
    </xf>
    <xf numFmtId="0" fontId="136" fillId="5" borderId="819" xfId="6" applyFont="1" applyFill="1" applyBorder="1" applyAlignment="1" applyProtection="1">
      <alignment horizontal="center" vertical="center" wrapText="1"/>
      <protection locked="0"/>
    </xf>
    <xf numFmtId="0" fontId="140" fillId="5" borderId="807" xfId="32" applyFont="1" applyFill="1" applyBorder="1" applyAlignment="1" applyProtection="1">
      <alignment vertical="center" wrapText="1"/>
      <protection locked="0"/>
    </xf>
    <xf numFmtId="0" fontId="136" fillId="5" borderId="812" xfId="6" applyFont="1" applyFill="1" applyBorder="1" applyAlignment="1" applyProtection="1">
      <alignment horizontal="center" vertical="center" wrapText="1"/>
      <protection locked="0"/>
    </xf>
    <xf numFmtId="0" fontId="136" fillId="5" borderId="809" xfId="6" applyFont="1" applyFill="1" applyBorder="1" applyAlignment="1" applyProtection="1">
      <alignment horizontal="center" vertical="center" wrapText="1"/>
      <protection locked="0"/>
    </xf>
    <xf numFmtId="0" fontId="136" fillId="5" borderId="814" xfId="6" applyFont="1" applyFill="1" applyBorder="1" applyAlignment="1" applyProtection="1">
      <alignment horizontal="center" vertical="center" wrapText="1"/>
      <protection locked="0"/>
    </xf>
    <xf numFmtId="0" fontId="136" fillId="5" borderId="815" xfId="6" applyFont="1" applyFill="1" applyBorder="1" applyAlignment="1" applyProtection="1">
      <alignment horizontal="center" vertical="center" wrapText="1"/>
      <protection locked="0"/>
    </xf>
    <xf numFmtId="0" fontId="136" fillId="5" borderId="725" xfId="0" applyFont="1" applyFill="1" applyBorder="1" applyAlignment="1" applyProtection="1">
      <alignment horizontal="center" vertical="center"/>
      <protection locked="0"/>
    </xf>
    <xf numFmtId="0" fontId="136" fillId="5" borderId="805" xfId="0" applyFont="1" applyFill="1" applyBorder="1" applyAlignment="1" applyProtection="1">
      <alignment horizontal="center" vertical="center"/>
      <protection locked="0"/>
    </xf>
    <xf numFmtId="0" fontId="134" fillId="5" borderId="725" xfId="6" applyFont="1" applyFill="1" applyBorder="1" applyAlignment="1" applyProtection="1">
      <alignment horizontal="center" vertical="center" wrapText="1"/>
    </xf>
    <xf numFmtId="0" fontId="134" fillId="5" borderId="805" xfId="6" applyFont="1" applyFill="1" applyBorder="1" applyAlignment="1" applyProtection="1">
      <alignment horizontal="center" vertical="center" wrapText="1"/>
    </xf>
    <xf numFmtId="0" fontId="134" fillId="5" borderId="726" xfId="6" applyFont="1" applyFill="1" applyBorder="1" applyAlignment="1" applyProtection="1">
      <alignment horizontal="center" vertical="center" wrapText="1"/>
    </xf>
    <xf numFmtId="0" fontId="136" fillId="5" borderId="817" xfId="6" applyFont="1" applyFill="1" applyBorder="1" applyAlignment="1" applyProtection="1">
      <alignment horizontal="center" vertical="center" wrapText="1"/>
      <protection locked="0"/>
    </xf>
    <xf numFmtId="0" fontId="136" fillId="5" borderId="806" xfId="6" applyFont="1" applyFill="1" applyBorder="1" applyAlignment="1" applyProtection="1">
      <alignment horizontal="center" vertical="center" wrapText="1"/>
      <protection locked="0"/>
    </xf>
    <xf numFmtId="0" fontId="136" fillId="5" borderId="764" xfId="6" applyFont="1" applyFill="1" applyBorder="1" applyAlignment="1" applyProtection="1">
      <alignment horizontal="center" vertical="center" wrapText="1"/>
      <protection locked="0"/>
    </xf>
    <xf numFmtId="0" fontId="134" fillId="5" borderId="41" xfId="6" applyFont="1" applyFill="1" applyBorder="1" applyAlignment="1" applyProtection="1">
      <alignment horizontal="center" vertical="center" wrapText="1"/>
    </xf>
    <xf numFmtId="0" fontId="137" fillId="4" borderId="41" xfId="32" quotePrefix="1" applyFont="1" applyFill="1" applyBorder="1" applyAlignment="1" applyProtection="1">
      <alignment vertical="center" wrapText="1"/>
      <protection locked="0"/>
    </xf>
    <xf numFmtId="0" fontId="136" fillId="4" borderId="343" xfId="32" quotePrefix="1" applyFont="1" applyFill="1" applyBorder="1" applyAlignment="1">
      <alignment horizontal="left" vertical="center" wrapText="1"/>
    </xf>
    <xf numFmtId="0" fontId="136" fillId="5" borderId="336" xfId="0" applyFont="1" applyFill="1" applyBorder="1" applyAlignment="1" applyProtection="1">
      <alignment horizontal="center" vertical="center"/>
      <protection locked="0"/>
    </xf>
    <xf numFmtId="0" fontId="136" fillId="5" borderId="337" xfId="0" applyFont="1" applyFill="1" applyBorder="1" applyAlignment="1" applyProtection="1">
      <alignment horizontal="center" vertical="center"/>
      <protection locked="0"/>
    </xf>
    <xf numFmtId="0" fontId="134" fillId="5" borderId="336" xfId="6" applyFont="1" applyFill="1" applyBorder="1" applyAlignment="1" applyProtection="1">
      <alignment horizontal="center" vertical="center" wrapText="1"/>
    </xf>
    <xf numFmtId="0" fontId="134" fillId="5" borderId="337" xfId="6" applyFont="1" applyFill="1" applyBorder="1" applyAlignment="1" applyProtection="1">
      <alignment horizontal="center" vertical="center" wrapText="1"/>
    </xf>
    <xf numFmtId="0" fontId="134" fillId="5" borderId="344" xfId="6" applyFont="1" applyFill="1" applyBorder="1" applyAlignment="1" applyProtection="1">
      <alignment horizontal="center" vertical="center" wrapText="1"/>
    </xf>
    <xf numFmtId="0" fontId="93" fillId="4" borderId="372" xfId="3" quotePrefix="1" applyFont="1" applyFill="1" applyBorder="1" applyAlignment="1" applyProtection="1">
      <alignment horizontal="left" textRotation="90" wrapText="1"/>
      <protection locked="0"/>
    </xf>
    <xf numFmtId="0" fontId="134" fillId="5" borderId="284" xfId="32" applyFont="1" applyFill="1" applyBorder="1" applyAlignment="1" applyProtection="1">
      <alignment vertical="center" wrapText="1"/>
      <protection locked="0"/>
    </xf>
    <xf numFmtId="0" fontId="134" fillId="5" borderId="309" xfId="32" applyFont="1" applyFill="1" applyBorder="1" applyAlignment="1" applyProtection="1">
      <alignment vertical="center" wrapText="1"/>
      <protection locked="0"/>
    </xf>
    <xf numFmtId="0" fontId="136" fillId="5" borderId="315" xfId="32" applyFont="1" applyFill="1" applyBorder="1" applyAlignment="1" applyProtection="1">
      <alignment vertical="center" wrapText="1"/>
      <protection locked="0"/>
    </xf>
    <xf numFmtId="0" fontId="136" fillId="5" borderId="316" xfId="32" applyFont="1" applyFill="1" applyBorder="1" applyAlignment="1" applyProtection="1">
      <alignment vertical="center" wrapText="1"/>
      <protection locked="0"/>
    </xf>
    <xf numFmtId="0" fontId="138" fillId="5" borderId="734" xfId="32" applyFont="1" applyFill="1" applyBorder="1" applyAlignment="1">
      <alignment horizontal="left" vertical="center" wrapText="1"/>
    </xf>
    <xf numFmtId="0" fontId="134" fillId="5" borderId="809" xfId="6" applyFont="1" applyFill="1" applyBorder="1" applyAlignment="1" applyProtection="1">
      <alignment vertical="center" wrapText="1"/>
      <protection locked="0"/>
    </xf>
    <xf numFmtId="0" fontId="138" fillId="5" borderId="806" xfId="32" applyFont="1" applyFill="1" applyBorder="1" applyAlignment="1" applyProtection="1">
      <alignment horizontal="left" vertical="center" wrapText="1"/>
      <protection locked="0"/>
    </xf>
    <xf numFmtId="0" fontId="137" fillId="5" borderId="810" xfId="32" applyFont="1" applyFill="1" applyBorder="1" applyAlignment="1" applyProtection="1">
      <alignment vertical="center" wrapText="1"/>
      <protection locked="0"/>
    </xf>
    <xf numFmtId="0" fontId="136" fillId="5" borderId="811" xfId="6" applyFont="1" applyFill="1" applyBorder="1" applyAlignment="1" applyProtection="1">
      <alignment vertical="center" wrapText="1"/>
      <protection locked="0"/>
    </xf>
    <xf numFmtId="0" fontId="136" fillId="5" borderId="808" xfId="6" applyFont="1" applyFill="1" applyBorder="1" applyAlignment="1" applyProtection="1">
      <alignment vertical="center" wrapText="1"/>
      <protection locked="0"/>
    </xf>
    <xf numFmtId="0" fontId="138" fillId="5" borderId="805" xfId="32" applyFont="1" applyFill="1" applyBorder="1" applyAlignment="1">
      <alignment horizontal="left" vertical="center" wrapText="1"/>
    </xf>
    <xf numFmtId="0" fontId="138" fillId="5" borderId="806" xfId="32" applyFont="1" applyFill="1" applyBorder="1" applyAlignment="1">
      <alignment horizontal="left" vertical="center" wrapText="1"/>
    </xf>
    <xf numFmtId="0" fontId="138" fillId="5" borderId="337" xfId="32" applyFont="1" applyFill="1" applyBorder="1" applyAlignment="1">
      <alignment horizontal="left" vertical="center" wrapText="1"/>
    </xf>
    <xf numFmtId="0" fontId="136" fillId="5" borderId="128" xfId="6" applyFont="1" applyFill="1" applyBorder="1" applyAlignment="1" applyProtection="1">
      <alignment horizontal="center" vertical="center" wrapText="1"/>
      <protection locked="0"/>
    </xf>
    <xf numFmtId="0" fontId="134" fillId="5" borderId="805" xfId="0" applyFont="1" applyFill="1" applyBorder="1" applyAlignment="1" applyProtection="1">
      <alignment horizontal="center" vertical="center" wrapText="1"/>
    </xf>
    <xf numFmtId="0" fontId="134" fillId="5" borderId="379" xfId="0" applyFont="1" applyFill="1" applyBorder="1" applyAlignment="1" applyProtection="1">
      <alignment horizontal="center" vertical="center" wrapText="1"/>
    </xf>
    <xf numFmtId="0" fontId="137" fillId="5" borderId="809" xfId="0" applyFont="1" applyFill="1" applyBorder="1" applyAlignment="1" applyProtection="1">
      <alignment horizontal="center" vertical="center" wrapText="1"/>
      <protection locked="0"/>
    </xf>
    <xf numFmtId="0" fontId="136" fillId="5" borderId="720" xfId="32" applyFont="1" applyFill="1" applyBorder="1" applyAlignment="1" applyProtection="1">
      <alignment horizontal="center" vertical="center" wrapText="1"/>
    </xf>
    <xf numFmtId="0" fontId="136" fillId="5" borderId="343" xfId="32" applyFont="1" applyFill="1" applyBorder="1" applyAlignment="1" applyProtection="1">
      <alignment horizontal="center" vertical="center" wrapText="1"/>
    </xf>
    <xf numFmtId="0" fontId="136" fillId="5" borderId="266" xfId="32" applyFont="1" applyFill="1" applyBorder="1" applyAlignment="1" applyProtection="1">
      <alignment horizontal="center" vertical="center" wrapText="1"/>
    </xf>
    <xf numFmtId="0" fontId="134" fillId="5" borderId="807" xfId="6" applyFont="1" applyFill="1" applyBorder="1" applyAlignment="1" applyProtection="1">
      <alignment horizontal="center" vertical="center" wrapText="1"/>
      <protection locked="0"/>
    </xf>
    <xf numFmtId="0" fontId="134" fillId="5" borderId="807" xfId="6" applyFont="1" applyFill="1" applyBorder="1" applyAlignment="1" applyProtection="1">
      <alignment vertical="center" wrapText="1"/>
      <protection locked="0"/>
    </xf>
    <xf numFmtId="0" fontId="136" fillId="5" borderId="807" xfId="32" applyFont="1" applyFill="1" applyBorder="1" applyAlignment="1" applyProtection="1">
      <alignment horizontal="center" vertical="center" wrapText="1"/>
    </xf>
    <xf numFmtId="0" fontId="138" fillId="5" borderId="734" xfId="32" applyFont="1" applyFill="1" applyBorder="1" applyAlignment="1" applyProtection="1">
      <alignment horizontal="left" vertical="center" wrapText="1"/>
      <protection locked="0"/>
    </xf>
    <xf numFmtId="0" fontId="134" fillId="5" borderId="651" xfId="32" applyFont="1" applyFill="1" applyBorder="1" applyAlignment="1" applyProtection="1">
      <alignment horizontal="center" vertical="center" wrapText="1"/>
    </xf>
    <xf numFmtId="0" fontId="136" fillId="5" borderId="807" xfId="6" applyFont="1" applyFill="1" applyBorder="1" applyAlignment="1" applyProtection="1">
      <alignment vertical="center" wrapText="1"/>
      <protection locked="0"/>
    </xf>
    <xf numFmtId="0" fontId="138" fillId="5" borderId="720" xfId="32" applyFont="1" applyFill="1" applyBorder="1" applyAlignment="1">
      <alignment horizontal="left" vertical="center" wrapText="1"/>
    </xf>
    <xf numFmtId="0" fontId="138" fillId="5" borderId="343" xfId="32" applyFont="1" applyFill="1" applyBorder="1" applyAlignment="1">
      <alignment horizontal="left" vertical="center" wrapText="1"/>
    </xf>
    <xf numFmtId="0" fontId="134" fillId="5" borderId="811" xfId="6" applyFont="1" applyFill="1" applyBorder="1" applyAlignment="1" applyProtection="1">
      <alignment vertical="center" wrapText="1"/>
      <protection locked="0"/>
    </xf>
    <xf numFmtId="0" fontId="136" fillId="5" borderId="815" xfId="32" applyFont="1" applyFill="1" applyBorder="1" applyAlignment="1" applyProtection="1">
      <alignment horizontal="center" vertical="center" wrapText="1"/>
    </xf>
    <xf numFmtId="0" fontId="138" fillId="5" borderId="804" xfId="32" applyFont="1" applyFill="1" applyBorder="1" applyAlignment="1" applyProtection="1">
      <alignment horizontal="left" vertical="center" wrapText="1"/>
      <protection locked="0"/>
    </xf>
    <xf numFmtId="0" fontId="136" fillId="5" borderId="276" xfId="32" applyFont="1" applyFill="1" applyBorder="1" applyAlignment="1" applyProtection="1">
      <alignment horizontal="center" vertical="center" wrapText="1"/>
      <protection locked="0"/>
    </xf>
    <xf numFmtId="0" fontId="136" fillId="5" borderId="801" xfId="32" applyFont="1" applyFill="1" applyBorder="1" applyAlignment="1" applyProtection="1">
      <alignment horizontal="center" vertical="center" wrapText="1"/>
      <protection locked="0"/>
    </xf>
    <xf numFmtId="0" fontId="136" fillId="5" borderId="804" xfId="32" applyFont="1" applyFill="1" applyBorder="1" applyAlignment="1" applyProtection="1">
      <alignment horizontal="center" vertical="center" wrapText="1"/>
      <protection locked="0"/>
    </xf>
    <xf numFmtId="0" fontId="138" fillId="5" borderId="802" xfId="32" applyFont="1" applyFill="1" applyBorder="1" applyAlignment="1">
      <alignment horizontal="left" vertical="center" wrapText="1"/>
    </xf>
    <xf numFmtId="0" fontId="138" fillId="5" borderId="820" xfId="32" applyFont="1" applyFill="1" applyBorder="1" applyAlignment="1">
      <alignment horizontal="left" vertical="center" wrapText="1"/>
    </xf>
    <xf numFmtId="0" fontId="138" fillId="5" borderId="275" xfId="32" applyFont="1" applyFill="1" applyBorder="1" applyAlignment="1">
      <alignment horizontal="left" vertical="center" wrapText="1"/>
    </xf>
    <xf numFmtId="0" fontId="136" fillId="5" borderId="275" xfId="32" applyFont="1" applyFill="1" applyBorder="1" applyAlignment="1" applyProtection="1">
      <alignment horizontal="center" vertical="center" wrapText="1"/>
      <protection locked="0"/>
    </xf>
    <xf numFmtId="0" fontId="136" fillId="5" borderId="809" xfId="32" applyFont="1" applyFill="1" applyBorder="1" applyAlignment="1" applyProtection="1">
      <alignment horizontal="center" vertical="center" wrapText="1"/>
    </xf>
    <xf numFmtId="0" fontId="134" fillId="5" borderId="666" xfId="32" applyFont="1" applyFill="1" applyBorder="1" applyAlignment="1" applyProtection="1">
      <alignment horizontal="center" vertical="center" wrapText="1"/>
    </xf>
    <xf numFmtId="0" fontId="136" fillId="5" borderId="809" xfId="6" applyFont="1" applyFill="1" applyBorder="1" applyAlignment="1" applyProtection="1">
      <alignment vertical="center" wrapText="1"/>
      <protection locked="0"/>
    </xf>
    <xf numFmtId="0" fontId="138" fillId="5" borderId="820" xfId="32" applyFont="1" applyFill="1" applyBorder="1" applyAlignment="1" applyProtection="1">
      <alignment horizontal="left" vertical="center" wrapText="1"/>
      <protection locked="0"/>
    </xf>
    <xf numFmtId="0" fontId="136" fillId="5" borderId="802" xfId="32" applyFont="1" applyFill="1" applyBorder="1" applyAlignment="1" applyProtection="1">
      <alignment horizontal="center" vertical="center" wrapText="1"/>
      <protection locked="0"/>
    </xf>
    <xf numFmtId="0" fontId="136" fillId="5" borderId="820" xfId="32" applyFont="1" applyFill="1" applyBorder="1" applyAlignment="1" applyProtection="1">
      <alignment horizontal="center" vertical="center" wrapText="1"/>
      <protection locked="0"/>
    </xf>
    <xf numFmtId="0" fontId="134" fillId="5" borderId="579" xfId="6" applyFont="1" applyFill="1" applyBorder="1" applyAlignment="1" applyProtection="1">
      <alignment horizontal="center" vertical="center" wrapText="1"/>
      <protection locked="0"/>
    </xf>
    <xf numFmtId="0" fontId="134" fillId="5" borderId="720" xfId="0" applyFont="1" applyFill="1" applyBorder="1" applyAlignment="1" applyProtection="1">
      <alignment horizontal="center" vertical="center" wrapText="1"/>
    </xf>
    <xf numFmtId="0" fontId="134" fillId="5" borderId="378" xfId="0" applyFont="1" applyFill="1" applyBorder="1" applyAlignment="1" applyProtection="1">
      <alignment horizontal="center" vertical="center" wrapText="1"/>
    </xf>
    <xf numFmtId="0" fontId="137" fillId="5" borderId="807" xfId="0" applyFont="1" applyFill="1" applyBorder="1" applyAlignment="1" applyProtection="1">
      <alignment horizontal="center" vertical="center" wrapText="1"/>
      <protection locked="0"/>
    </xf>
    <xf numFmtId="0" fontId="137" fillId="5" borderId="720" xfId="0" applyFont="1" applyFill="1" applyBorder="1" applyAlignment="1" applyProtection="1">
      <alignment horizontal="center" vertical="center" wrapText="1"/>
    </xf>
    <xf numFmtId="0" fontId="137" fillId="5" borderId="378" xfId="0" applyFont="1" applyFill="1" applyBorder="1" applyAlignment="1" applyProtection="1">
      <alignment horizontal="center" vertical="center" wrapText="1"/>
    </xf>
    <xf numFmtId="0" fontId="136" fillId="5" borderId="801" xfId="32" applyFont="1" applyFill="1" applyBorder="1" applyAlignment="1" applyProtection="1">
      <alignment horizontal="center" vertical="center" wrapText="1"/>
    </xf>
    <xf numFmtId="0" fontId="134" fillId="5" borderId="791" xfId="6" applyFont="1" applyFill="1" applyBorder="1" applyAlignment="1" applyProtection="1">
      <alignment horizontal="center" vertical="center" wrapText="1"/>
      <protection locked="0"/>
    </xf>
    <xf numFmtId="0" fontId="134" fillId="5" borderId="801" xfId="0" applyFont="1" applyFill="1" applyBorder="1" applyAlignment="1" applyProtection="1">
      <alignment horizontal="center" vertical="center" wrapText="1"/>
    </xf>
    <xf numFmtId="0" fontId="134" fillId="5" borderId="380" xfId="0" applyFont="1" applyFill="1" applyBorder="1" applyAlignment="1" applyProtection="1">
      <alignment horizontal="center" vertical="center" wrapText="1"/>
    </xf>
    <xf numFmtId="0" fontId="137" fillId="5" borderId="808" xfId="0" applyFont="1" applyFill="1" applyBorder="1" applyAlignment="1" applyProtection="1">
      <alignment horizontal="center" vertical="center" wrapText="1"/>
      <protection locked="0"/>
    </xf>
    <xf numFmtId="0" fontId="137" fillId="5" borderId="801" xfId="0" applyFont="1" applyFill="1" applyBorder="1" applyAlignment="1" applyProtection="1">
      <alignment horizontal="center" vertical="center" wrapText="1"/>
    </xf>
    <xf numFmtId="0" fontId="137" fillId="5" borderId="380" xfId="0" applyFont="1" applyFill="1" applyBorder="1" applyAlignment="1" applyProtection="1">
      <alignment horizontal="center" vertical="center" wrapText="1"/>
    </xf>
    <xf numFmtId="0" fontId="11" fillId="4" borderId="812" xfId="3" quotePrefix="1" applyFont="1" applyFill="1" applyBorder="1" applyAlignment="1">
      <alignment horizontal="center" vertical="center" wrapText="1"/>
    </xf>
    <xf numFmtId="0" fontId="12" fillId="4" borderId="812" xfId="3" quotePrefix="1" applyFont="1" applyFill="1" applyBorder="1" applyAlignment="1">
      <alignment horizontal="center" vertical="center" wrapText="1"/>
    </xf>
    <xf numFmtId="0" fontId="5" fillId="4" borderId="807" xfId="3" quotePrefix="1" applyFont="1" applyFill="1" applyBorder="1" applyAlignment="1">
      <alignment horizontal="center" vertical="center" wrapText="1"/>
    </xf>
    <xf numFmtId="0" fontId="5" fillId="4" borderId="810" xfId="3" quotePrefix="1" applyFont="1" applyFill="1" applyBorder="1" applyAlignment="1">
      <alignment horizontal="center" vertical="center" wrapText="1"/>
    </xf>
    <xf numFmtId="0" fontId="17" fillId="4" borderId="803" xfId="10" quotePrefix="1" applyFont="1" applyFill="1" applyBorder="1" applyAlignment="1">
      <alignment vertical="center" wrapText="1"/>
    </xf>
    <xf numFmtId="0" fontId="17" fillId="4" borderId="800" xfId="10" quotePrefix="1" applyFont="1" applyFill="1" applyBorder="1" applyAlignment="1">
      <alignment vertical="center" wrapText="1"/>
    </xf>
    <xf numFmtId="0" fontId="17" fillId="4" borderId="805" xfId="10" quotePrefix="1" applyFont="1" applyFill="1" applyBorder="1" applyAlignment="1">
      <alignment vertical="center" wrapText="1"/>
    </xf>
    <xf numFmtId="0" fontId="17" fillId="4" borderId="726" xfId="10" quotePrefix="1" applyFont="1" applyFill="1" applyBorder="1" applyAlignment="1">
      <alignment vertical="center" wrapText="1"/>
    </xf>
    <xf numFmtId="0" fontId="17" fillId="4" borderId="818" xfId="6" applyFont="1" applyFill="1" applyBorder="1" applyAlignment="1">
      <alignment vertical="center" wrapText="1"/>
    </xf>
    <xf numFmtId="0" fontId="17" fillId="4" borderId="805" xfId="6" applyFont="1" applyFill="1" applyBorder="1" applyAlignment="1">
      <alignment vertical="center" wrapText="1"/>
    </xf>
    <xf numFmtId="0" fontId="17" fillId="4" borderId="726" xfId="6" applyFont="1" applyFill="1" applyBorder="1" applyAlignment="1">
      <alignment vertical="center" wrapText="1"/>
    </xf>
    <xf numFmtId="0" fontId="18" fillId="5" borderId="378" xfId="10" applyFont="1" applyFill="1" applyBorder="1" applyAlignment="1">
      <alignment vertical="center" wrapText="1"/>
    </xf>
    <xf numFmtId="0" fontId="25" fillId="5" borderId="378" xfId="10" applyFont="1" applyFill="1" applyBorder="1" applyAlignment="1">
      <alignment vertical="center" wrapText="1"/>
    </xf>
    <xf numFmtId="0" fontId="25" fillId="5" borderId="378" xfId="10" applyFont="1" applyFill="1" applyBorder="1" applyAlignment="1">
      <alignment vertical="center"/>
    </xf>
    <xf numFmtId="0" fontId="18" fillId="5" borderId="826" xfId="10" applyFont="1" applyFill="1" applyBorder="1" applyAlignment="1">
      <alignment vertical="center" wrapText="1"/>
    </xf>
    <xf numFmtId="0" fontId="18" fillId="5" borderId="829" xfId="10" quotePrefix="1" applyFont="1" applyFill="1" applyBorder="1" applyAlignment="1">
      <alignment horizontal="center" vertical="center" wrapText="1"/>
    </xf>
    <xf numFmtId="0" fontId="39" fillId="5" borderId="0" xfId="0" applyFont="1" applyFill="1" applyBorder="1" applyAlignment="1">
      <alignment horizontal="left" vertical="center" wrapText="1"/>
    </xf>
    <xf numFmtId="0" fontId="39" fillId="5" borderId="0" xfId="0" applyFont="1" applyFill="1" applyBorder="1" applyAlignment="1">
      <alignment horizontal="center" vertical="center"/>
    </xf>
    <xf numFmtId="0" fontId="17" fillId="5" borderId="381" xfId="6" applyFont="1" applyFill="1" applyBorder="1" applyAlignment="1">
      <alignment horizontal="center" vertical="center" wrapText="1"/>
    </xf>
    <xf numFmtId="0" fontId="17" fillId="5" borderId="379" xfId="6" applyFont="1" applyFill="1" applyBorder="1" applyAlignment="1">
      <alignment horizontal="center" vertical="center" wrapText="1"/>
    </xf>
    <xf numFmtId="0" fontId="17" fillId="5" borderId="389" xfId="6" applyFont="1" applyFill="1" applyBorder="1" applyAlignment="1">
      <alignment horizontal="center" vertical="center" wrapText="1"/>
    </xf>
    <xf numFmtId="0" fontId="39" fillId="5" borderId="821" xfId="0" applyFont="1" applyFill="1" applyBorder="1" applyAlignment="1">
      <alignment horizontal="left" vertical="center" wrapText="1"/>
    </xf>
    <xf numFmtId="0" fontId="17" fillId="5" borderId="822" xfId="6" quotePrefix="1" applyFont="1" applyFill="1" applyBorder="1" applyAlignment="1">
      <alignment horizontal="center" vertical="center" wrapText="1"/>
    </xf>
    <xf numFmtId="0" fontId="17" fillId="5" borderId="823" xfId="6" quotePrefix="1" applyFont="1" applyFill="1" applyBorder="1" applyAlignment="1">
      <alignment horizontal="center" vertical="center" wrapText="1"/>
    </xf>
    <xf numFmtId="0" fontId="17" fillId="5" borderId="824" xfId="6" quotePrefix="1" applyFont="1" applyFill="1" applyBorder="1" applyAlignment="1">
      <alignment horizontal="center" vertical="center" wrapText="1"/>
    </xf>
    <xf numFmtId="0" fontId="17" fillId="5" borderId="825" xfId="6" quotePrefix="1" applyFont="1" applyFill="1" applyBorder="1" applyAlignment="1">
      <alignment horizontal="center" vertical="center" wrapText="1"/>
    </xf>
    <xf numFmtId="0" fontId="39" fillId="5" borderId="803" xfId="0" applyFont="1" applyFill="1" applyBorder="1" applyAlignment="1">
      <alignment horizontal="left" vertical="center" wrapText="1"/>
    </xf>
    <xf numFmtId="0" fontId="17" fillId="5" borderId="800" xfId="3" quotePrefix="1" applyFont="1" applyFill="1" applyBorder="1" applyAlignment="1">
      <alignment horizontal="center" vertical="center" textRotation="255" wrapText="1"/>
    </xf>
    <xf numFmtId="0" fontId="17" fillId="5" borderId="805" xfId="3" quotePrefix="1" applyFont="1" applyFill="1" applyBorder="1" applyAlignment="1">
      <alignment horizontal="center" vertical="center" textRotation="255" wrapText="1"/>
    </xf>
    <xf numFmtId="0" fontId="17" fillId="5" borderId="726" xfId="3" quotePrefix="1" applyFont="1" applyFill="1" applyBorder="1" applyAlignment="1">
      <alignment horizontal="center" vertical="center" textRotation="255" wrapText="1"/>
    </xf>
    <xf numFmtId="0" fontId="17" fillId="5" borderId="818" xfId="6" applyFont="1" applyFill="1" applyBorder="1" applyAlignment="1">
      <alignment vertical="center" wrapText="1"/>
    </xf>
    <xf numFmtId="0" fontId="17" fillId="5" borderId="805" xfId="6" applyFont="1" applyFill="1" applyBorder="1" applyAlignment="1">
      <alignment vertical="center" wrapText="1"/>
    </xf>
    <xf numFmtId="0" fontId="17" fillId="5" borderId="726" xfId="6" applyFont="1" applyFill="1" applyBorder="1" applyAlignment="1">
      <alignment vertical="center" wrapText="1"/>
    </xf>
    <xf numFmtId="0" fontId="39" fillId="5" borderId="826" xfId="0" applyFont="1" applyFill="1" applyBorder="1" applyAlignment="1">
      <alignment horizontal="left" vertical="center" wrapText="1"/>
    </xf>
    <xf numFmtId="0" fontId="18" fillId="5" borderId="827" xfId="6" quotePrefix="1" applyFont="1" applyFill="1" applyBorder="1" applyAlignment="1">
      <alignment vertical="center" wrapText="1"/>
    </xf>
    <xf numFmtId="0" fontId="18" fillId="5" borderId="828" xfId="6" quotePrefix="1" applyFont="1" applyFill="1" applyBorder="1" applyAlignment="1">
      <alignment vertical="center" wrapText="1"/>
    </xf>
    <xf numFmtId="0" fontId="17" fillId="5" borderId="829" xfId="6" quotePrefix="1" applyFont="1" applyFill="1" applyBorder="1" applyAlignment="1">
      <alignment vertical="center" wrapText="1"/>
    </xf>
    <xf numFmtId="0" fontId="17" fillId="5" borderId="830" xfId="6" quotePrefix="1" applyFont="1" applyFill="1" applyBorder="1" applyAlignment="1">
      <alignment vertical="center" wrapText="1"/>
    </xf>
    <xf numFmtId="0" fontId="17" fillId="5" borderId="828" xfId="6" quotePrefix="1" applyFont="1" applyFill="1" applyBorder="1" applyAlignment="1">
      <alignment vertical="center" wrapText="1"/>
    </xf>
    <xf numFmtId="0" fontId="18" fillId="5" borderId="827" xfId="10" quotePrefix="1" applyFont="1" applyFill="1" applyBorder="1" applyAlignment="1">
      <alignment horizontal="center" vertical="center" wrapText="1"/>
    </xf>
    <xf numFmtId="0" fontId="18" fillId="5" borderId="828" xfId="10" quotePrefix="1" applyFont="1" applyFill="1" applyBorder="1" applyAlignment="1">
      <alignment horizontal="center" vertical="center" wrapText="1"/>
    </xf>
    <xf numFmtId="0" fontId="17" fillId="5" borderId="830" xfId="6" applyFont="1" applyFill="1" applyBorder="1" applyAlignment="1">
      <alignment horizontal="center" vertical="center" wrapText="1"/>
    </xf>
    <xf numFmtId="0" fontId="17" fillId="5" borderId="828" xfId="6" applyFont="1" applyFill="1" applyBorder="1" applyAlignment="1">
      <alignment horizontal="center" vertical="center" wrapText="1"/>
    </xf>
    <xf numFmtId="0" fontId="17" fillId="5" borderId="829" xfId="6" applyFont="1" applyFill="1" applyBorder="1" applyAlignment="1">
      <alignment horizontal="center" vertical="center" wrapText="1"/>
    </xf>
    <xf numFmtId="0" fontId="25" fillId="5" borderId="826" xfId="10" applyFont="1" applyFill="1" applyBorder="1" applyAlignment="1">
      <alignment vertical="center" wrapText="1"/>
    </xf>
    <xf numFmtId="0" fontId="25" fillId="5" borderId="827" xfId="10" quotePrefix="1" applyFont="1" applyFill="1" applyBorder="1" applyAlignment="1">
      <alignment horizontal="center" vertical="center" wrapText="1"/>
    </xf>
    <xf numFmtId="0" fontId="25" fillId="5" borderId="828" xfId="10" quotePrefix="1" applyFont="1" applyFill="1" applyBorder="1" applyAlignment="1">
      <alignment horizontal="center" vertical="center" wrapText="1"/>
    </xf>
    <xf numFmtId="0" fontId="25" fillId="5" borderId="826" xfId="10" applyFont="1" applyFill="1" applyBorder="1" applyAlignment="1">
      <alignment vertical="center"/>
    </xf>
    <xf numFmtId="0" fontId="17" fillId="5" borderId="821" xfId="10" applyFont="1" applyFill="1" applyBorder="1" applyAlignment="1">
      <alignment vertical="center" wrapText="1"/>
    </xf>
    <xf numFmtId="0" fontId="17" fillId="5" borderId="803" xfId="10" applyFont="1" applyFill="1" applyBorder="1" applyAlignment="1">
      <alignment vertical="center" wrapText="1"/>
    </xf>
    <xf numFmtId="0" fontId="17" fillId="5" borderId="800" xfId="6" quotePrefix="1" applyFont="1" applyFill="1" applyBorder="1" applyAlignment="1">
      <alignment horizontal="center" vertical="center" wrapText="1"/>
    </xf>
    <xf numFmtId="0" fontId="17" fillId="5" borderId="805" xfId="6" quotePrefix="1" applyFont="1" applyFill="1" applyBorder="1" applyAlignment="1">
      <alignment horizontal="center" vertical="center" wrapText="1"/>
    </xf>
    <xf numFmtId="0" fontId="17" fillId="5" borderId="726" xfId="6" quotePrefix="1" applyFont="1" applyFill="1" applyBorder="1" applyAlignment="1">
      <alignment horizontal="center" vertical="center" wrapText="1"/>
    </xf>
    <xf numFmtId="0" fontId="17" fillId="5" borderId="818" xfId="6" applyFont="1" applyFill="1" applyBorder="1" applyAlignment="1">
      <alignment horizontal="center" vertical="center" wrapText="1"/>
    </xf>
    <xf numFmtId="0" fontId="17" fillId="5" borderId="805" xfId="6" applyFont="1" applyFill="1" applyBorder="1" applyAlignment="1">
      <alignment horizontal="center" vertical="center" wrapText="1"/>
    </xf>
    <xf numFmtId="0" fontId="17" fillId="5" borderId="726" xfId="6" applyFont="1" applyFill="1" applyBorder="1" applyAlignment="1">
      <alignment horizontal="center" vertical="center" wrapText="1"/>
    </xf>
    <xf numFmtId="0" fontId="25" fillId="5" borderId="829" xfId="10" quotePrefix="1" applyFont="1" applyFill="1" applyBorder="1" applyAlignment="1">
      <alignment horizontal="center" vertical="center" wrapText="1"/>
    </xf>
    <xf numFmtId="0" fontId="17" fillId="5" borderId="821" xfId="10" quotePrefix="1" applyFont="1" applyFill="1" applyBorder="1" applyAlignment="1">
      <alignment vertical="center" wrapText="1"/>
    </xf>
    <xf numFmtId="0" fontId="17" fillId="5" borderId="822" xfId="10" quotePrefix="1" applyFont="1" applyFill="1" applyBorder="1" applyAlignment="1">
      <alignment horizontal="center" vertical="center" wrapText="1"/>
    </xf>
    <xf numFmtId="0" fontId="17" fillId="5" borderId="823" xfId="10" quotePrefix="1" applyFont="1" applyFill="1" applyBorder="1" applyAlignment="1">
      <alignment horizontal="center" vertical="center" wrapText="1"/>
    </xf>
    <xf numFmtId="0" fontId="17" fillId="5" borderId="824" xfId="10" quotePrefix="1" applyFont="1" applyFill="1" applyBorder="1" applyAlignment="1">
      <alignment horizontal="center" vertical="center" wrapText="1"/>
    </xf>
    <xf numFmtId="0" fontId="17" fillId="5" borderId="825" xfId="10" quotePrefix="1" applyFont="1" applyFill="1" applyBorder="1" applyAlignment="1">
      <alignment horizontal="center" vertical="center" wrapText="1"/>
    </xf>
    <xf numFmtId="0" fontId="39" fillId="5" borderId="266" xfId="0" applyFont="1" applyFill="1" applyBorder="1" applyAlignment="1">
      <alignment horizontal="left" vertical="center" wrapText="1"/>
    </xf>
    <xf numFmtId="0" fontId="17" fillId="5" borderId="257" xfId="6" quotePrefix="1" applyFont="1" applyFill="1" applyBorder="1" applyAlignment="1">
      <alignment horizontal="center" vertical="center" wrapText="1"/>
    </xf>
    <xf numFmtId="0" fontId="17" fillId="5" borderId="264" xfId="6" quotePrefix="1" applyFont="1" applyFill="1" applyBorder="1" applyAlignment="1">
      <alignment horizontal="center" vertical="center" wrapText="1"/>
    </xf>
    <xf numFmtId="0" fontId="17" fillId="5" borderId="265" xfId="6" quotePrefix="1" applyFont="1" applyFill="1" applyBorder="1" applyAlignment="1">
      <alignment horizontal="center" vertical="center" wrapText="1"/>
    </xf>
    <xf numFmtId="0" fontId="17" fillId="5" borderId="732" xfId="6" quotePrefix="1" applyFont="1" applyFill="1" applyBorder="1" applyAlignment="1">
      <alignment horizontal="center" vertical="center" wrapText="1"/>
    </xf>
    <xf numFmtId="0" fontId="17" fillId="5" borderId="827" xfId="6" quotePrefix="1" applyFont="1" applyFill="1" applyBorder="1" applyAlignment="1">
      <alignment horizontal="center" vertical="center" wrapText="1"/>
    </xf>
    <xf numFmtId="0" fontId="17" fillId="5" borderId="828" xfId="6" quotePrefix="1" applyFont="1" applyFill="1" applyBorder="1" applyAlignment="1">
      <alignment horizontal="center" vertical="center" wrapText="1"/>
    </xf>
    <xf numFmtId="0" fontId="17" fillId="5" borderId="829" xfId="6" quotePrefix="1" applyFont="1" applyFill="1" applyBorder="1" applyAlignment="1">
      <alignment horizontal="center" vertical="center" wrapText="1"/>
    </xf>
    <xf numFmtId="0" fontId="17" fillId="5" borderId="830" xfId="6" quotePrefix="1" applyFont="1" applyFill="1" applyBorder="1" applyAlignment="1">
      <alignment horizontal="center" vertical="center" wrapText="1"/>
    </xf>
    <xf numFmtId="0" fontId="39" fillId="5" borderId="822" xfId="0" applyFont="1" applyFill="1" applyBorder="1" applyAlignment="1">
      <alignment horizontal="center" vertical="center"/>
    </xf>
    <xf numFmtId="0" fontId="39" fillId="5" borderId="823" xfId="0" applyFont="1" applyFill="1" applyBorder="1" applyAlignment="1">
      <alignment horizontal="center" vertical="center"/>
    </xf>
    <xf numFmtId="0" fontId="39" fillId="5" borderId="824" xfId="0" applyFont="1" applyFill="1" applyBorder="1" applyAlignment="1">
      <alignment horizontal="center" vertical="center"/>
    </xf>
    <xf numFmtId="0" fontId="39" fillId="5" borderId="825" xfId="0" applyFont="1" applyFill="1" applyBorder="1" applyAlignment="1">
      <alignment horizontal="center" vertical="center"/>
    </xf>
    <xf numFmtId="0" fontId="84" fillId="4" borderId="812" xfId="3" quotePrefix="1" applyFont="1" applyFill="1" applyBorder="1" applyAlignment="1">
      <alignment horizontal="center" vertical="center" wrapText="1"/>
    </xf>
    <xf numFmtId="0" fontId="84" fillId="4" borderId="807" xfId="3" quotePrefix="1" applyFont="1" applyFill="1" applyBorder="1" applyAlignment="1">
      <alignment horizontal="center" vertical="center" wrapText="1"/>
    </xf>
    <xf numFmtId="0" fontId="11" fillId="4" borderId="815" xfId="3" quotePrefix="1" applyFont="1" applyFill="1" applyBorder="1" applyAlignment="1">
      <alignment horizontal="center" vertical="center" wrapText="1"/>
    </xf>
    <xf numFmtId="0" fontId="25" fillId="4" borderId="800" xfId="0" applyFont="1" applyFill="1" applyBorder="1" applyAlignment="1">
      <alignment horizontal="center" vertical="center"/>
    </xf>
    <xf numFmtId="0" fontId="25" fillId="4" borderId="805" xfId="0" applyFont="1" applyFill="1" applyBorder="1" applyAlignment="1">
      <alignment horizontal="center" vertical="center"/>
    </xf>
    <xf numFmtId="0" fontId="17" fillId="4" borderId="800" xfId="6" applyFont="1" applyFill="1" applyBorder="1" applyAlignment="1">
      <alignment horizontal="center" vertical="center" wrapText="1"/>
    </xf>
    <xf numFmtId="0" fontId="17" fillId="4" borderId="805" xfId="6" applyFont="1" applyFill="1" applyBorder="1" applyAlignment="1">
      <alignment horizontal="center" vertical="center" wrapText="1"/>
    </xf>
    <xf numFmtId="0" fontId="17" fillId="4" borderId="726" xfId="6" applyFont="1" applyFill="1" applyBorder="1" applyAlignment="1">
      <alignment horizontal="center" vertical="center" wrapText="1"/>
    </xf>
    <xf numFmtId="0" fontId="18" fillId="5" borderId="826" xfId="10" applyFont="1" applyFill="1" applyBorder="1" applyAlignment="1">
      <alignment vertical="center"/>
    </xf>
    <xf numFmtId="0" fontId="17" fillId="10" borderId="830" xfId="6" quotePrefix="1" applyFont="1" applyFill="1" applyBorder="1" applyAlignment="1">
      <alignment horizontal="center" vertical="center" wrapText="1"/>
    </xf>
    <xf numFmtId="0" fontId="17" fillId="5" borderId="827" xfId="6" applyFont="1" applyFill="1" applyBorder="1" applyAlignment="1">
      <alignment horizontal="center" vertical="center" wrapText="1"/>
    </xf>
    <xf numFmtId="0" fontId="18" fillId="5" borderId="827" xfId="6" quotePrefix="1" applyFont="1" applyFill="1" applyBorder="1" applyAlignment="1">
      <alignment horizontal="center" vertical="center" wrapText="1"/>
    </xf>
    <xf numFmtId="0" fontId="18" fillId="5" borderId="828" xfId="6" quotePrefix="1" applyFont="1" applyFill="1" applyBorder="1" applyAlignment="1">
      <alignment horizontal="center" vertical="center" wrapText="1"/>
    </xf>
    <xf numFmtId="0" fontId="18" fillId="5" borderId="800" xfId="6" quotePrefix="1" applyFont="1" applyFill="1" applyBorder="1" applyAlignment="1">
      <alignment horizontal="center" vertical="center" wrapText="1"/>
    </xf>
    <xf numFmtId="0" fontId="18" fillId="5" borderId="805" xfId="6" quotePrefix="1" applyFont="1" applyFill="1" applyBorder="1" applyAlignment="1">
      <alignment horizontal="center" vertical="center" wrapText="1"/>
    </xf>
    <xf numFmtId="0" fontId="18" fillId="5" borderId="726" xfId="6" quotePrefix="1" applyFont="1" applyFill="1" applyBorder="1" applyAlignment="1">
      <alignment horizontal="center" vertical="center" wrapText="1"/>
    </xf>
    <xf numFmtId="0" fontId="25" fillId="5" borderId="827" xfId="0" applyFont="1" applyFill="1" applyBorder="1" applyAlignment="1">
      <alignment horizontal="center" vertical="center"/>
    </xf>
    <xf numFmtId="0" fontId="25" fillId="5" borderId="828" xfId="0" applyFont="1" applyFill="1" applyBorder="1" applyAlignment="1">
      <alignment horizontal="center" vertical="center"/>
    </xf>
    <xf numFmtId="0" fontId="39" fillId="5" borderId="257" xfId="0" applyFont="1" applyFill="1" applyBorder="1" applyAlignment="1">
      <alignment horizontal="center" vertical="center" wrapText="1"/>
    </xf>
    <xf numFmtId="0" fontId="39" fillId="5" borderId="264" xfId="0" applyFont="1" applyFill="1" applyBorder="1" applyAlignment="1">
      <alignment horizontal="center" vertical="center" wrapText="1"/>
    </xf>
    <xf numFmtId="0" fontId="39" fillId="5" borderId="265" xfId="0" applyFont="1" applyFill="1" applyBorder="1" applyAlignment="1">
      <alignment horizontal="center" vertical="center" wrapText="1"/>
    </xf>
    <xf numFmtId="0" fontId="39" fillId="5" borderId="827" xfId="0" applyFont="1" applyFill="1" applyBorder="1" applyAlignment="1">
      <alignment horizontal="center" vertical="center" wrapText="1"/>
    </xf>
    <xf numFmtId="0" fontId="39" fillId="5" borderId="828" xfId="0" applyFont="1" applyFill="1" applyBorder="1" applyAlignment="1">
      <alignment horizontal="center" vertical="center" wrapText="1"/>
    </xf>
    <xf numFmtId="0" fontId="39" fillId="5" borderId="829" xfId="0" applyFont="1" applyFill="1" applyBorder="1" applyAlignment="1">
      <alignment horizontal="center" vertical="center" wrapText="1"/>
    </xf>
    <xf numFmtId="0" fontId="39" fillId="5" borderId="821" xfId="0" applyFont="1" applyFill="1" applyBorder="1" applyAlignment="1">
      <alignment horizontal="left" vertical="center"/>
    </xf>
    <xf numFmtId="0" fontId="39" fillId="5" borderId="822" xfId="0" applyFont="1" applyFill="1" applyBorder="1" applyAlignment="1">
      <alignment horizontal="center" vertical="center" wrapText="1"/>
    </xf>
    <xf numFmtId="0" fontId="39" fillId="5" borderId="823" xfId="0" applyFont="1" applyFill="1" applyBorder="1" applyAlignment="1">
      <alignment horizontal="center" vertical="center" wrapText="1"/>
    </xf>
    <xf numFmtId="0" fontId="39" fillId="5" borderId="824" xfId="0" applyFont="1" applyFill="1" applyBorder="1" applyAlignment="1">
      <alignment horizontal="center" vertical="center" wrapText="1"/>
    </xf>
    <xf numFmtId="0" fontId="159" fillId="5" borderId="463" xfId="0" applyFont="1" applyFill="1" applyBorder="1" applyAlignment="1">
      <alignment horizontal="left" vertical="center" wrapText="1"/>
    </xf>
    <xf numFmtId="0" fontId="160" fillId="5" borderId="462" xfId="6" quotePrefix="1" applyFont="1" applyFill="1" applyBorder="1" applyAlignment="1">
      <alignment horizontal="center" vertical="center" wrapText="1"/>
    </xf>
    <xf numFmtId="0" fontId="160" fillId="5" borderId="831" xfId="6" quotePrefix="1" applyFont="1" applyFill="1" applyBorder="1" applyAlignment="1">
      <alignment horizontal="center" vertical="center" wrapText="1"/>
    </xf>
    <xf numFmtId="0" fontId="160" fillId="5" borderId="832" xfId="6" quotePrefix="1" applyFont="1" applyFill="1" applyBorder="1" applyAlignment="1">
      <alignment horizontal="center" vertical="center" wrapText="1"/>
    </xf>
    <xf numFmtId="0" fontId="18" fillId="5" borderId="800" xfId="10" applyFont="1" applyFill="1" applyBorder="1" applyAlignment="1">
      <alignment vertical="center" wrapText="1"/>
    </xf>
    <xf numFmtId="0" fontId="18" fillId="5" borderId="805" xfId="10" quotePrefix="1" applyFont="1" applyFill="1" applyBorder="1" applyAlignment="1">
      <alignment horizontal="center" vertical="center" wrapText="1"/>
    </xf>
    <xf numFmtId="0" fontId="39" fillId="5" borderId="805" xfId="0" applyFont="1" applyFill="1" applyBorder="1" applyAlignment="1">
      <alignment horizontal="center" vertical="center" wrapText="1"/>
    </xf>
    <xf numFmtId="0" fontId="39" fillId="5" borderId="726" xfId="0" applyFont="1" applyFill="1" applyBorder="1" applyAlignment="1">
      <alignment horizontal="center" vertical="center" wrapText="1"/>
    </xf>
    <xf numFmtId="0" fontId="18" fillId="5" borderId="827" xfId="10" applyFont="1" applyFill="1" applyBorder="1" applyAlignment="1">
      <alignment vertical="center" wrapText="1"/>
    </xf>
    <xf numFmtId="0" fontId="18" fillId="5" borderId="827" xfId="8" applyFont="1" applyFill="1" applyBorder="1" applyAlignment="1">
      <alignment vertical="center"/>
    </xf>
    <xf numFmtId="0" fontId="18" fillId="5" borderId="764" xfId="8" applyFont="1" applyFill="1" applyBorder="1" applyAlignment="1">
      <alignment vertical="center" wrapText="1"/>
    </xf>
    <xf numFmtId="0" fontId="18" fillId="5" borderId="806" xfId="10" quotePrefix="1" applyFont="1" applyFill="1" applyBorder="1" applyAlignment="1">
      <alignment horizontal="center" vertical="center" wrapText="1"/>
    </xf>
    <xf numFmtId="0" fontId="39" fillId="5" borderId="806" xfId="0" applyFont="1" applyFill="1" applyBorder="1" applyAlignment="1">
      <alignment horizontal="center" vertical="center" wrapText="1"/>
    </xf>
    <xf numFmtId="0" fontId="39" fillId="5" borderId="816" xfId="0" applyFont="1" applyFill="1" applyBorder="1" applyAlignment="1">
      <alignment horizontal="center" vertical="center" wrapText="1"/>
    </xf>
    <xf numFmtId="0" fontId="18" fillId="5" borderId="257" xfId="10" applyFont="1" applyFill="1" applyBorder="1" applyAlignment="1">
      <alignment vertical="center" wrapText="1"/>
    </xf>
    <xf numFmtId="0" fontId="39" fillId="5" borderId="462" xfId="0" applyFont="1" applyFill="1" applyBorder="1" applyAlignment="1">
      <alignment horizontal="left" vertical="center" wrapText="1"/>
    </xf>
    <xf numFmtId="0" fontId="18" fillId="5" borderId="831" xfId="6" quotePrefix="1" applyFont="1" applyFill="1" applyBorder="1" applyAlignment="1">
      <alignment horizontal="center" vertical="center" wrapText="1"/>
    </xf>
    <xf numFmtId="0" fontId="18" fillId="5" borderId="832" xfId="6" quotePrefix="1" applyFont="1" applyFill="1" applyBorder="1" applyAlignment="1">
      <alignment horizontal="center" vertical="center" wrapText="1"/>
    </xf>
    <xf numFmtId="0" fontId="18" fillId="5" borderId="831" xfId="6" quotePrefix="1" applyFont="1" applyFill="1" applyBorder="1" applyAlignment="1">
      <alignment vertical="center" wrapText="1"/>
    </xf>
    <xf numFmtId="0" fontId="17" fillId="5" borderId="831" xfId="6" quotePrefix="1" applyFont="1" applyFill="1" applyBorder="1" applyAlignment="1">
      <alignment vertical="center" wrapText="1"/>
    </xf>
    <xf numFmtId="0" fontId="17" fillId="5" borderId="832" xfId="6" quotePrefix="1" applyFont="1" applyFill="1" applyBorder="1" applyAlignment="1">
      <alignment vertical="center" wrapText="1"/>
    </xf>
    <xf numFmtId="0" fontId="39" fillId="5" borderId="418" xfId="0" applyFont="1" applyFill="1" applyBorder="1" applyAlignment="1">
      <alignment horizontal="left" vertical="center" wrapText="1"/>
    </xf>
    <xf numFmtId="0" fontId="39" fillId="5" borderId="666" xfId="0" applyFont="1" applyFill="1" applyBorder="1" applyAlignment="1">
      <alignment horizontal="center" vertical="center"/>
    </xf>
    <xf numFmtId="0" fontId="39" fillId="5" borderId="668" xfId="0" applyFont="1" applyFill="1" applyBorder="1" applyAlignment="1">
      <alignment horizontal="center" vertical="center"/>
    </xf>
    <xf numFmtId="0" fontId="17" fillId="5" borderId="462" xfId="10" quotePrefix="1" applyFont="1" applyFill="1" applyBorder="1" applyAlignment="1">
      <alignment horizontal="left" vertical="center" wrapText="1"/>
    </xf>
    <xf numFmtId="0" fontId="17" fillId="5" borderId="831" xfId="10" quotePrefix="1" applyFont="1" applyFill="1" applyBorder="1" applyAlignment="1">
      <alignment horizontal="center" vertical="center" wrapText="1"/>
    </xf>
    <xf numFmtId="0" fontId="17" fillId="5" borderId="832" xfId="10" quotePrefix="1" applyFont="1" applyFill="1" applyBorder="1" applyAlignment="1">
      <alignment horizontal="center" vertical="center" wrapText="1"/>
    </xf>
    <xf numFmtId="0" fontId="17" fillId="5" borderId="831" xfId="6" quotePrefix="1" applyFont="1" applyFill="1" applyBorder="1" applyAlignment="1">
      <alignment horizontal="center" vertical="center" wrapText="1"/>
    </xf>
    <xf numFmtId="0" fontId="17" fillId="5" borderId="832" xfId="6" quotePrefix="1" applyFont="1" applyFill="1" applyBorder="1" applyAlignment="1">
      <alignment horizontal="center" vertical="center" wrapText="1"/>
    </xf>
    <xf numFmtId="0" fontId="18" fillId="5" borderId="816" xfId="10" quotePrefix="1" applyFont="1" applyFill="1" applyBorder="1" applyAlignment="1">
      <alignment horizontal="center" vertical="center" wrapText="1"/>
    </xf>
    <xf numFmtId="0" fontId="17" fillId="5" borderId="462" xfId="10" applyFont="1" applyFill="1" applyBorder="1" applyAlignment="1">
      <alignment vertical="center" wrapText="1"/>
    </xf>
    <xf numFmtId="0" fontId="17" fillId="5" borderId="284" xfId="10" applyFont="1" applyFill="1" applyBorder="1" applyAlignment="1">
      <alignment vertical="center" wrapText="1"/>
    </xf>
    <xf numFmtId="0" fontId="18" fillId="5" borderId="184" xfId="10" quotePrefix="1" applyFont="1" applyFill="1" applyBorder="1" applyAlignment="1">
      <alignment horizontal="center" vertical="center" wrapText="1"/>
    </xf>
    <xf numFmtId="0" fontId="17" fillId="4" borderId="812" xfId="10" quotePrefix="1" applyFont="1" applyFill="1" applyBorder="1" applyAlignment="1">
      <alignment vertical="center" wrapText="1"/>
    </xf>
    <xf numFmtId="0" fontId="18" fillId="4" borderId="809" xfId="10" quotePrefix="1" applyFont="1" applyFill="1" applyBorder="1" applyAlignment="1">
      <alignment vertical="center" wrapText="1"/>
    </xf>
    <xf numFmtId="0" fontId="39" fillId="4" borderId="809" xfId="0" applyFont="1" applyFill="1" applyBorder="1" applyAlignment="1">
      <alignment horizontal="left" vertical="center" wrapText="1"/>
    </xf>
    <xf numFmtId="0" fontId="39" fillId="4" borderId="814" xfId="0" applyFont="1" applyFill="1" applyBorder="1" applyAlignment="1">
      <alignment horizontal="left" vertical="center" wrapText="1"/>
    </xf>
    <xf numFmtId="0" fontId="18" fillId="5" borderId="822" xfId="8" applyFont="1" applyFill="1" applyBorder="1" applyAlignment="1">
      <alignment vertical="center" wrapText="1"/>
    </xf>
    <xf numFmtId="0" fontId="18" fillId="5" borderId="823" xfId="10" quotePrefix="1" applyFont="1" applyFill="1" applyBorder="1" applyAlignment="1">
      <alignment horizontal="center" vertical="center" wrapText="1"/>
    </xf>
    <xf numFmtId="0" fontId="18" fillId="5" borderId="826" xfId="8" applyFont="1" applyFill="1" applyBorder="1" applyAlignment="1">
      <alignment vertical="center" wrapText="1"/>
    </xf>
    <xf numFmtId="0" fontId="18" fillId="5" borderId="826" xfId="8" applyFont="1" applyFill="1" applyBorder="1" applyAlignment="1">
      <alignment vertical="center"/>
    </xf>
    <xf numFmtId="0" fontId="17" fillId="5" borderId="800" xfId="6" quotePrefix="1" applyFont="1" applyFill="1" applyBorder="1" applyAlignment="1">
      <alignment vertical="center" wrapText="1"/>
    </xf>
    <xf numFmtId="0" fontId="17" fillId="5" borderId="805" xfId="6" quotePrefix="1" applyFont="1" applyFill="1" applyBorder="1" applyAlignment="1">
      <alignment vertical="center" wrapText="1"/>
    </xf>
    <xf numFmtId="0" fontId="17" fillId="5" borderId="726" xfId="6" quotePrefix="1" applyFont="1" applyFill="1" applyBorder="1" applyAlignment="1">
      <alignment vertical="center" wrapText="1"/>
    </xf>
    <xf numFmtId="0" fontId="17" fillId="5" borderId="827" xfId="6" quotePrefix="1" applyFont="1" applyFill="1" applyBorder="1" applyAlignment="1">
      <alignment vertical="center" wrapText="1"/>
    </xf>
    <xf numFmtId="0" fontId="18" fillId="5" borderId="829" xfId="6" quotePrefix="1" applyFont="1" applyFill="1" applyBorder="1" applyAlignment="1">
      <alignment vertical="center" wrapText="1"/>
    </xf>
    <xf numFmtId="0" fontId="18" fillId="5" borderId="257" xfId="6" quotePrefix="1" applyFont="1" applyFill="1" applyBorder="1" applyAlignment="1">
      <alignment vertical="center" wrapText="1"/>
    </xf>
    <xf numFmtId="0" fontId="18" fillId="5" borderId="264" xfId="6" quotePrefix="1" applyFont="1" applyFill="1" applyBorder="1" applyAlignment="1">
      <alignment vertical="center" wrapText="1"/>
    </xf>
    <xf numFmtId="0" fontId="18" fillId="5" borderId="265" xfId="6" quotePrefix="1" applyFont="1" applyFill="1" applyBorder="1" applyAlignment="1">
      <alignment vertical="center" wrapText="1"/>
    </xf>
    <xf numFmtId="0" fontId="39" fillId="5" borderId="257" xfId="0" applyFont="1" applyFill="1" applyBorder="1" applyAlignment="1">
      <alignment vertical="center" wrapText="1"/>
    </xf>
    <xf numFmtId="0" fontId="39" fillId="5" borderId="264" xfId="0" applyFont="1" applyFill="1" applyBorder="1" applyAlignment="1">
      <alignment vertical="center" wrapText="1"/>
    </xf>
    <xf numFmtId="0" fontId="39" fillId="5" borderId="265" xfId="0" applyFont="1" applyFill="1" applyBorder="1" applyAlignment="1">
      <alignment vertical="center" wrapText="1"/>
    </xf>
    <xf numFmtId="0" fontId="17" fillId="4" borderId="807" xfId="10" quotePrefix="1" applyFont="1" applyFill="1" applyBorder="1" applyAlignment="1">
      <alignment vertical="center" wrapText="1"/>
    </xf>
    <xf numFmtId="0" fontId="17" fillId="4" borderId="809" xfId="10" quotePrefix="1" applyFont="1" applyFill="1" applyBorder="1" applyAlignment="1">
      <alignment vertical="center" wrapText="1"/>
    </xf>
    <xf numFmtId="0" fontId="18" fillId="4" borderId="814" xfId="10" quotePrefix="1" applyFont="1" applyFill="1" applyBorder="1" applyAlignment="1">
      <alignment vertical="center" wrapText="1"/>
    </xf>
    <xf numFmtId="0" fontId="39" fillId="4" borderId="812" xfId="0" applyFont="1" applyFill="1" applyBorder="1" applyAlignment="1">
      <alignment horizontal="left" vertical="center" wrapText="1"/>
    </xf>
    <xf numFmtId="0" fontId="39" fillId="5" borderId="651" xfId="0" applyFont="1" applyFill="1" applyBorder="1" applyAlignment="1">
      <alignment horizontal="left" vertical="center" wrapText="1"/>
    </xf>
    <xf numFmtId="0" fontId="17" fillId="5" borderId="418" xfId="10" quotePrefix="1" applyFont="1" applyFill="1" applyBorder="1" applyAlignment="1">
      <alignment horizontal="center" vertical="center" wrapText="1"/>
    </xf>
    <xf numFmtId="0" fontId="17" fillId="5" borderId="666" xfId="10" quotePrefix="1" applyFont="1" applyFill="1" applyBorder="1" applyAlignment="1">
      <alignment horizontal="center" vertical="center" wrapText="1"/>
    </xf>
    <xf numFmtId="0" fontId="17" fillId="5" borderId="668" xfId="10" quotePrefix="1" applyFont="1" applyFill="1" applyBorder="1" applyAlignment="1">
      <alignment horizontal="center" vertical="center" wrapText="1"/>
    </xf>
    <xf numFmtId="0" fontId="18" fillId="5" borderId="803" xfId="10" applyFont="1" applyFill="1" applyBorder="1" applyAlignment="1">
      <alignment vertical="center" wrapText="1"/>
    </xf>
    <xf numFmtId="0" fontId="18" fillId="5" borderId="800" xfId="10" quotePrefix="1" applyFont="1" applyFill="1" applyBorder="1" applyAlignment="1">
      <alignment horizontal="center" vertical="center" wrapText="1"/>
    </xf>
    <xf numFmtId="0" fontId="18" fillId="5" borderId="726" xfId="10" quotePrefix="1" applyFont="1" applyFill="1" applyBorder="1" applyAlignment="1">
      <alignment horizontal="center" vertical="center" wrapText="1"/>
    </xf>
    <xf numFmtId="0" fontId="39" fillId="5" borderId="800" xfId="0" applyFont="1" applyFill="1" applyBorder="1" applyAlignment="1">
      <alignment horizontal="center" vertical="center" wrapText="1"/>
    </xf>
    <xf numFmtId="0" fontId="18" fillId="5" borderId="821" xfId="8" applyFont="1" applyFill="1" applyBorder="1" applyAlignment="1">
      <alignment vertical="center" wrapText="1"/>
    </xf>
    <xf numFmtId="0" fontId="18" fillId="5" borderId="822" xfId="10" quotePrefix="1" applyFont="1" applyFill="1" applyBorder="1" applyAlignment="1">
      <alignment horizontal="center" vertical="center" wrapText="1"/>
    </xf>
    <xf numFmtId="0" fontId="18" fillId="5" borderId="824" xfId="10" quotePrefix="1" applyFont="1" applyFill="1" applyBorder="1" applyAlignment="1">
      <alignment horizontal="center" vertical="center" wrapText="1"/>
    </xf>
    <xf numFmtId="0" fontId="18" fillId="5" borderId="734" xfId="8" applyFont="1" applyFill="1" applyBorder="1" applyAlignment="1">
      <alignment vertical="center" wrapText="1"/>
    </xf>
    <xf numFmtId="0" fontId="18" fillId="5" borderId="764" xfId="10" quotePrefix="1" applyFont="1" applyFill="1" applyBorder="1" applyAlignment="1">
      <alignment horizontal="center" vertical="center" wrapText="1"/>
    </xf>
    <xf numFmtId="0" fontId="39" fillId="5" borderId="764" xfId="0" applyFont="1" applyFill="1" applyBorder="1" applyAlignment="1">
      <alignment horizontal="center" vertical="center" wrapText="1"/>
    </xf>
    <xf numFmtId="0" fontId="39" fillId="5" borderId="418" xfId="0" applyFont="1" applyFill="1" applyBorder="1" applyAlignment="1">
      <alignment horizontal="center" vertical="center"/>
    </xf>
    <xf numFmtId="0" fontId="17" fillId="5" borderId="463" xfId="10" quotePrefix="1" applyFont="1" applyFill="1" applyBorder="1" applyAlignment="1">
      <alignment horizontal="left" vertical="center" wrapText="1"/>
    </xf>
    <xf numFmtId="0" fontId="17" fillId="5" borderId="462" xfId="10" quotePrefix="1" applyFont="1" applyFill="1" applyBorder="1" applyAlignment="1">
      <alignment horizontal="center" vertical="center" wrapText="1"/>
    </xf>
    <xf numFmtId="0" fontId="17" fillId="5" borderId="418" xfId="6" quotePrefix="1" applyFont="1" applyFill="1" applyBorder="1" applyAlignment="1">
      <alignment horizontal="center" vertical="center" wrapText="1"/>
    </xf>
    <xf numFmtId="0" fontId="17" fillId="5" borderId="666" xfId="6" quotePrefix="1" applyFont="1" applyFill="1" applyBorder="1" applyAlignment="1">
      <alignment horizontal="center" vertical="center" wrapText="1"/>
    </xf>
    <xf numFmtId="0" fontId="17" fillId="5" borderId="668" xfId="6" quotePrefix="1" applyFont="1" applyFill="1" applyBorder="1" applyAlignment="1">
      <alignment horizontal="center" vertical="center" wrapText="1"/>
    </xf>
    <xf numFmtId="0" fontId="17" fillId="5" borderId="463" xfId="10" quotePrefix="1" applyFont="1" applyFill="1" applyBorder="1" applyAlignment="1">
      <alignment vertical="center" wrapText="1"/>
    </xf>
    <xf numFmtId="0" fontId="39" fillId="5" borderId="463" xfId="0" applyFont="1" applyFill="1" applyBorder="1" applyAlignment="1">
      <alignment horizontal="left" vertical="center" wrapText="1"/>
    </xf>
    <xf numFmtId="0" fontId="17" fillId="5" borderId="462" xfId="6" quotePrefix="1" applyFont="1" applyFill="1" applyBorder="1" applyAlignment="1">
      <alignment horizontal="center" vertical="center" wrapText="1"/>
    </xf>
    <xf numFmtId="0" fontId="17" fillId="5" borderId="9" xfId="1" quotePrefix="1" applyFont="1" applyFill="1" applyBorder="1" applyAlignment="1">
      <alignment horizontal="center" vertical="center" wrapText="1"/>
    </xf>
    <xf numFmtId="0" fontId="17" fillId="5" borderId="29" xfId="1" quotePrefix="1" applyFont="1" applyFill="1" applyBorder="1" applyAlignment="1">
      <alignment horizontal="center" vertical="center" wrapText="1"/>
    </xf>
    <xf numFmtId="0" fontId="17" fillId="5" borderId="19" xfId="1" quotePrefix="1" applyFont="1" applyFill="1" applyBorder="1" applyAlignment="1">
      <alignment horizontal="center" vertical="center" wrapText="1"/>
    </xf>
    <xf numFmtId="0" fontId="17" fillId="5" borderId="26" xfId="1" quotePrefix="1" applyFont="1" applyFill="1" applyBorder="1" applyAlignment="1">
      <alignment horizontal="center" vertical="center" wrapText="1"/>
    </xf>
    <xf numFmtId="0" fontId="17" fillId="5" borderId="54" xfId="1" quotePrefix="1" applyFont="1" applyFill="1" applyBorder="1" applyAlignment="1">
      <alignment horizontal="center" vertical="center" wrapText="1"/>
    </xf>
    <xf numFmtId="0" fontId="17" fillId="5" borderId="40" xfId="1" quotePrefix="1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wrapText="1"/>
    </xf>
    <xf numFmtId="0" fontId="17" fillId="5" borderId="9" xfId="1" quotePrefix="1" applyFont="1" applyFill="1" applyBorder="1" applyAlignment="1">
      <alignment horizontal="center" vertical="center" wrapText="1"/>
    </xf>
    <xf numFmtId="0" fontId="17" fillId="5" borderId="29" xfId="1" quotePrefix="1" applyFont="1" applyFill="1" applyBorder="1" applyAlignment="1">
      <alignment horizontal="center" vertical="center" wrapText="1"/>
    </xf>
    <xf numFmtId="0" fontId="17" fillId="5" borderId="19" xfId="1" quotePrefix="1" applyFont="1" applyFill="1" applyBorder="1" applyAlignment="1">
      <alignment horizontal="center" vertical="center" wrapText="1"/>
    </xf>
    <xf numFmtId="0" fontId="17" fillId="5" borderId="26" xfId="1" quotePrefix="1" applyFont="1" applyFill="1" applyBorder="1" applyAlignment="1">
      <alignment horizontal="center" vertical="center" wrapText="1"/>
    </xf>
    <xf numFmtId="0" fontId="17" fillId="5" borderId="54" xfId="1" quotePrefix="1" applyFont="1" applyFill="1" applyBorder="1" applyAlignment="1">
      <alignment horizontal="center" vertical="center" wrapText="1"/>
    </xf>
    <xf numFmtId="0" fontId="17" fillId="5" borderId="40" xfId="1" quotePrefix="1" applyFont="1" applyFill="1" applyBorder="1" applyAlignment="1">
      <alignment horizontal="center" vertical="center" wrapText="1"/>
    </xf>
    <xf numFmtId="0" fontId="17" fillId="4" borderId="9" xfId="13" quotePrefix="1" applyFont="1" applyFill="1" applyBorder="1" applyAlignment="1">
      <alignment horizontal="center" vertical="center" wrapText="1"/>
    </xf>
    <xf numFmtId="0" fontId="17" fillId="4" borderId="29" xfId="13" quotePrefix="1" applyFont="1" applyFill="1" applyBorder="1" applyAlignment="1">
      <alignment horizontal="center" vertical="center" wrapText="1"/>
    </xf>
    <xf numFmtId="0" fontId="17" fillId="4" borderId="19" xfId="13" quotePrefix="1" applyFont="1" applyFill="1" applyBorder="1" applyAlignment="1">
      <alignment horizontal="center" vertical="center" wrapText="1"/>
    </xf>
    <xf numFmtId="0" fontId="17" fillId="4" borderId="26" xfId="13" quotePrefix="1" applyFont="1" applyFill="1" applyBorder="1" applyAlignment="1">
      <alignment horizontal="center" vertical="center" wrapText="1"/>
    </xf>
    <xf numFmtId="0" fontId="17" fillId="4" borderId="54" xfId="13" quotePrefix="1" applyFont="1" applyFill="1" applyBorder="1" applyAlignment="1">
      <alignment horizontal="center" vertical="center" wrapText="1"/>
    </xf>
    <xf numFmtId="0" fontId="17" fillId="4" borderId="40" xfId="13" quotePrefix="1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104" fillId="5" borderId="0" xfId="0" applyFont="1" applyFill="1" applyBorder="1" applyAlignment="1">
      <alignment horizontal="center" wrapText="1"/>
    </xf>
    <xf numFmtId="0" fontId="104" fillId="4" borderId="0" xfId="0" applyFont="1" applyFill="1" applyAlignment="1">
      <alignment horizontal="center"/>
    </xf>
    <xf numFmtId="0" fontId="104" fillId="4" borderId="0" xfId="0" applyFont="1" applyFill="1" applyBorder="1" applyAlignment="1">
      <alignment horizontal="center" wrapText="1"/>
    </xf>
    <xf numFmtId="0" fontId="17" fillId="4" borderId="12" xfId="15" quotePrefix="1" applyFont="1" applyFill="1" applyBorder="1" applyAlignment="1">
      <alignment horizontal="center" vertical="center" wrapText="1"/>
    </xf>
    <xf numFmtId="0" fontId="17" fillId="4" borderId="36" xfId="15" quotePrefix="1" applyFont="1" applyFill="1" applyBorder="1" applyAlignment="1">
      <alignment horizontal="center" vertical="center" wrapText="1"/>
    </xf>
    <xf numFmtId="0" fontId="17" fillId="4" borderId="130" xfId="15" quotePrefix="1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left" vertical="center" wrapText="1"/>
    </xf>
    <xf numFmtId="0" fontId="17" fillId="4" borderId="32" xfId="13" quotePrefix="1" applyFont="1" applyFill="1" applyBorder="1" applyAlignment="1">
      <alignment horizontal="center" vertical="center" wrapText="1"/>
    </xf>
    <xf numFmtId="0" fontId="17" fillId="4" borderId="21" xfId="13" quotePrefix="1" applyFont="1" applyFill="1" applyBorder="1" applyAlignment="1">
      <alignment horizontal="center" vertical="center" wrapText="1"/>
    </xf>
    <xf numFmtId="0" fontId="17" fillId="4" borderId="20" xfId="13" quotePrefix="1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center" wrapText="1"/>
    </xf>
    <xf numFmtId="0" fontId="17" fillId="4" borderId="26" xfId="15" quotePrefix="1" applyFont="1" applyFill="1" applyBorder="1" applyAlignment="1">
      <alignment horizontal="center" vertical="center" wrapText="1"/>
    </xf>
    <xf numFmtId="0" fontId="17" fillId="4" borderId="3" xfId="1" quotePrefix="1" applyFont="1" applyFill="1" applyBorder="1" applyAlignment="1">
      <alignment horizontal="center" vertical="center" wrapText="1"/>
    </xf>
    <xf numFmtId="0" fontId="17" fillId="4" borderId="13" xfId="1" quotePrefix="1" applyFont="1" applyFill="1" applyBorder="1" applyAlignment="1">
      <alignment horizontal="center" vertical="center" wrapText="1"/>
    </xf>
    <xf numFmtId="0" fontId="17" fillId="4" borderId="31" xfId="1" quotePrefix="1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wrapText="1"/>
    </xf>
    <xf numFmtId="0" fontId="17" fillId="4" borderId="590" xfId="15" quotePrefix="1" applyFont="1" applyFill="1" applyBorder="1" applyAlignment="1">
      <alignment horizontal="center" vertical="center" wrapText="1"/>
    </xf>
    <xf numFmtId="0" fontId="17" fillId="4" borderId="651" xfId="15" quotePrefix="1" applyFont="1" applyFill="1" applyBorder="1" applyAlignment="1">
      <alignment horizontal="center" vertical="center" wrapText="1"/>
    </xf>
    <xf numFmtId="0" fontId="17" fillId="4" borderId="601" xfId="1" quotePrefix="1" applyFont="1" applyFill="1" applyBorder="1" applyAlignment="1">
      <alignment horizontal="center" vertical="center" wrapText="1"/>
    </xf>
    <xf numFmtId="0" fontId="17" fillId="4" borderId="647" xfId="1" quotePrefix="1" applyFont="1" applyFill="1" applyBorder="1" applyAlignment="1">
      <alignment horizontal="center" vertical="center" wrapText="1"/>
    </xf>
    <xf numFmtId="0" fontId="17" fillId="4" borderId="664" xfId="1" quotePrefix="1" applyFont="1" applyFill="1" applyBorder="1" applyAlignment="1">
      <alignment horizontal="center" vertical="center" wrapText="1"/>
    </xf>
    <xf numFmtId="0" fontId="17" fillId="4" borderId="651" xfId="1" quotePrefix="1" applyFont="1" applyFill="1" applyBorder="1" applyAlignment="1">
      <alignment horizontal="center" vertical="center" wrapText="1"/>
    </xf>
    <xf numFmtId="0" fontId="17" fillId="4" borderId="652" xfId="1" quotePrefix="1" applyFont="1" applyFill="1" applyBorder="1" applyAlignment="1">
      <alignment horizontal="center" vertical="center" wrapText="1"/>
    </xf>
    <xf numFmtId="0" fontId="17" fillId="4" borderId="459" xfId="1" quotePrefix="1" applyFont="1" applyFill="1" applyBorder="1" applyAlignment="1">
      <alignment horizontal="center" vertical="center" wrapText="1"/>
    </xf>
    <xf numFmtId="0" fontId="17" fillId="4" borderId="266" xfId="1" quotePrefix="1" applyFont="1" applyFill="1" applyBorder="1" applyAlignment="1">
      <alignment horizontal="center" vertical="center" wrapText="1"/>
    </xf>
    <xf numFmtId="0" fontId="17" fillId="4" borderId="321" xfId="1" quotePrefix="1" applyFont="1" applyFill="1" applyBorder="1" applyAlignment="1">
      <alignment horizontal="center" vertical="center" wrapText="1"/>
    </xf>
    <xf numFmtId="0" fontId="17" fillId="4" borderId="327" xfId="1" quotePrefix="1" applyFont="1" applyFill="1" applyBorder="1" applyAlignment="1">
      <alignment horizontal="center" vertical="center" wrapText="1"/>
    </xf>
    <xf numFmtId="0" fontId="0" fillId="0" borderId="647" xfId="0" applyBorder="1" applyAlignment="1">
      <alignment horizontal="center" vertical="center" wrapText="1"/>
    </xf>
    <xf numFmtId="0" fontId="0" fillId="0" borderId="664" xfId="0" applyBorder="1" applyAlignment="1">
      <alignment horizontal="center" vertical="center" wrapText="1"/>
    </xf>
    <xf numFmtId="0" fontId="0" fillId="0" borderId="651" xfId="0" applyBorder="1" applyAlignment="1">
      <alignment horizontal="center" vertical="center" wrapText="1"/>
    </xf>
    <xf numFmtId="0" fontId="0" fillId="0" borderId="652" xfId="0" applyBorder="1" applyAlignment="1">
      <alignment horizontal="center" vertical="center" wrapText="1"/>
    </xf>
    <xf numFmtId="0" fontId="0" fillId="0" borderId="459" xfId="0" applyBorder="1" applyAlignment="1">
      <alignment horizontal="center" vertical="center" wrapText="1"/>
    </xf>
    <xf numFmtId="0" fontId="17" fillId="4" borderId="601" xfId="13" quotePrefix="1" applyFont="1" applyFill="1" applyBorder="1" applyAlignment="1">
      <alignment horizontal="center" vertical="center" wrapText="1"/>
    </xf>
    <xf numFmtId="0" fontId="17" fillId="4" borderId="647" xfId="13" quotePrefix="1" applyFont="1" applyFill="1" applyBorder="1" applyAlignment="1">
      <alignment horizontal="center" vertical="center" wrapText="1"/>
    </xf>
    <xf numFmtId="0" fontId="17" fillId="4" borderId="664" xfId="13" quotePrefix="1" applyFont="1" applyFill="1" applyBorder="1" applyAlignment="1">
      <alignment horizontal="center" vertical="center" wrapText="1"/>
    </xf>
    <xf numFmtId="0" fontId="17" fillId="4" borderId="651" xfId="13" quotePrefix="1" applyFont="1" applyFill="1" applyBorder="1" applyAlignment="1">
      <alignment horizontal="center" vertical="center" wrapText="1"/>
    </xf>
    <xf numFmtId="0" fontId="17" fillId="4" borderId="652" xfId="13" quotePrefix="1" applyFont="1" applyFill="1" applyBorder="1" applyAlignment="1">
      <alignment horizontal="center" vertical="center" wrapText="1"/>
    </xf>
    <xf numFmtId="0" fontId="17" fillId="4" borderId="459" xfId="13" quotePrefix="1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/>
    </xf>
    <xf numFmtId="0" fontId="16" fillId="4" borderId="647" xfId="0" applyFont="1" applyFill="1" applyBorder="1" applyAlignment="1">
      <alignment wrapText="1"/>
    </xf>
    <xf numFmtId="0" fontId="16" fillId="4" borderId="273" xfId="0" applyFont="1" applyFill="1" applyBorder="1" applyAlignment="1">
      <alignment wrapText="1"/>
    </xf>
    <xf numFmtId="0" fontId="16" fillId="4" borderId="0" xfId="0" applyFont="1" applyFill="1" applyBorder="1" applyAlignment="1">
      <alignment wrapText="1"/>
    </xf>
    <xf numFmtId="0" fontId="16" fillId="4" borderId="664" xfId="0" applyFont="1" applyFill="1" applyBorder="1" applyAlignment="1">
      <alignment wrapText="1"/>
    </xf>
    <xf numFmtId="0" fontId="16" fillId="4" borderId="266" xfId="0" applyFont="1" applyFill="1" applyBorder="1" applyAlignment="1">
      <alignment wrapText="1"/>
    </xf>
    <xf numFmtId="0" fontId="16" fillId="4" borderId="321" xfId="0" applyFont="1" applyFill="1" applyBorder="1" applyAlignment="1">
      <alignment wrapText="1"/>
    </xf>
    <xf numFmtId="0" fontId="16" fillId="4" borderId="327" xfId="0" applyFont="1" applyFill="1" applyBorder="1" applyAlignment="1">
      <alignment wrapText="1"/>
    </xf>
    <xf numFmtId="0" fontId="16" fillId="4" borderId="651" xfId="0" applyFont="1" applyFill="1" applyBorder="1" applyAlignment="1">
      <alignment wrapText="1"/>
    </xf>
    <xf numFmtId="0" fontId="16" fillId="4" borderId="652" xfId="0" applyFont="1" applyFill="1" applyBorder="1" applyAlignment="1">
      <alignment wrapText="1"/>
    </xf>
    <xf numFmtId="0" fontId="16" fillId="4" borderId="459" xfId="0" applyFont="1" applyFill="1" applyBorder="1" applyAlignment="1">
      <alignment wrapText="1"/>
    </xf>
    <xf numFmtId="0" fontId="17" fillId="4" borderId="720" xfId="13" quotePrefix="1" applyFont="1" applyFill="1" applyBorder="1" applyAlignment="1">
      <alignment horizontal="center" vertical="center" wrapText="1"/>
    </xf>
    <xf numFmtId="0" fontId="17" fillId="4" borderId="721" xfId="13" quotePrefix="1" applyFont="1" applyFill="1" applyBorder="1" applyAlignment="1">
      <alignment horizontal="center" vertical="center" wrapText="1"/>
    </xf>
    <xf numFmtId="0" fontId="17" fillId="4" borderId="722" xfId="13" quotePrefix="1" applyFont="1" applyFill="1" applyBorder="1" applyAlignment="1">
      <alignment horizontal="center" vertical="center" wrapText="1"/>
    </xf>
    <xf numFmtId="0" fontId="17" fillId="4" borderId="718" xfId="13" quotePrefix="1" applyFont="1" applyFill="1" applyBorder="1" applyAlignment="1">
      <alignment horizontal="center" vertical="center" wrapText="1"/>
    </xf>
    <xf numFmtId="0" fontId="17" fillId="4" borderId="719" xfId="13" quotePrefix="1" applyFont="1" applyFill="1" applyBorder="1" applyAlignment="1">
      <alignment horizontal="center" vertical="center" wrapText="1"/>
    </xf>
    <xf numFmtId="0" fontId="17" fillId="4" borderId="708" xfId="13" quotePrefix="1" applyFont="1" applyFill="1" applyBorder="1" applyAlignment="1">
      <alignment horizontal="center" vertical="center" wrapText="1"/>
    </xf>
    <xf numFmtId="0" fontId="17" fillId="4" borderId="463" xfId="1" quotePrefix="1" applyFont="1" applyFill="1" applyBorder="1" applyAlignment="1">
      <alignment horizontal="center" vertical="center" wrapText="1"/>
    </xf>
    <xf numFmtId="0" fontId="17" fillId="4" borderId="485" xfId="1" quotePrefix="1" applyFont="1" applyFill="1" applyBorder="1" applyAlignment="1">
      <alignment horizontal="center" vertical="center" wrapText="1"/>
    </xf>
    <xf numFmtId="0" fontId="17" fillId="4" borderId="464" xfId="1" quotePrefix="1" applyFont="1" applyFill="1" applyBorder="1" applyAlignment="1">
      <alignment horizontal="center" vertical="center" wrapText="1"/>
    </xf>
    <xf numFmtId="0" fontId="17" fillId="4" borderId="697" xfId="15" quotePrefix="1" applyFont="1" applyFill="1" applyBorder="1" applyAlignment="1">
      <alignment horizontal="center" vertical="center" wrapText="1"/>
    </xf>
    <xf numFmtId="0" fontId="28" fillId="0" borderId="733" xfId="24" applyFont="1" applyBorder="1" applyAlignment="1">
      <alignment horizontal="center" vertical="center"/>
    </xf>
    <xf numFmtId="0" fontId="28" fillId="0" borderId="209" xfId="24" applyFont="1" applyBorder="1" applyAlignment="1">
      <alignment horizontal="center" vertical="center"/>
    </xf>
    <xf numFmtId="0" fontId="4" fillId="0" borderId="0" xfId="24" applyAlignment="1">
      <alignment horizontal="center"/>
    </xf>
    <xf numFmtId="0" fontId="4" fillId="0" borderId="579" xfId="24" applyFont="1" applyBorder="1" applyAlignment="1">
      <alignment horizontal="center"/>
    </xf>
    <xf numFmtId="0" fontId="4" fillId="0" borderId="544" xfId="24" applyBorder="1" applyAlignment="1">
      <alignment horizontal="center"/>
    </xf>
    <xf numFmtId="0" fontId="4" fillId="0" borderId="523" xfId="24" applyBorder="1" applyAlignment="1">
      <alignment horizontal="center"/>
    </xf>
    <xf numFmtId="0" fontId="4" fillId="0" borderId="708" xfId="24" applyBorder="1" applyAlignment="1">
      <alignment horizontal="center"/>
    </xf>
    <xf numFmtId="0" fontId="27" fillId="0" borderId="697" xfId="24" applyFont="1" applyBorder="1" applyAlignment="1">
      <alignment horizontal="center" vertical="center" wrapText="1"/>
    </xf>
    <xf numFmtId="0" fontId="27" fillId="0" borderId="36" xfId="24" applyFont="1" applyBorder="1" applyAlignment="1">
      <alignment horizontal="center" vertical="center" wrapText="1"/>
    </xf>
    <xf numFmtId="0" fontId="27" fillId="0" borderId="382" xfId="24" applyFont="1" applyBorder="1" applyAlignment="1">
      <alignment horizontal="center" vertical="center" wrapText="1"/>
    </xf>
    <xf numFmtId="0" fontId="4" fillId="0" borderId="544" xfId="24" applyFont="1" applyBorder="1" applyAlignment="1">
      <alignment horizontal="center"/>
    </xf>
    <xf numFmtId="0" fontId="4" fillId="0" borderId="555" xfId="24" applyFont="1" applyBorder="1" applyAlignment="1">
      <alignment horizontal="center"/>
    </xf>
    <xf numFmtId="0" fontId="28" fillId="0" borderId="566" xfId="24" applyFont="1" applyBorder="1" applyAlignment="1">
      <alignment horizontal="center" vertical="center"/>
    </xf>
    <xf numFmtId="0" fontId="28" fillId="0" borderId="523" xfId="24" applyFont="1" applyBorder="1" applyAlignment="1">
      <alignment horizontal="center" vertical="center"/>
    </xf>
    <xf numFmtId="0" fontId="28" fillId="0" borderId="708" xfId="24" applyFont="1" applyBorder="1" applyAlignment="1">
      <alignment horizontal="center" vertical="center"/>
    </xf>
    <xf numFmtId="0" fontId="28" fillId="0" borderId="283" xfId="24" applyFont="1" applyBorder="1" applyAlignment="1">
      <alignment horizontal="center" vertical="center"/>
    </xf>
    <xf numFmtId="0" fontId="28" fillId="0" borderId="0" xfId="24" applyFont="1" applyBorder="1" applyAlignment="1">
      <alignment horizontal="center" vertical="center"/>
    </xf>
    <xf numFmtId="0" fontId="28" fillId="0" borderId="128" xfId="24" applyFont="1" applyBorder="1" applyAlignment="1">
      <alignment horizontal="center" vertical="center"/>
    </xf>
    <xf numFmtId="0" fontId="28" fillId="0" borderId="371" xfId="24" applyFont="1" applyBorder="1" applyAlignment="1">
      <alignment horizontal="center" vertical="center"/>
    </xf>
    <xf numFmtId="0" fontId="28" fillId="0" borderId="741" xfId="24" applyFont="1" applyBorder="1" applyAlignment="1">
      <alignment horizontal="center" vertical="center"/>
    </xf>
    <xf numFmtId="0" fontId="28" fillId="0" borderId="742" xfId="24" applyFont="1" applyBorder="1" applyAlignment="1">
      <alignment horizontal="center" vertical="center"/>
    </xf>
    <xf numFmtId="0" fontId="28" fillId="0" borderId="734" xfId="24" applyFont="1" applyBorder="1" applyAlignment="1">
      <alignment horizontal="center" vertical="center"/>
    </xf>
    <xf numFmtId="0" fontId="28" fillId="0" borderId="737" xfId="24" applyFont="1" applyBorder="1" applyAlignment="1">
      <alignment horizontal="center" vertical="center"/>
    </xf>
    <xf numFmtId="0" fontId="4" fillId="0" borderId="326" xfId="24" applyBorder="1" applyAlignment="1">
      <alignment horizontal="center"/>
    </xf>
    <xf numFmtId="0" fontId="27" fillId="0" borderId="697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0" borderId="382" xfId="0" applyFont="1" applyBorder="1" applyAlignment="1">
      <alignment horizontal="center" vertical="center" wrapText="1"/>
    </xf>
    <xf numFmtId="0" fontId="0" fillId="0" borderId="544" xfId="0" applyBorder="1" applyAlignment="1">
      <alignment horizontal="center"/>
    </xf>
    <xf numFmtId="0" fontId="0" fillId="0" borderId="555" xfId="0" applyBorder="1" applyAlignment="1">
      <alignment horizontal="center"/>
    </xf>
    <xf numFmtId="0" fontId="90" fillId="0" borderId="579" xfId="24" applyFont="1" applyBorder="1" applyAlignment="1">
      <alignment horizontal="center"/>
    </xf>
    <xf numFmtId="0" fontId="4" fillId="0" borderId="660" xfId="24" applyBorder="1" applyAlignment="1">
      <alignment horizontal="center"/>
    </xf>
    <xf numFmtId="0" fontId="90" fillId="0" borderId="544" xfId="24" applyFont="1" applyBorder="1" applyAlignment="1">
      <alignment horizontal="center"/>
    </xf>
    <xf numFmtId="0" fontId="4" fillId="0" borderId="558" xfId="24" applyBorder="1" applyAlignment="1">
      <alignment horizontal="center"/>
    </xf>
    <xf numFmtId="0" fontId="4" fillId="0" borderId="555" xfId="24" applyBorder="1" applyAlignment="1">
      <alignment horizontal="center"/>
    </xf>
    <xf numFmtId="0" fontId="28" fillId="0" borderId="523" xfId="0" applyFont="1" applyBorder="1" applyAlignment="1">
      <alignment horizontal="center" vertical="center"/>
    </xf>
    <xf numFmtId="0" fontId="28" fillId="0" borderId="708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128" xfId="0" applyFont="1" applyBorder="1" applyAlignment="1">
      <alignment horizontal="center" vertical="center"/>
    </xf>
    <xf numFmtId="0" fontId="0" fillId="0" borderId="720" xfId="0" applyBorder="1" applyAlignment="1">
      <alignment horizontal="center"/>
    </xf>
    <xf numFmtId="0" fontId="0" fillId="0" borderId="721" xfId="0" applyBorder="1" applyAlignment="1">
      <alignment horizontal="center"/>
    </xf>
    <xf numFmtId="0" fontId="0" fillId="0" borderId="724" xfId="0" applyBorder="1" applyAlignment="1">
      <alignment horizontal="center"/>
    </xf>
    <xf numFmtId="0" fontId="0" fillId="0" borderId="738" xfId="0" applyBorder="1" applyAlignment="1">
      <alignment horizontal="center"/>
    </xf>
    <xf numFmtId="0" fontId="0" fillId="0" borderId="722" xfId="0" applyBorder="1" applyAlignment="1">
      <alignment horizontal="center"/>
    </xf>
    <xf numFmtId="0" fontId="28" fillId="0" borderId="283" xfId="0" applyFont="1" applyBorder="1" applyAlignment="1">
      <alignment horizontal="center" vertical="center"/>
    </xf>
    <xf numFmtId="0" fontId="28" fillId="0" borderId="663" xfId="0" applyFont="1" applyBorder="1" applyAlignment="1">
      <alignment horizontal="center" vertical="center"/>
    </xf>
    <xf numFmtId="0" fontId="28" fillId="0" borderId="316" xfId="0" applyFont="1" applyBorder="1" applyAlignment="1">
      <alignment horizontal="center" vertical="center"/>
    </xf>
    <xf numFmtId="0" fontId="28" fillId="0" borderId="209" xfId="24" applyFont="1" applyFill="1" applyBorder="1" applyAlignment="1">
      <alignment horizontal="center" vertical="center"/>
    </xf>
    <xf numFmtId="0" fontId="28" fillId="0" borderId="735" xfId="24" applyFont="1" applyFill="1" applyBorder="1" applyAlignment="1">
      <alignment horizontal="center" vertical="center"/>
    </xf>
    <xf numFmtId="0" fontId="28" fillId="0" borderId="738" xfId="24" applyFont="1" applyBorder="1" applyAlignment="1">
      <alignment horizontal="center" vertical="center"/>
    </xf>
    <xf numFmtId="0" fontId="28" fillId="0" borderId="721" xfId="24" applyFont="1" applyBorder="1" applyAlignment="1">
      <alignment horizontal="center" vertical="center"/>
    </xf>
    <xf numFmtId="0" fontId="28" fillId="0" borderId="724" xfId="24" applyFont="1" applyBorder="1" applyAlignment="1">
      <alignment horizontal="center" vertical="center"/>
    </xf>
    <xf numFmtId="0" fontId="28" fillId="0" borderId="728" xfId="24" applyFont="1" applyBorder="1" applyAlignment="1">
      <alignment horizontal="center" vertical="center"/>
    </xf>
    <xf numFmtId="0" fontId="28" fillId="0" borderId="720" xfId="24" applyFont="1" applyBorder="1" applyAlignment="1">
      <alignment horizontal="center" vertical="center"/>
    </xf>
    <xf numFmtId="0" fontId="28" fillId="0" borderId="734" xfId="24" applyFont="1" applyFill="1" applyBorder="1" applyAlignment="1">
      <alignment horizontal="center" vertical="center"/>
    </xf>
    <xf numFmtId="0" fontId="28" fillId="0" borderId="733" xfId="24" applyFont="1" applyFill="1" applyBorder="1" applyAlignment="1">
      <alignment horizontal="center" vertical="center"/>
    </xf>
    <xf numFmtId="0" fontId="4" fillId="0" borderId="468" xfId="24" applyBorder="1" applyAlignment="1">
      <alignment horizontal="center"/>
    </xf>
    <xf numFmtId="0" fontId="60" fillId="0" borderId="0" xfId="24" applyFont="1" applyFill="1" applyAlignment="1">
      <alignment horizontal="center"/>
    </xf>
    <xf numFmtId="0" fontId="60" fillId="0" borderId="463" xfId="24" applyFont="1" applyBorder="1" applyAlignment="1">
      <alignment horizontal="center"/>
    </xf>
    <xf numFmtId="0" fontId="60" fillId="0" borderId="485" xfId="24" applyFont="1" applyBorder="1" applyAlignment="1">
      <alignment horizontal="center"/>
    </xf>
    <xf numFmtId="0" fontId="60" fillId="0" borderId="523" xfId="24" applyFont="1" applyBorder="1" applyAlignment="1">
      <alignment horizontal="center"/>
    </xf>
    <xf numFmtId="0" fontId="60" fillId="0" borderId="524" xfId="24" applyFont="1" applyBorder="1" applyAlignment="1">
      <alignment horizontal="center"/>
    </xf>
    <xf numFmtId="0" fontId="60" fillId="0" borderId="525" xfId="24" applyFont="1" applyBorder="1" applyAlignment="1">
      <alignment horizontal="center" vertical="center" wrapText="1"/>
    </xf>
    <xf numFmtId="0" fontId="60" fillId="0" borderId="36" xfId="24" applyFont="1" applyBorder="1" applyAlignment="1">
      <alignment horizontal="center" vertical="center" wrapText="1"/>
    </xf>
    <xf numFmtId="0" fontId="60" fillId="0" borderId="432" xfId="24" applyFont="1" applyBorder="1" applyAlignment="1">
      <alignment horizontal="center"/>
    </xf>
    <xf numFmtId="0" fontId="60" fillId="0" borderId="536" xfId="24" applyFont="1" applyBorder="1" applyAlignment="1">
      <alignment horizontal="center"/>
    </xf>
    <xf numFmtId="0" fontId="61" fillId="0" borderId="543" xfId="24" applyFont="1" applyBorder="1" applyAlignment="1">
      <alignment horizontal="center" vertical="center"/>
    </xf>
    <xf numFmtId="0" fontId="61" fillId="0" borderId="523" xfId="24" applyFont="1" applyBorder="1" applyAlignment="1">
      <alignment horizontal="center" vertical="center"/>
    </xf>
    <xf numFmtId="0" fontId="61" fillId="0" borderId="542" xfId="24" applyFont="1" applyBorder="1" applyAlignment="1">
      <alignment horizontal="center" vertical="center"/>
    </xf>
    <xf numFmtId="0" fontId="61" fillId="0" borderId="200" xfId="24" applyFont="1" applyBorder="1" applyAlignment="1">
      <alignment horizontal="center" vertical="center"/>
    </xf>
    <xf numFmtId="0" fontId="61" fillId="0" borderId="199" xfId="24" applyFont="1" applyBorder="1" applyAlignment="1">
      <alignment horizontal="center" vertical="center"/>
    </xf>
    <xf numFmtId="0" fontId="61" fillId="0" borderId="197" xfId="24" applyFont="1" applyBorder="1" applyAlignment="1">
      <alignment horizontal="center" vertical="center"/>
    </xf>
    <xf numFmtId="0" fontId="61" fillId="0" borderId="317" xfId="24" applyFont="1" applyBorder="1" applyAlignment="1">
      <alignment horizontal="center" vertical="center"/>
    </xf>
    <xf numFmtId="0" fontId="61" fillId="0" borderId="214" xfId="24" applyFont="1" applyBorder="1" applyAlignment="1">
      <alignment horizontal="center" vertical="center"/>
    </xf>
    <xf numFmtId="0" fontId="61" fillId="0" borderId="314" xfId="24" applyFont="1" applyBorder="1" applyAlignment="1">
      <alignment horizontal="center" vertical="center"/>
    </xf>
    <xf numFmtId="0" fontId="61" fillId="0" borderId="316" xfId="24" applyFont="1" applyBorder="1" applyAlignment="1">
      <alignment horizontal="center" vertical="center"/>
    </xf>
    <xf numFmtId="0" fontId="61" fillId="0" borderId="0" xfId="24" applyFont="1" applyBorder="1" applyAlignment="1">
      <alignment horizontal="center" vertical="center"/>
    </xf>
    <xf numFmtId="0" fontId="61" fillId="0" borderId="323" xfId="24" applyFont="1" applyBorder="1" applyAlignment="1">
      <alignment horizontal="center" vertical="center"/>
    </xf>
    <xf numFmtId="0" fontId="61" fillId="0" borderId="274" xfId="24" applyFont="1" applyBorder="1" applyAlignment="1">
      <alignment horizontal="center"/>
    </xf>
    <xf numFmtId="0" fontId="61" fillId="0" borderId="346" xfId="24" applyFont="1" applyBorder="1" applyAlignment="1">
      <alignment horizontal="center"/>
    </xf>
    <xf numFmtId="0" fontId="4" fillId="0" borderId="0" xfId="24" applyFont="1" applyBorder="1" applyAlignment="1">
      <alignment horizontal="center"/>
    </xf>
    <xf numFmtId="0" fontId="63" fillId="0" borderId="738" xfId="24" applyFont="1" applyBorder="1" applyAlignment="1">
      <alignment horizontal="center" vertical="top"/>
    </xf>
    <xf numFmtId="0" fontId="63" fillId="0" borderId="721" xfId="24" applyFont="1" applyBorder="1" applyAlignment="1">
      <alignment horizontal="center" vertical="top"/>
    </xf>
    <xf numFmtId="0" fontId="63" fillId="0" borderId="724" xfId="24" applyFont="1" applyBorder="1" applyAlignment="1">
      <alignment horizontal="center" vertical="top"/>
    </xf>
    <xf numFmtId="0" fontId="63" fillId="0" borderId="561" xfId="24" applyFont="1" applyBorder="1" applyAlignment="1">
      <alignment horizontal="center"/>
    </xf>
    <xf numFmtId="0" fontId="63" fillId="0" borderId="381" xfId="24" applyFont="1" applyBorder="1" applyAlignment="1">
      <alignment horizontal="center"/>
    </xf>
    <xf numFmtId="0" fontId="63" fillId="0" borderId="391" xfId="24" applyFont="1" applyBorder="1" applyAlignment="1">
      <alignment horizontal="center" vertical="top"/>
    </xf>
    <xf numFmtId="0" fontId="63" fillId="0" borderId="561" xfId="24" applyFont="1" applyBorder="1" applyAlignment="1">
      <alignment horizontal="center" vertical="top"/>
    </xf>
    <xf numFmtId="0" fontId="63" fillId="0" borderId="381" xfId="24" applyFont="1" applyBorder="1" applyAlignment="1">
      <alignment horizontal="center" vertical="top"/>
    </xf>
    <xf numFmtId="0" fontId="60" fillId="0" borderId="579" xfId="24" applyFont="1" applyBorder="1" applyAlignment="1">
      <alignment horizontal="center"/>
    </xf>
    <xf numFmtId="0" fontId="60" fillId="0" borderId="544" xfId="24" applyFont="1" applyBorder="1" applyAlignment="1">
      <alignment horizontal="center"/>
    </xf>
    <xf numFmtId="0" fontId="60" fillId="0" borderId="708" xfId="24" applyFont="1" applyBorder="1" applyAlignment="1">
      <alignment horizontal="center"/>
    </xf>
    <xf numFmtId="0" fontId="62" fillId="0" borderId="558" xfId="24" applyFont="1" applyBorder="1" applyAlignment="1">
      <alignment horizontal="center" vertical="top"/>
    </xf>
    <xf numFmtId="0" fontId="62" fillId="0" borderId="544" xfId="24" applyFont="1" applyBorder="1" applyAlignment="1">
      <alignment horizontal="center" vertical="top"/>
    </xf>
    <xf numFmtId="0" fontId="62" fillId="0" borderId="660" xfId="24" applyFont="1" applyBorder="1" applyAlignment="1">
      <alignment horizontal="center" vertical="top"/>
    </xf>
    <xf numFmtId="0" fontId="63" fillId="0" borderId="566" xfId="24" applyFont="1" applyBorder="1" applyAlignment="1">
      <alignment horizontal="center" vertical="center"/>
    </xf>
    <xf numFmtId="0" fontId="63" fillId="0" borderId="523" xfId="24" applyFont="1" applyBorder="1" applyAlignment="1">
      <alignment horizontal="center" vertical="center"/>
    </xf>
    <xf numFmtId="0" fontId="63" fillId="0" borderId="708" xfId="24" applyFont="1" applyBorder="1" applyAlignment="1">
      <alignment horizontal="center" vertical="center"/>
    </xf>
    <xf numFmtId="0" fontId="63" fillId="0" borderId="371" xfId="24" applyFont="1" applyBorder="1" applyAlignment="1">
      <alignment horizontal="center" vertical="center"/>
    </xf>
    <xf numFmtId="0" fontId="63" fillId="0" borderId="741" xfId="24" applyFont="1" applyBorder="1" applyAlignment="1">
      <alignment horizontal="center" vertical="center"/>
    </xf>
    <xf numFmtId="0" fontId="63" fillId="0" borderId="742" xfId="24" applyFont="1" applyBorder="1" applyAlignment="1">
      <alignment horizontal="center" vertical="center"/>
    </xf>
    <xf numFmtId="0" fontId="60" fillId="0" borderId="697" xfId="24" applyFont="1" applyBorder="1" applyAlignment="1">
      <alignment horizontal="center" vertical="center" wrapText="1"/>
    </xf>
    <xf numFmtId="0" fontId="62" fillId="0" borderId="558" xfId="24" applyFont="1" applyBorder="1" applyAlignment="1">
      <alignment horizontal="center"/>
    </xf>
    <xf numFmtId="0" fontId="62" fillId="0" borderId="544" xfId="24" applyFont="1" applyBorder="1" applyAlignment="1">
      <alignment horizontal="center"/>
    </xf>
    <xf numFmtId="0" fontId="62" fillId="0" borderId="660" xfId="24" applyFont="1" applyBorder="1" applyAlignment="1">
      <alignment horizontal="center"/>
    </xf>
    <xf numFmtId="0" fontId="63" fillId="0" borderId="730" xfId="24" applyFont="1" applyBorder="1" applyAlignment="1">
      <alignment horizontal="center" vertical="center"/>
    </xf>
    <xf numFmtId="0" fontId="63" fillId="0" borderId="728" xfId="24" applyFont="1" applyBorder="1" applyAlignment="1">
      <alignment horizontal="center" vertical="center"/>
    </xf>
    <xf numFmtId="0" fontId="17" fillId="4" borderId="807" xfId="1" quotePrefix="1" applyFont="1" applyFill="1" applyBorder="1" applyAlignment="1">
      <alignment horizontal="center" vertical="center" wrapText="1"/>
    </xf>
    <xf numFmtId="0" fontId="17" fillId="4" borderId="180" xfId="1" quotePrefix="1" applyFont="1" applyFill="1" applyBorder="1" applyAlignment="1">
      <alignment horizontal="center" vertical="center" wrapText="1"/>
    </xf>
    <xf numFmtId="0" fontId="17" fillId="4" borderId="808" xfId="1" quotePrefix="1" applyFont="1" applyFill="1" applyBorder="1" applyAlignment="1">
      <alignment horizontal="center" vertical="center" wrapText="1"/>
    </xf>
    <xf numFmtId="0" fontId="17" fillId="4" borderId="807" xfId="13" quotePrefix="1" applyFont="1" applyFill="1" applyBorder="1" applyAlignment="1">
      <alignment horizontal="center" vertical="center" wrapText="1"/>
    </xf>
    <xf numFmtId="0" fontId="17" fillId="4" borderId="180" xfId="13" quotePrefix="1" applyFont="1" applyFill="1" applyBorder="1" applyAlignment="1">
      <alignment horizontal="center" vertical="center" wrapText="1"/>
    </xf>
    <xf numFmtId="0" fontId="17" fillId="4" borderId="808" xfId="13" quotePrefix="1" applyFont="1" applyFill="1" applyBorder="1" applyAlignment="1">
      <alignment horizontal="center" vertical="center" wrapText="1"/>
    </xf>
    <xf numFmtId="0" fontId="25" fillId="4" borderId="0" xfId="0" applyFont="1" applyFill="1" applyBorder="1" applyAlignment="1">
      <alignment horizontal="left" vertical="center" wrapText="1"/>
    </xf>
    <xf numFmtId="0" fontId="38" fillId="4" borderId="0" xfId="0" applyFont="1" applyFill="1" applyAlignment="1">
      <alignment horizontal="center"/>
    </xf>
    <xf numFmtId="0" fontId="17" fillId="4" borderId="810" xfId="15" quotePrefix="1" applyFont="1" applyFill="1" applyBorder="1" applyAlignment="1">
      <alignment horizontal="center" vertical="center" wrapText="1"/>
    </xf>
    <xf numFmtId="0" fontId="17" fillId="4" borderId="283" xfId="15" quotePrefix="1" applyFont="1" applyFill="1" applyBorder="1" applyAlignment="1">
      <alignment horizontal="center" vertical="center" wrapText="1"/>
    </xf>
    <xf numFmtId="0" fontId="17" fillId="4" borderId="741" xfId="1" quotePrefix="1" applyFont="1" applyFill="1" applyBorder="1" applyAlignment="1">
      <alignment horizontal="center" vertical="center" wrapText="1"/>
    </xf>
    <xf numFmtId="0" fontId="17" fillId="4" borderId="742" xfId="1" quotePrefix="1" applyFont="1" applyFill="1" applyBorder="1" applyAlignment="1">
      <alignment horizontal="center" vertical="center" wrapText="1"/>
    </xf>
    <xf numFmtId="164" fontId="15" fillId="4" borderId="0" xfId="29" applyFont="1" applyFill="1" applyBorder="1" applyAlignment="1">
      <alignment horizontal="center" wrapText="1"/>
    </xf>
    <xf numFmtId="0" fontId="109" fillId="5" borderId="0" xfId="0" applyFont="1" applyFill="1" applyBorder="1" applyAlignment="1">
      <alignment horizontal="center" wrapText="1"/>
    </xf>
    <xf numFmtId="0" fontId="17" fillId="4" borderId="807" xfId="15" quotePrefix="1" applyFont="1" applyFill="1" applyBorder="1" applyAlignment="1">
      <alignment horizontal="center" vertical="center" wrapText="1"/>
    </xf>
    <xf numFmtId="0" fontId="25" fillId="4" borderId="180" xfId="0" applyFont="1" applyFill="1" applyBorder="1" applyAlignment="1">
      <alignment wrapText="1"/>
    </xf>
    <xf numFmtId="0" fontId="25" fillId="4" borderId="808" xfId="0" applyFont="1" applyFill="1" applyBorder="1" applyAlignment="1">
      <alignment wrapText="1"/>
    </xf>
    <xf numFmtId="0" fontId="25" fillId="4" borderId="283" xfId="0" applyFont="1" applyFill="1" applyBorder="1" applyAlignment="1">
      <alignment wrapText="1"/>
    </xf>
    <xf numFmtId="0" fontId="25" fillId="4" borderId="0" xfId="0" applyFont="1" applyFill="1" applyBorder="1" applyAlignment="1">
      <alignment wrapText="1"/>
    </xf>
    <xf numFmtId="0" fontId="25" fillId="4" borderId="128" xfId="0" applyFont="1" applyFill="1" applyBorder="1" applyAlignment="1">
      <alignment wrapText="1"/>
    </xf>
    <xf numFmtId="0" fontId="25" fillId="4" borderId="266" xfId="0" applyFont="1" applyFill="1" applyBorder="1" applyAlignment="1">
      <alignment wrapText="1"/>
    </xf>
    <xf numFmtId="0" fontId="25" fillId="4" borderId="741" xfId="0" applyFont="1" applyFill="1" applyBorder="1" applyAlignment="1">
      <alignment wrapText="1"/>
    </xf>
    <xf numFmtId="0" fontId="25" fillId="4" borderId="742" xfId="0" applyFont="1" applyFill="1" applyBorder="1" applyAlignment="1">
      <alignment wrapText="1"/>
    </xf>
    <xf numFmtId="0" fontId="25" fillId="4" borderId="651" xfId="0" applyFont="1" applyFill="1" applyBorder="1" applyAlignment="1">
      <alignment wrapText="1"/>
    </xf>
    <xf numFmtId="0" fontId="25" fillId="4" borderId="652" xfId="0" applyFont="1" applyFill="1" applyBorder="1" applyAlignment="1">
      <alignment wrapText="1"/>
    </xf>
    <xf numFmtId="0" fontId="25" fillId="4" borderId="459" xfId="0" applyFont="1" applyFill="1" applyBorder="1" applyAlignment="1">
      <alignment wrapText="1"/>
    </xf>
    <xf numFmtId="0" fontId="17" fillId="4" borderId="785" xfId="1" quotePrefix="1" applyFont="1" applyFill="1" applyBorder="1" applyAlignment="1">
      <alignment horizontal="center" vertical="center" wrapText="1"/>
    </xf>
    <xf numFmtId="0" fontId="17" fillId="4" borderId="791" xfId="1" quotePrefix="1" applyFont="1" applyFill="1" applyBorder="1" applyAlignment="1">
      <alignment horizontal="center" vertical="center" wrapText="1"/>
    </xf>
    <xf numFmtId="0" fontId="17" fillId="4" borderId="803" xfId="13" quotePrefix="1" applyFont="1" applyFill="1" applyBorder="1" applyAlignment="1">
      <alignment horizontal="center" vertical="center" wrapText="1"/>
    </xf>
    <xf numFmtId="0" fontId="17" fillId="4" borderId="802" xfId="13" quotePrefix="1" applyFont="1" applyFill="1" applyBorder="1" applyAlignment="1">
      <alignment horizontal="center" vertical="center" wrapText="1"/>
    </xf>
    <xf numFmtId="0" fontId="17" fillId="4" borderId="801" xfId="13" quotePrefix="1" applyFont="1" applyFill="1" applyBorder="1" applyAlignment="1">
      <alignment horizontal="center" vertical="center" wrapText="1"/>
    </xf>
    <xf numFmtId="0" fontId="17" fillId="4" borderId="463" xfId="13" quotePrefix="1" applyFont="1" applyFill="1" applyBorder="1" applyAlignment="1">
      <alignment horizontal="center" vertical="center" wrapText="1"/>
    </xf>
    <xf numFmtId="0" fontId="17" fillId="4" borderId="785" xfId="13" quotePrefix="1" applyFont="1" applyFill="1" applyBorder="1" applyAlignment="1">
      <alignment horizontal="center" vertical="center" wrapText="1"/>
    </xf>
    <xf numFmtId="0" fontId="17" fillId="4" borderId="791" xfId="13" quotePrefix="1" applyFont="1" applyFill="1" applyBorder="1" applyAlignment="1">
      <alignment horizontal="center" vertical="center" wrapText="1"/>
    </xf>
    <xf numFmtId="0" fontId="17" fillId="4" borderId="833" xfId="15" quotePrefix="1" applyFont="1" applyFill="1" applyBorder="1" applyAlignment="1">
      <alignment horizontal="center" vertical="center" wrapText="1"/>
    </xf>
    <xf numFmtId="0" fontId="108" fillId="4" borderId="0" xfId="0" applyFont="1" applyFill="1" applyBorder="1" applyAlignment="1">
      <alignment horizontal="center" wrapText="1"/>
    </xf>
    <xf numFmtId="0" fontId="50" fillId="0" borderId="0" xfId="0" applyFont="1" applyFill="1" applyBorder="1" applyAlignment="1">
      <alignment horizontal="center" vertical="center" wrapText="1"/>
    </xf>
    <xf numFmtId="0" fontId="43" fillId="0" borderId="65" xfId="0" applyFont="1" applyFill="1" applyBorder="1" applyAlignment="1">
      <alignment horizontal="left" vertical="center" wrapText="1"/>
    </xf>
    <xf numFmtId="0" fontId="6" fillId="0" borderId="61" xfId="2" applyFont="1" applyFill="1" applyBorder="1" applyAlignment="1">
      <alignment horizontal="center" vertical="center" wrapText="1"/>
    </xf>
    <xf numFmtId="0" fontId="42" fillId="0" borderId="73" xfId="10" applyFont="1" applyFill="1" applyBorder="1" applyAlignment="1">
      <alignment horizontal="left" vertical="center" wrapText="1"/>
    </xf>
    <xf numFmtId="0" fontId="46" fillId="0" borderId="121" xfId="0" applyFont="1" applyFill="1" applyBorder="1" applyAlignment="1">
      <alignment horizontal="left" vertical="center" wrapText="1"/>
    </xf>
    <xf numFmtId="0" fontId="46" fillId="0" borderId="69" xfId="0" applyFont="1" applyFill="1" applyBorder="1" applyAlignment="1">
      <alignment horizontal="left" vertical="center" wrapText="1"/>
    </xf>
    <xf numFmtId="0" fontId="46" fillId="0" borderId="67" xfId="2" applyFont="1" applyFill="1" applyBorder="1" applyAlignment="1">
      <alignment horizontal="center" vertical="center" wrapText="1"/>
    </xf>
    <xf numFmtId="0" fontId="46" fillId="0" borderId="63" xfId="2" applyFont="1" applyFill="1" applyBorder="1" applyAlignment="1">
      <alignment horizontal="center" vertical="center" wrapText="1"/>
    </xf>
    <xf numFmtId="0" fontId="43" fillId="0" borderId="73" xfId="0" applyFont="1" applyFill="1" applyBorder="1" applyAlignment="1">
      <alignment horizontal="left" vertical="center" wrapText="1"/>
    </xf>
    <xf numFmtId="0" fontId="6" fillId="0" borderId="111" xfId="2" applyFont="1" applyFill="1" applyBorder="1" applyAlignment="1">
      <alignment horizontal="center" vertical="center" wrapText="1"/>
    </xf>
    <xf numFmtId="0" fontId="6" fillId="0" borderId="102" xfId="2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center" vertical="center" wrapText="1"/>
    </xf>
    <xf numFmtId="0" fontId="42" fillId="0" borderId="61" xfId="10" applyFont="1" applyFill="1" applyBorder="1" applyAlignment="1">
      <alignment horizontal="center" vertical="center" wrapText="1"/>
    </xf>
    <xf numFmtId="0" fontId="43" fillId="0" borderId="64" xfId="0" applyFont="1" applyFill="1" applyBorder="1" applyAlignment="1">
      <alignment horizontal="left" vertical="center" wrapText="1"/>
    </xf>
    <xf numFmtId="0" fontId="42" fillId="0" borderId="64" xfId="10" applyFont="1" applyFill="1" applyBorder="1" applyAlignment="1">
      <alignment horizontal="left" vertical="center" wrapText="1"/>
    </xf>
    <xf numFmtId="0" fontId="42" fillId="0" borderId="122" xfId="10" applyFont="1" applyFill="1" applyBorder="1" applyAlignment="1">
      <alignment horizontal="left" vertical="center" wrapText="1"/>
    </xf>
    <xf numFmtId="0" fontId="42" fillId="0" borderId="104" xfId="10" applyFont="1" applyFill="1" applyBorder="1" applyAlignment="1">
      <alignment horizontal="left" vertical="center" wrapText="1"/>
    </xf>
    <xf numFmtId="0" fontId="6" fillId="0" borderId="68" xfId="2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6" fillId="0" borderId="68" xfId="14" applyFont="1" applyFill="1" applyBorder="1" applyAlignment="1">
      <alignment horizontal="center" vertical="center" wrapText="1"/>
    </xf>
    <xf numFmtId="0" fontId="6" fillId="0" borderId="61" xfId="14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right" vertical="center" wrapText="1"/>
    </xf>
    <xf numFmtId="0" fontId="43" fillId="0" borderId="349" xfId="0" applyFont="1" applyFill="1" applyBorder="1" applyAlignment="1">
      <alignment horizontal="left" vertical="center" wrapText="1"/>
    </xf>
    <xf numFmtId="0" fontId="43" fillId="0" borderId="350" xfId="0" applyFont="1" applyFill="1" applyBorder="1" applyAlignment="1">
      <alignment horizontal="left" vertical="center" wrapText="1"/>
    </xf>
    <xf numFmtId="0" fontId="43" fillId="0" borderId="123" xfId="0" applyFont="1" applyFill="1" applyBorder="1" applyAlignment="1">
      <alignment horizontal="left" vertical="center" wrapText="1"/>
    </xf>
    <xf numFmtId="0" fontId="43" fillId="0" borderId="297" xfId="0" applyFont="1" applyFill="1" applyBorder="1" applyAlignment="1">
      <alignment horizontal="left" vertical="center" wrapText="1"/>
    </xf>
    <xf numFmtId="0" fontId="42" fillId="0" borderId="349" xfId="10" applyFont="1" applyFill="1" applyBorder="1" applyAlignment="1">
      <alignment horizontal="left" vertical="center" wrapText="1"/>
    </xf>
    <xf numFmtId="0" fontId="42" fillId="0" borderId="784" xfId="10" applyFont="1" applyFill="1" applyBorder="1" applyAlignment="1">
      <alignment horizontal="left" vertical="center" wrapText="1"/>
    </xf>
    <xf numFmtId="0" fontId="42" fillId="0" borderId="599" xfId="10" applyFont="1" applyFill="1" applyBorder="1" applyAlignment="1">
      <alignment horizontal="left" vertical="center" wrapText="1"/>
    </xf>
    <xf numFmtId="0" fontId="42" fillId="0" borderId="798" xfId="10" applyFont="1" applyFill="1" applyBorder="1" applyAlignment="1">
      <alignment horizontal="left" vertical="center" wrapText="1"/>
    </xf>
    <xf numFmtId="0" fontId="42" fillId="0" borderId="351" xfId="10" applyFont="1" applyFill="1" applyBorder="1" applyAlignment="1">
      <alignment horizontal="left" vertical="center" wrapText="1"/>
    </xf>
    <xf numFmtId="0" fontId="42" fillId="0" borderId="791" xfId="10" applyFont="1" applyFill="1" applyBorder="1" applyAlignment="1">
      <alignment horizontal="left" vertical="center" wrapText="1"/>
    </xf>
    <xf numFmtId="0" fontId="46" fillId="0" borderId="351" xfId="0" applyFont="1" applyFill="1" applyBorder="1" applyAlignment="1">
      <alignment horizontal="left" vertical="center" wrapText="1"/>
    </xf>
    <xf numFmtId="0" fontId="46" fillId="0" borderId="791" xfId="0" applyFont="1" applyFill="1" applyBorder="1" applyAlignment="1">
      <alignment horizontal="left" vertical="center" wrapText="1"/>
    </xf>
    <xf numFmtId="0" fontId="46" fillId="0" borderId="349" xfId="0" applyFont="1" applyFill="1" applyBorder="1" applyAlignment="1">
      <alignment horizontal="left" vertical="center" wrapText="1"/>
    </xf>
    <xf numFmtId="0" fontId="46" fillId="0" borderId="350" xfId="0" applyFont="1" applyFill="1" applyBorder="1" applyAlignment="1">
      <alignment horizontal="left" vertical="center" wrapText="1"/>
    </xf>
    <xf numFmtId="0" fontId="42" fillId="0" borderId="349" xfId="10" applyFont="1" applyFill="1" applyBorder="1" applyAlignment="1">
      <alignment horizontal="center" vertical="center" wrapText="1"/>
    </xf>
    <xf numFmtId="0" fontId="42" fillId="0" borderId="784" xfId="10" applyFont="1" applyFill="1" applyBorder="1" applyAlignment="1">
      <alignment horizontal="center" vertical="center" wrapText="1"/>
    </xf>
    <xf numFmtId="0" fontId="43" fillId="0" borderId="351" xfId="0" applyFont="1" applyFill="1" applyBorder="1" applyAlignment="1">
      <alignment horizontal="left" vertical="center" wrapText="1"/>
    </xf>
    <xf numFmtId="0" fontId="43" fillId="0" borderId="791" xfId="0" applyFont="1" applyFill="1" applyBorder="1" applyAlignment="1">
      <alignment horizontal="left" vertical="center" wrapText="1"/>
    </xf>
    <xf numFmtId="0" fontId="6" fillId="0" borderId="776" xfId="0" applyFont="1" applyFill="1" applyBorder="1" applyAlignment="1">
      <alignment horizontal="center" vertical="center" wrapText="1"/>
    </xf>
    <xf numFmtId="0" fontId="6" fillId="0" borderId="777" xfId="0" applyFont="1" applyFill="1" applyBorder="1" applyAlignment="1">
      <alignment horizontal="center" vertical="center" wrapText="1"/>
    </xf>
    <xf numFmtId="0" fontId="6" fillId="0" borderId="638" xfId="0" applyFont="1" applyFill="1" applyBorder="1" applyAlignment="1">
      <alignment horizontal="center" vertical="center" wrapText="1"/>
    </xf>
    <xf numFmtId="0" fontId="6" fillId="0" borderId="713" xfId="0" applyFont="1" applyFill="1" applyBorder="1" applyAlignment="1">
      <alignment horizontal="center" vertical="center" wrapText="1"/>
    </xf>
    <xf numFmtId="0" fontId="6" fillId="0" borderId="643" xfId="0" applyFont="1" applyFill="1" applyBorder="1" applyAlignment="1">
      <alignment horizontal="center" vertical="center" wrapText="1"/>
    </xf>
    <xf numFmtId="0" fontId="6" fillId="0" borderId="642" xfId="0" applyFont="1" applyFill="1" applyBorder="1" applyAlignment="1">
      <alignment horizontal="center" vertical="center" wrapText="1"/>
    </xf>
    <xf numFmtId="0" fontId="6" fillId="0" borderId="583" xfId="2" applyFont="1" applyFill="1" applyBorder="1" applyAlignment="1">
      <alignment horizontal="center" vertical="center" wrapText="1"/>
    </xf>
    <xf numFmtId="0" fontId="6" fillId="0" borderId="778" xfId="2" applyFont="1" applyFill="1" applyBorder="1" applyAlignment="1">
      <alignment horizontal="center" vertical="center" wrapText="1"/>
    </xf>
    <xf numFmtId="0" fontId="6" fillId="0" borderId="640" xfId="2" applyFont="1" applyFill="1" applyBorder="1" applyAlignment="1">
      <alignment horizontal="center" vertical="center" wrapText="1"/>
    </xf>
    <xf numFmtId="0" fontId="6" fillId="0" borderId="641" xfId="2" applyFont="1" applyFill="1" applyBorder="1" applyAlignment="1">
      <alignment horizontal="center" vertical="center" wrapText="1"/>
    </xf>
    <xf numFmtId="0" fontId="6" fillId="0" borderId="474" xfId="2" applyFont="1" applyFill="1" applyBorder="1" applyAlignment="1">
      <alignment horizontal="center" vertical="center" wrapText="1"/>
    </xf>
    <xf numFmtId="0" fontId="6" fillId="0" borderId="779" xfId="2" applyFont="1" applyFill="1" applyBorder="1" applyAlignment="1">
      <alignment horizontal="center" vertical="center" wrapText="1"/>
    </xf>
    <xf numFmtId="0" fontId="46" fillId="0" borderId="780" xfId="2" applyFont="1" applyFill="1" applyBorder="1" applyAlignment="1">
      <alignment horizontal="center" vertical="center" wrapText="1"/>
    </xf>
    <xf numFmtId="0" fontId="46" fillId="0" borderId="781" xfId="2" applyFont="1" applyFill="1" applyBorder="1" applyAlignment="1">
      <alignment horizontal="center" vertical="center" wrapText="1"/>
    </xf>
    <xf numFmtId="0" fontId="46" fillId="0" borderId="645" xfId="2" applyFont="1" applyFill="1" applyBorder="1" applyAlignment="1">
      <alignment horizontal="center" vertical="center" wrapText="1"/>
    </xf>
    <xf numFmtId="0" fontId="46" fillId="0" borderId="712" xfId="2" applyFont="1" applyFill="1" applyBorder="1" applyAlignment="1">
      <alignment horizontal="center" vertical="center" wrapText="1"/>
    </xf>
    <xf numFmtId="0" fontId="6" fillId="0" borderId="782" xfId="14" applyFont="1" applyFill="1" applyBorder="1" applyAlignment="1">
      <alignment horizontal="center" vertical="center" wrapText="1"/>
    </xf>
    <xf numFmtId="0" fontId="6" fillId="0" borderId="779" xfId="14" applyFont="1" applyFill="1" applyBorder="1" applyAlignment="1">
      <alignment horizontal="center" vertical="center" wrapText="1"/>
    </xf>
    <xf numFmtId="0" fontId="6" fillId="0" borderId="777" xfId="14" applyFont="1" applyFill="1" applyBorder="1" applyAlignment="1">
      <alignment horizontal="center" vertical="center" wrapText="1"/>
    </xf>
    <xf numFmtId="0" fontId="6" fillId="0" borderId="640" xfId="14" applyFont="1" applyFill="1" applyBorder="1" applyAlignment="1">
      <alignment horizontal="center" vertical="center" wrapText="1"/>
    </xf>
    <xf numFmtId="0" fontId="6" fillId="0" borderId="641" xfId="14" applyFont="1" applyFill="1" applyBorder="1" applyAlignment="1">
      <alignment horizontal="center" vertical="center" wrapText="1"/>
    </xf>
    <xf numFmtId="0" fontId="6" fillId="0" borderId="642" xfId="14" applyFont="1" applyFill="1" applyBorder="1" applyAlignment="1">
      <alignment horizontal="center" vertical="center" wrapText="1"/>
    </xf>
    <xf numFmtId="0" fontId="46" fillId="0" borderId="364" xfId="0" applyFont="1" applyFill="1" applyBorder="1" applyAlignment="1">
      <alignment horizontal="left" vertical="center" wrapText="1"/>
    </xf>
    <xf numFmtId="0" fontId="46" fillId="0" borderId="365" xfId="0" applyFont="1" applyFill="1" applyBorder="1" applyAlignment="1">
      <alignment horizontal="left" vertical="center" wrapText="1"/>
    </xf>
    <xf numFmtId="14" fontId="46" fillId="0" borderId="0" xfId="0" applyNumberFormat="1" applyFont="1" applyFill="1" applyBorder="1" applyAlignment="1">
      <alignment horizontal="center" vertical="center" wrapText="1"/>
    </xf>
    <xf numFmtId="0" fontId="81" fillId="0" borderId="400" xfId="0" applyFont="1" applyFill="1" applyBorder="1" applyAlignment="1">
      <alignment horizontal="left" vertical="center" wrapText="1"/>
    </xf>
    <xf numFmtId="0" fontId="6" fillId="0" borderId="410" xfId="2" applyFont="1" applyFill="1" applyBorder="1" applyAlignment="1">
      <alignment horizontal="center" vertical="center" wrapText="1"/>
    </xf>
    <xf numFmtId="0" fontId="6" fillId="0" borderId="405" xfId="2" applyFont="1" applyFill="1" applyBorder="1" applyAlignment="1">
      <alignment horizontal="center" vertical="center" wrapText="1"/>
    </xf>
    <xf numFmtId="0" fontId="6" fillId="0" borderId="419" xfId="14" applyFont="1" applyFill="1" applyBorder="1" applyAlignment="1">
      <alignment horizontal="center" vertical="center" wrapText="1"/>
    </xf>
    <xf numFmtId="0" fontId="6" fillId="0" borderId="420" xfId="14" applyFont="1" applyFill="1" applyBorder="1" applyAlignment="1">
      <alignment horizontal="center" vertical="center" wrapText="1"/>
    </xf>
    <xf numFmtId="0" fontId="6" fillId="0" borderId="402" xfId="14" applyFont="1" applyFill="1" applyBorder="1" applyAlignment="1">
      <alignment horizontal="center" vertical="center" wrapText="1"/>
    </xf>
    <xf numFmtId="0" fontId="6" fillId="0" borderId="404" xfId="14" applyFont="1" applyFill="1" applyBorder="1" applyAlignment="1">
      <alignment horizontal="center" vertical="center" wrapText="1"/>
    </xf>
    <xf numFmtId="0" fontId="42" fillId="0" borderId="350" xfId="10" applyFont="1" applyFill="1" applyBorder="1" applyAlignment="1">
      <alignment horizontal="left" vertical="center" wrapText="1"/>
    </xf>
    <xf numFmtId="0" fontId="42" fillId="0" borderId="357" xfId="10" applyFont="1" applyFill="1" applyBorder="1" applyAlignment="1">
      <alignment horizontal="left" vertical="center" wrapText="1"/>
    </xf>
    <xf numFmtId="0" fontId="42" fillId="0" borderId="358" xfId="10" applyFont="1" applyFill="1" applyBorder="1" applyAlignment="1">
      <alignment horizontal="left" vertical="center" wrapText="1"/>
    </xf>
    <xf numFmtId="0" fontId="6" fillId="0" borderId="397" xfId="16" applyFont="1" applyFill="1" applyBorder="1" applyAlignment="1">
      <alignment horizontal="center" vertical="center" wrapText="1"/>
    </xf>
    <xf numFmtId="0" fontId="6" fillId="0" borderId="398" xfId="16" applyFont="1" applyFill="1" applyBorder="1" applyAlignment="1">
      <alignment horizontal="center" vertical="center" wrapText="1"/>
    </xf>
    <xf numFmtId="0" fontId="6" fillId="0" borderId="399" xfId="16" applyFont="1" applyFill="1" applyBorder="1" applyAlignment="1">
      <alignment horizontal="center" vertical="center" wrapText="1"/>
    </xf>
    <xf numFmtId="0" fontId="6" fillId="0" borderId="400" xfId="16" applyFont="1" applyFill="1" applyBorder="1" applyAlignment="1">
      <alignment horizontal="center" vertical="center" wrapText="1"/>
    </xf>
    <xf numFmtId="0" fontId="6" fillId="0" borderId="401" xfId="16" applyFont="1" applyFill="1" applyBorder="1" applyAlignment="1">
      <alignment horizontal="center" vertical="center" wrapText="1"/>
    </xf>
    <xf numFmtId="0" fontId="6" fillId="0" borderId="405" xfId="16" applyFont="1" applyFill="1" applyBorder="1" applyAlignment="1">
      <alignment horizontal="center" vertical="center" wrapText="1"/>
    </xf>
    <xf numFmtId="0" fontId="6" fillId="0" borderId="416" xfId="2" applyFont="1" applyFill="1" applyBorder="1" applyAlignment="1">
      <alignment horizontal="center" vertical="center" wrapText="1"/>
    </xf>
    <xf numFmtId="0" fontId="6" fillId="0" borderId="407" xfId="2" applyFont="1" applyFill="1" applyBorder="1" applyAlignment="1">
      <alignment horizontal="center" vertical="center" wrapText="1"/>
    </xf>
    <xf numFmtId="0" fontId="6" fillId="0" borderId="421" xfId="2" applyFont="1" applyFill="1" applyBorder="1" applyAlignment="1">
      <alignment horizontal="center" vertical="center" wrapText="1"/>
    </xf>
    <xf numFmtId="0" fontId="6" fillId="0" borderId="403" xfId="2" applyFont="1" applyFill="1" applyBorder="1" applyAlignment="1">
      <alignment horizontal="center" vertical="center" wrapText="1"/>
    </xf>
    <xf numFmtId="0" fontId="6" fillId="0" borderId="419" xfId="2" applyFont="1" applyFill="1" applyBorder="1" applyAlignment="1">
      <alignment horizontal="center" vertical="center" wrapText="1"/>
    </xf>
    <xf numFmtId="0" fontId="6" fillId="0" borderId="402" xfId="2" applyFont="1" applyFill="1" applyBorder="1" applyAlignment="1">
      <alignment horizontal="center" vertical="center" wrapText="1"/>
    </xf>
    <xf numFmtId="0" fontId="42" fillId="0" borderId="421" xfId="10" applyFont="1" applyFill="1" applyBorder="1" applyAlignment="1">
      <alignment horizontal="left" vertical="center" wrapText="1"/>
    </xf>
    <xf numFmtId="0" fontId="42" fillId="0" borderId="405" xfId="10" applyFont="1" applyFill="1" applyBorder="1" applyAlignment="1">
      <alignment horizontal="left" vertical="center" wrapText="1"/>
    </xf>
    <xf numFmtId="0" fontId="42" fillId="0" borderId="393" xfId="10" applyFont="1" applyFill="1" applyBorder="1" applyAlignment="1">
      <alignment horizontal="left" vertical="center" wrapText="1"/>
    </xf>
    <xf numFmtId="0" fontId="6" fillId="0" borderId="602" xfId="14" applyFont="1" applyFill="1" applyBorder="1" applyAlignment="1">
      <alignment horizontal="center" vertical="center" wrapText="1"/>
    </xf>
    <xf numFmtId="0" fontId="6" fillId="0" borderId="600" xfId="14" applyFont="1" applyFill="1" applyBorder="1" applyAlignment="1">
      <alignment horizontal="center" vertical="center" wrapText="1"/>
    </xf>
    <xf numFmtId="0" fontId="6" fillId="0" borderId="584" xfId="14" applyFont="1" applyFill="1" applyBorder="1" applyAlignment="1">
      <alignment horizontal="center" vertical="center" wrapText="1"/>
    </xf>
    <xf numFmtId="0" fontId="6" fillId="0" borderId="586" xfId="14" applyFont="1" applyFill="1" applyBorder="1" applyAlignment="1">
      <alignment horizontal="center" vertical="center" wrapText="1"/>
    </xf>
    <xf numFmtId="0" fontId="42" fillId="0" borderId="605" xfId="10" applyFont="1" applyFill="1" applyBorder="1" applyAlignment="1">
      <alignment horizontal="left" vertical="center" wrapText="1"/>
    </xf>
    <xf numFmtId="0" fontId="42" fillId="0" borderId="606" xfId="10" applyFont="1" applyFill="1" applyBorder="1" applyAlignment="1">
      <alignment horizontal="left" vertical="center" wrapText="1"/>
    </xf>
    <xf numFmtId="0" fontId="43" fillId="0" borderId="605" xfId="0" applyFont="1" applyFill="1" applyBorder="1" applyAlignment="1">
      <alignment horizontal="left" vertical="center" wrapText="1"/>
    </xf>
    <xf numFmtId="0" fontId="43" fillId="0" borderId="606" xfId="0" applyFont="1" applyFill="1" applyBorder="1" applyAlignment="1">
      <alignment horizontal="left" vertical="center" wrapText="1"/>
    </xf>
    <xf numFmtId="0" fontId="42" fillId="0" borderId="283" xfId="10" applyFont="1" applyFill="1" applyBorder="1" applyAlignment="1">
      <alignment horizontal="left" vertical="center" wrapText="1"/>
    </xf>
    <xf numFmtId="0" fontId="42" fillId="0" borderId="282" xfId="10" applyFont="1" applyFill="1" applyBorder="1" applyAlignment="1">
      <alignment horizontal="left" vertical="center" wrapText="1"/>
    </xf>
    <xf numFmtId="0" fontId="42" fillId="0" borderId="560" xfId="10" applyFont="1" applyFill="1" applyBorder="1" applyAlignment="1">
      <alignment horizontal="left" vertical="center" wrapText="1"/>
    </xf>
    <xf numFmtId="0" fontId="42" fillId="0" borderId="468" xfId="10" applyFont="1" applyFill="1" applyBorder="1" applyAlignment="1">
      <alignment horizontal="left" vertical="center" wrapText="1"/>
    </xf>
    <xf numFmtId="0" fontId="6" fillId="0" borderId="493" xfId="16" applyFont="1" applyFill="1" applyBorder="1" applyAlignment="1">
      <alignment horizontal="center" vertical="center" wrapText="1"/>
    </xf>
    <xf numFmtId="0" fontId="6" fillId="0" borderId="494" xfId="16" applyFont="1" applyFill="1" applyBorder="1" applyAlignment="1">
      <alignment horizontal="center" vertical="center" wrapText="1"/>
    </xf>
    <xf numFmtId="0" fontId="6" fillId="0" borderId="603" xfId="16" applyFont="1" applyFill="1" applyBorder="1" applyAlignment="1">
      <alignment horizontal="center" vertical="center" wrapText="1"/>
    </xf>
    <xf numFmtId="0" fontId="6" fillId="0" borderId="604" xfId="16" applyFont="1" applyFill="1" applyBorder="1" applyAlignment="1">
      <alignment horizontal="center" vertical="center" wrapText="1"/>
    </xf>
    <xf numFmtId="0" fontId="6" fillId="0" borderId="601" xfId="2" applyFont="1" applyFill="1" applyBorder="1" applyAlignment="1">
      <alignment horizontal="center" vertical="center" wrapText="1"/>
    </xf>
    <xf numFmtId="0" fontId="6" fillId="0" borderId="589" xfId="2" applyFont="1" applyFill="1" applyBorder="1" applyAlignment="1">
      <alignment horizontal="center" vertical="center" wrapText="1"/>
    </xf>
    <xf numFmtId="0" fontId="6" fillId="0" borderId="605" xfId="2" applyFont="1" applyFill="1" applyBorder="1" applyAlignment="1">
      <alignment horizontal="center" vertical="center" wrapText="1"/>
    </xf>
    <xf numFmtId="0" fontId="6" fillId="0" borderId="606" xfId="2" applyFont="1" applyFill="1" applyBorder="1" applyAlignment="1">
      <alignment horizontal="center" vertical="center" wrapText="1"/>
    </xf>
    <xf numFmtId="0" fontId="6" fillId="0" borderId="602" xfId="2" applyFont="1" applyFill="1" applyBorder="1" applyAlignment="1">
      <alignment horizontal="center" vertical="center" wrapText="1"/>
    </xf>
    <xf numFmtId="0" fontId="6" fillId="0" borderId="584" xfId="2" applyFont="1" applyFill="1" applyBorder="1" applyAlignment="1">
      <alignment horizontal="center" vertical="center" wrapText="1"/>
    </xf>
    <xf numFmtId="0" fontId="6" fillId="0" borderId="587" xfId="2" applyFont="1" applyFill="1" applyBorder="1" applyAlignment="1">
      <alignment horizontal="center" vertical="center" wrapText="1"/>
    </xf>
    <xf numFmtId="0" fontId="6" fillId="0" borderId="585" xfId="2" applyFont="1" applyFill="1" applyBorder="1" applyAlignment="1">
      <alignment horizontal="center" vertical="center" wrapText="1"/>
    </xf>
    <xf numFmtId="0" fontId="43" fillId="0" borderId="498" xfId="0" applyFont="1" applyFill="1" applyBorder="1" applyAlignment="1">
      <alignment horizontal="left" vertical="center" wrapText="1"/>
    </xf>
    <xf numFmtId="0" fontId="43" fillId="0" borderId="499" xfId="0" applyFont="1" applyFill="1" applyBorder="1" applyAlignment="1">
      <alignment horizontal="left" vertical="center" wrapText="1"/>
    </xf>
    <xf numFmtId="0" fontId="42" fillId="0" borderId="463" xfId="10" applyFont="1" applyFill="1" applyBorder="1" applyAlignment="1">
      <alignment horizontal="left" vertical="center" wrapText="1"/>
    </xf>
    <xf numFmtId="0" fontId="42" fillId="0" borderId="485" xfId="10" applyFont="1" applyFill="1" applyBorder="1" applyAlignment="1">
      <alignment horizontal="left" vertical="center" wrapText="1"/>
    </xf>
    <xf numFmtId="0" fontId="43" fillId="0" borderId="463" xfId="0" applyFont="1" applyFill="1" applyBorder="1" applyAlignment="1">
      <alignment horizontal="left" vertical="center" wrapText="1"/>
    </xf>
    <xf numFmtId="0" fontId="43" fillId="0" borderId="485" xfId="0" applyFont="1" applyFill="1" applyBorder="1" applyAlignment="1">
      <alignment horizontal="left" vertical="center" wrapText="1"/>
    </xf>
    <xf numFmtId="0" fontId="43" fillId="0" borderId="614" xfId="0" applyFont="1" applyFill="1" applyBorder="1" applyAlignment="1">
      <alignment horizontal="left" vertical="center" wrapText="1"/>
    </xf>
    <xf numFmtId="0" fontId="46" fillId="0" borderId="124" xfId="0" applyFont="1" applyFill="1" applyBorder="1" applyAlignment="1">
      <alignment horizontal="left" vertical="center" wrapText="1"/>
    </xf>
    <xf numFmtId="0" fontId="46" fillId="0" borderId="500" xfId="0" applyFont="1" applyFill="1" applyBorder="1" applyAlignment="1">
      <alignment horizontal="left" vertical="center" wrapText="1"/>
    </xf>
    <xf numFmtId="0" fontId="46" fillId="0" borderId="288" xfId="0" applyFont="1" applyFill="1" applyBorder="1" applyAlignment="1">
      <alignment horizontal="left" vertical="center" wrapText="1"/>
    </xf>
    <xf numFmtId="0" fontId="46" fillId="0" borderId="282" xfId="0" applyFont="1" applyFill="1" applyBorder="1" applyAlignment="1">
      <alignment horizontal="left" vertical="center" wrapText="1"/>
    </xf>
    <xf numFmtId="0" fontId="6" fillId="0" borderId="472" xfId="16" applyFont="1" applyFill="1" applyBorder="1" applyAlignment="1">
      <alignment horizontal="center" vertical="center"/>
    </xf>
    <xf numFmtId="0" fontId="6" fillId="0" borderId="494" xfId="16" applyFont="1" applyFill="1" applyBorder="1" applyAlignment="1">
      <alignment horizontal="center" vertical="center"/>
    </xf>
    <xf numFmtId="0" fontId="6" fillId="0" borderId="478" xfId="16" applyFont="1" applyFill="1" applyBorder="1" applyAlignment="1">
      <alignment horizontal="center" vertical="center"/>
    </xf>
    <xf numFmtId="0" fontId="6" fillId="0" borderId="495" xfId="16" applyFont="1" applyFill="1" applyBorder="1" applyAlignment="1">
      <alignment horizontal="center" vertical="center"/>
    </xf>
    <xf numFmtId="0" fontId="6" fillId="0" borderId="483" xfId="16" applyFont="1" applyFill="1" applyBorder="1" applyAlignment="1">
      <alignment horizontal="center" vertical="center"/>
    </xf>
    <xf numFmtId="0" fontId="6" fillId="0" borderId="497" xfId="16" applyFont="1" applyFill="1" applyBorder="1" applyAlignment="1">
      <alignment horizontal="center" vertical="center"/>
    </xf>
    <xf numFmtId="0" fontId="42" fillId="0" borderId="416" xfId="10" applyFont="1" applyFill="1" applyBorder="1" applyAlignment="1">
      <alignment horizontal="left" vertical="center"/>
    </xf>
    <xf numFmtId="0" fontId="42" fillId="0" borderId="410" xfId="10" applyFont="1" applyFill="1" applyBorder="1" applyAlignment="1">
      <alignment horizontal="left" vertical="center"/>
    </xf>
    <xf numFmtId="0" fontId="42" fillId="0" borderId="507" xfId="0" applyFont="1" applyFill="1" applyBorder="1" applyAlignment="1">
      <alignment horizontal="left" vertical="center" wrapText="1"/>
    </xf>
    <xf numFmtId="0" fontId="42" fillId="0" borderId="508" xfId="0" applyFont="1" applyFill="1" applyBorder="1" applyAlignment="1">
      <alignment horizontal="left" vertical="center" wrapText="1"/>
    </xf>
    <xf numFmtId="0" fontId="42" fillId="0" borderId="283" xfId="10" applyFont="1" applyFill="1" applyBorder="1" applyAlignment="1">
      <alignment horizontal="left" vertical="center"/>
    </xf>
    <xf numFmtId="0" fontId="42" fillId="0" borderId="282" xfId="10" applyFont="1" applyFill="1" applyBorder="1" applyAlignment="1">
      <alignment horizontal="left" vertical="center"/>
    </xf>
    <xf numFmtId="0" fontId="42" fillId="0" borderId="518" xfId="0" applyFont="1" applyFill="1" applyBorder="1" applyAlignment="1">
      <alignment horizontal="left" vertical="center"/>
    </xf>
    <xf numFmtId="0" fontId="42" fillId="0" borderId="519" xfId="0" applyFont="1" applyFill="1" applyBorder="1" applyAlignment="1">
      <alignment horizontal="left" vertical="center"/>
    </xf>
    <xf numFmtId="0" fontId="42" fillId="0" borderId="283" xfId="0" applyFont="1" applyFill="1" applyBorder="1" applyAlignment="1">
      <alignment horizontal="left" vertical="center"/>
    </xf>
    <xf numFmtId="0" fontId="42" fillId="0" borderId="297" xfId="0" applyFont="1" applyFill="1" applyBorder="1" applyAlignment="1">
      <alignment horizontal="left" vertical="center"/>
    </xf>
    <xf numFmtId="0" fontId="42" fillId="0" borderId="471" xfId="0" applyFont="1" applyFill="1" applyBorder="1" applyAlignment="1">
      <alignment horizontal="left" vertical="center"/>
    </xf>
    <xf numFmtId="0" fontId="42" fillId="0" borderId="500" xfId="0" applyFont="1" applyFill="1" applyBorder="1" applyAlignment="1">
      <alignment horizontal="left" vertical="center"/>
    </xf>
    <xf numFmtId="0" fontId="42" fillId="0" borderId="463" xfId="0" applyFont="1" applyFill="1" applyBorder="1" applyAlignment="1">
      <alignment horizontal="left" vertical="center" wrapText="1"/>
    </xf>
    <xf numFmtId="0" fontId="42" fillId="0" borderId="486" xfId="0" applyFont="1" applyFill="1" applyBorder="1" applyAlignment="1">
      <alignment horizontal="left" vertical="center" wrapText="1"/>
    </xf>
    <xf numFmtId="0" fontId="42" fillId="0" borderId="463" xfId="0" applyFont="1" applyFill="1" applyBorder="1" applyAlignment="1">
      <alignment horizontal="left" vertical="center"/>
    </xf>
    <xf numFmtId="0" fontId="42" fillId="0" borderId="484" xfId="0" applyFont="1" applyFill="1" applyBorder="1" applyAlignment="1">
      <alignment horizontal="left" vertical="center"/>
    </xf>
    <xf numFmtId="0" fontId="42" fillId="0" borderId="363" xfId="0" applyFont="1" applyFill="1" applyBorder="1" applyAlignment="1">
      <alignment horizontal="left" vertical="center" wrapText="1"/>
    </xf>
    <xf numFmtId="0" fontId="42" fillId="0" borderId="364" xfId="0" applyFont="1" applyFill="1" applyBorder="1" applyAlignment="1">
      <alignment horizontal="left" vertical="center" wrapText="1"/>
    </xf>
    <xf numFmtId="0" fontId="42" fillId="0" borderId="423" xfId="0" applyFont="1" applyFill="1" applyBorder="1" applyAlignment="1">
      <alignment horizontal="left" vertical="center"/>
    </xf>
    <xf numFmtId="0" fontId="42" fillId="0" borderId="424" xfId="0" applyFont="1" applyFill="1" applyBorder="1" applyAlignment="1">
      <alignment horizontal="left" vertical="center"/>
    </xf>
    <xf numFmtId="0" fontId="6" fillId="0" borderId="474" xfId="2" applyFont="1" applyFill="1" applyBorder="1" applyAlignment="1">
      <alignment horizontal="center" vertical="center"/>
    </xf>
    <xf numFmtId="0" fontId="6" fillId="0" borderId="435" xfId="2" applyFont="1" applyFill="1" applyBorder="1" applyAlignment="1">
      <alignment horizontal="center" vertical="center"/>
    </xf>
    <xf numFmtId="0" fontId="6" fillId="0" borderId="503" xfId="2" applyFont="1" applyFill="1" applyBorder="1" applyAlignment="1">
      <alignment horizontal="center" vertical="center"/>
    </xf>
    <xf numFmtId="0" fontId="6" fillId="0" borderId="504" xfId="2" applyFont="1" applyFill="1" applyBorder="1" applyAlignment="1">
      <alignment horizontal="center" vertical="center"/>
    </xf>
    <xf numFmtId="0" fontId="6" fillId="0" borderId="477" xfId="14" applyFont="1" applyFill="1" applyBorder="1" applyAlignment="1">
      <alignment horizontal="center" vertical="center"/>
    </xf>
    <xf numFmtId="0" fontId="6" fillId="0" borderId="475" xfId="14" applyFont="1" applyFill="1" applyBorder="1" applyAlignment="1">
      <alignment horizontal="center" vertical="center"/>
    </xf>
    <xf numFmtId="0" fontId="6" fillId="0" borderId="473" xfId="14" applyFont="1" applyFill="1" applyBorder="1" applyAlignment="1">
      <alignment horizontal="center" vertical="center"/>
    </xf>
    <xf numFmtId="0" fontId="6" fillId="0" borderId="505" xfId="14" applyFont="1" applyFill="1" applyBorder="1" applyAlignment="1">
      <alignment horizontal="center" vertical="center"/>
    </xf>
    <xf numFmtId="0" fontId="6" fillId="0" borderId="506" xfId="14" applyFont="1" applyFill="1" applyBorder="1" applyAlignment="1">
      <alignment horizontal="center" vertical="center"/>
    </xf>
    <xf numFmtId="0" fontId="6" fillId="0" borderId="479" xfId="14" applyFont="1" applyFill="1" applyBorder="1" applyAlignment="1">
      <alignment horizontal="center" vertical="center"/>
    </xf>
    <xf numFmtId="0" fontId="6" fillId="0" borderId="406" xfId="2" applyFont="1" applyFill="1" applyBorder="1" applyAlignment="1">
      <alignment horizontal="center" vertical="center"/>
    </xf>
    <xf numFmtId="0" fontId="6" fillId="0" borderId="419" xfId="2" applyFont="1" applyFill="1" applyBorder="1" applyAlignment="1">
      <alignment horizontal="center" vertical="center"/>
    </xf>
    <xf numFmtId="0" fontId="6" fillId="0" borderId="483" xfId="2" applyFont="1" applyFill="1" applyBorder="1" applyAlignment="1">
      <alignment horizontal="center" vertical="center"/>
    </xf>
    <xf numFmtId="0" fontId="6" fillId="0" borderId="480" xfId="2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wrapText="1"/>
    </xf>
    <xf numFmtId="0" fontId="46" fillId="0" borderId="0" xfId="0" applyFont="1" applyFill="1" applyBorder="1" applyAlignment="1">
      <alignment horizontal="center"/>
    </xf>
    <xf numFmtId="0" fontId="93" fillId="0" borderId="0" xfId="0" applyFont="1" applyFill="1" applyBorder="1" applyAlignment="1">
      <alignment horizontal="right" wrapText="1"/>
    </xf>
    <xf numFmtId="14" fontId="93" fillId="0" borderId="0" xfId="0" applyNumberFormat="1" applyFont="1" applyFill="1" applyBorder="1" applyAlignment="1">
      <alignment horizontal="center" wrapText="1"/>
    </xf>
    <xf numFmtId="0" fontId="93" fillId="0" borderId="0" xfId="0" applyFont="1" applyFill="1" applyBorder="1" applyAlignment="1">
      <alignment horizontal="center" wrapText="1"/>
    </xf>
    <xf numFmtId="0" fontId="93" fillId="0" borderId="0" xfId="0" applyFont="1" applyFill="1" applyBorder="1" applyAlignment="1">
      <alignment horizontal="left" wrapText="1"/>
    </xf>
    <xf numFmtId="0" fontId="6" fillId="0" borderId="115" xfId="14" applyFont="1" applyFill="1" applyBorder="1" applyAlignment="1">
      <alignment horizontal="center" vertical="center" wrapText="1"/>
    </xf>
    <xf numFmtId="0" fontId="6" fillId="0" borderId="279" xfId="14" applyFont="1" applyFill="1" applyBorder="1" applyAlignment="1">
      <alignment horizontal="center" vertical="center" wrapText="1"/>
    </xf>
    <xf numFmtId="0" fontId="6" fillId="0" borderId="102" xfId="14" applyFont="1" applyFill="1" applyBorder="1" applyAlignment="1">
      <alignment horizontal="center" vertical="center" wrapText="1"/>
    </xf>
    <xf numFmtId="0" fontId="6" fillId="0" borderId="120" xfId="14" applyFont="1" applyFill="1" applyBorder="1" applyAlignment="1">
      <alignment horizontal="center" vertical="center" wrapText="1"/>
    </xf>
    <xf numFmtId="0" fontId="42" fillId="0" borderId="258" xfId="0" applyFont="1" applyFill="1" applyBorder="1" applyAlignment="1">
      <alignment horizontal="left" vertical="center" wrapText="1"/>
    </xf>
    <xf numFmtId="0" fontId="93" fillId="0" borderId="0" xfId="0" applyFont="1" applyFill="1" applyBorder="1" applyAlignment="1">
      <alignment horizontal="right" vertical="center" wrapText="1"/>
    </xf>
    <xf numFmtId="14" fontId="93" fillId="0" borderId="0" xfId="0" applyNumberFormat="1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6" fillId="0" borderId="301" xfId="2" applyFont="1" applyFill="1" applyBorder="1" applyAlignment="1">
      <alignment horizontal="center" vertical="center" wrapText="1"/>
    </xf>
    <xf numFmtId="0" fontId="42" fillId="0" borderId="286" xfId="0" applyFont="1" applyFill="1" applyBorder="1" applyAlignment="1">
      <alignment horizontal="left" vertical="center" wrapText="1"/>
    </xf>
    <xf numFmtId="0" fontId="93" fillId="0" borderId="0" xfId="0" applyFont="1" applyFill="1" applyBorder="1" applyAlignment="1">
      <alignment horizontal="left" vertical="center" wrapText="1"/>
    </xf>
    <xf numFmtId="0" fontId="42" fillId="0" borderId="304" xfId="0" applyFont="1" applyFill="1" applyBorder="1" applyAlignment="1">
      <alignment horizontal="left" vertical="center" wrapText="1"/>
    </xf>
    <xf numFmtId="0" fontId="42" fillId="0" borderId="296" xfId="0" applyFont="1" applyFill="1" applyBorder="1" applyAlignment="1">
      <alignment horizontal="left" vertical="center" wrapText="1"/>
    </xf>
    <xf numFmtId="0" fontId="42" fillId="0" borderId="294" xfId="0" applyFont="1" applyFill="1" applyBorder="1" applyAlignment="1">
      <alignment horizontal="left" vertical="center" wrapText="1"/>
    </xf>
    <xf numFmtId="0" fontId="6" fillId="0" borderId="62" xfId="16" applyFont="1" applyFill="1" applyBorder="1" applyAlignment="1">
      <alignment horizontal="center" vertical="center" wrapText="1"/>
    </xf>
    <xf numFmtId="0" fontId="42" fillId="0" borderId="62" xfId="10" applyFont="1" applyFill="1" applyBorder="1" applyAlignment="1">
      <alignment horizontal="left" vertical="center" wrapText="1"/>
    </xf>
    <xf numFmtId="0" fontId="6" fillId="0" borderId="295" xfId="2" applyFont="1" applyFill="1" applyBorder="1" applyAlignment="1">
      <alignment horizontal="center" vertical="center" wrapText="1"/>
    </xf>
    <xf numFmtId="0" fontId="6" fillId="0" borderId="63" xfId="2" applyFont="1" applyFill="1" applyBorder="1" applyAlignment="1">
      <alignment horizontal="center" vertical="center" wrapText="1"/>
    </xf>
    <xf numFmtId="0" fontId="42" fillId="0" borderId="3" xfId="0" applyFont="1" applyFill="1" applyBorder="1" applyAlignment="1">
      <alignment horizontal="left" vertical="center" wrapText="1"/>
    </xf>
    <xf numFmtId="0" fontId="42" fillId="0" borderId="103" xfId="0" applyFont="1" applyFill="1" applyBorder="1" applyAlignment="1">
      <alignment horizontal="left" vertical="center" wrapText="1"/>
    </xf>
    <xf numFmtId="0" fontId="6" fillId="0" borderId="277" xfId="2" applyFont="1" applyFill="1" applyBorder="1" applyAlignment="1">
      <alignment horizontal="center" vertical="center" wrapText="1"/>
    </xf>
    <xf numFmtId="0" fontId="6" fillId="0" borderId="278" xfId="2" applyFont="1" applyFill="1" applyBorder="1" applyAlignment="1">
      <alignment horizontal="center" vertical="center" wrapText="1"/>
    </xf>
    <xf numFmtId="0" fontId="6" fillId="0" borderId="280" xfId="2" applyFont="1" applyFill="1" applyBorder="1" applyAlignment="1">
      <alignment horizontal="center" vertical="center" wrapText="1"/>
    </xf>
    <xf numFmtId="0" fontId="42" fillId="0" borderId="262" xfId="0" applyFont="1" applyFill="1" applyBorder="1" applyAlignment="1">
      <alignment horizontal="left" vertical="center" wrapText="1"/>
    </xf>
    <xf numFmtId="0" fontId="42" fillId="0" borderId="283" xfId="0" applyFont="1" applyFill="1" applyBorder="1" applyAlignment="1">
      <alignment horizontal="left" vertical="center" wrapText="1"/>
    </xf>
    <xf numFmtId="0" fontId="42" fillId="0" borderId="282" xfId="0" applyFont="1" applyFill="1" applyBorder="1" applyAlignment="1">
      <alignment horizontal="left" vertical="center" wrapText="1"/>
    </xf>
    <xf numFmtId="0" fontId="42" fillId="0" borderId="108" xfId="10" applyFont="1" applyFill="1" applyBorder="1" applyAlignment="1">
      <alignment horizontal="left" vertical="center" wrapText="1"/>
    </xf>
    <xf numFmtId="0" fontId="42" fillId="0" borderId="439" xfId="0" applyFont="1" applyFill="1" applyBorder="1" applyAlignment="1">
      <alignment horizontal="left" vertical="center" wrapText="1"/>
    </xf>
    <xf numFmtId="0" fontId="42" fillId="0" borderId="435" xfId="0" applyFont="1" applyFill="1" applyBorder="1" applyAlignment="1">
      <alignment horizontal="left" vertical="center" wrapText="1"/>
    </xf>
    <xf numFmtId="0" fontId="42" fillId="0" borderId="627" xfId="0" applyFont="1" applyFill="1" applyBorder="1" applyAlignment="1">
      <alignment horizontal="left" vertical="center" wrapText="1"/>
    </xf>
    <xf numFmtId="0" fontId="42" fillId="0" borderId="628" xfId="0" applyFont="1" applyFill="1" applyBorder="1" applyAlignment="1">
      <alignment horizontal="left" vertical="center" wrapText="1"/>
    </xf>
    <xf numFmtId="0" fontId="6" fillId="0" borderId="472" xfId="16" applyFont="1" applyFill="1" applyBorder="1" applyAlignment="1">
      <alignment horizontal="center" vertical="center" wrapText="1"/>
    </xf>
    <xf numFmtId="0" fontId="6" fillId="0" borderId="473" xfId="16" applyFont="1" applyFill="1" applyBorder="1" applyAlignment="1">
      <alignment horizontal="center" vertical="center" wrapText="1"/>
    </xf>
    <xf numFmtId="0" fontId="6" fillId="0" borderId="638" xfId="16" applyFont="1" applyFill="1" applyBorder="1" applyAlignment="1">
      <alignment horizontal="center" vertical="center" wrapText="1"/>
    </xf>
    <xf numFmtId="0" fontId="6" fillId="0" borderId="639" xfId="16" applyFont="1" applyFill="1" applyBorder="1" applyAlignment="1">
      <alignment horizontal="center" vertical="center" wrapText="1"/>
    </xf>
    <xf numFmtId="0" fontId="6" fillId="0" borderId="643" xfId="16" applyFont="1" applyFill="1" applyBorder="1" applyAlignment="1">
      <alignment horizontal="center" vertical="center" wrapText="1"/>
    </xf>
    <xf numFmtId="0" fontId="6" fillId="0" borderId="644" xfId="16" applyFont="1" applyFill="1" applyBorder="1" applyAlignment="1">
      <alignment horizontal="center" vertical="center" wrapText="1"/>
    </xf>
    <xf numFmtId="0" fontId="42" fillId="0" borderId="464" xfId="0" applyFont="1" applyFill="1" applyBorder="1" applyAlignment="1">
      <alignment horizontal="left" vertical="center" wrapText="1"/>
    </xf>
    <xf numFmtId="0" fontId="42" fillId="0" borderId="629" xfId="0" applyFont="1" applyFill="1" applyBorder="1" applyAlignment="1">
      <alignment horizontal="left" vertical="center" wrapText="1"/>
    </xf>
    <xf numFmtId="0" fontId="42" fillId="0" borderId="630" xfId="0" applyFont="1" applyFill="1" applyBorder="1" applyAlignment="1">
      <alignment horizontal="left" vertical="center" wrapText="1"/>
    </xf>
    <xf numFmtId="0" fontId="42" fillId="0" borderId="124" xfId="0" applyFont="1" applyFill="1" applyBorder="1" applyAlignment="1">
      <alignment horizontal="left" vertical="center" wrapText="1"/>
    </xf>
    <xf numFmtId="0" fontId="42" fillId="0" borderId="522" xfId="0" applyFont="1" applyFill="1" applyBorder="1" applyAlignment="1">
      <alignment horizontal="left" vertical="center" wrapText="1"/>
    </xf>
    <xf numFmtId="0" fontId="6" fillId="0" borderId="438" xfId="2" applyFont="1" applyFill="1" applyBorder="1" applyAlignment="1">
      <alignment horizontal="center" vertical="center" wrapText="1"/>
    </xf>
    <xf numFmtId="0" fontId="42" fillId="0" borderId="601" xfId="10" applyFont="1" applyFill="1" applyBorder="1" applyAlignment="1">
      <alignment horizontal="left" vertical="center" wrapText="1"/>
    </xf>
    <xf numFmtId="0" fontId="42" fillId="0" borderId="589" xfId="10" applyFont="1" applyFill="1" applyBorder="1" applyAlignment="1">
      <alignment horizontal="left" vertical="center" wrapText="1"/>
    </xf>
    <xf numFmtId="0" fontId="43" fillId="0" borderId="486" xfId="0" applyFont="1" applyFill="1" applyBorder="1" applyAlignment="1">
      <alignment horizontal="left" vertical="center" wrapText="1"/>
    </xf>
    <xf numFmtId="0" fontId="42" fillId="0" borderId="441" xfId="0" applyFont="1" applyFill="1" applyBorder="1" applyAlignment="1">
      <alignment horizontal="left" vertical="center" wrapText="1"/>
    </xf>
    <xf numFmtId="0" fontId="42" fillId="0" borderId="649" xfId="0" applyFont="1" applyFill="1" applyBorder="1" applyAlignment="1">
      <alignment horizontal="left" vertical="center" wrapText="1"/>
    </xf>
    <xf numFmtId="0" fontId="42" fillId="0" borderId="650" xfId="0" applyFont="1" applyFill="1" applyBorder="1" applyAlignment="1">
      <alignment horizontal="left" vertical="center" wrapText="1"/>
    </xf>
    <xf numFmtId="0" fontId="42" fillId="0" borderId="485" xfId="0" applyFont="1" applyFill="1" applyBorder="1" applyAlignment="1">
      <alignment horizontal="left" vertical="center" wrapText="1"/>
    </xf>
    <xf numFmtId="0" fontId="42" fillId="0" borderId="647" xfId="10" applyFont="1" applyFill="1" applyBorder="1" applyAlignment="1">
      <alignment horizontal="left" vertical="center" wrapText="1"/>
    </xf>
    <xf numFmtId="0" fontId="42" fillId="0" borderId="655" xfId="0" applyFont="1" applyFill="1" applyBorder="1" applyAlignment="1">
      <alignment horizontal="left" vertical="center" wrapText="1"/>
    </xf>
    <xf numFmtId="0" fontId="42" fillId="0" borderId="656" xfId="0" applyFont="1" applyFill="1" applyBorder="1" applyAlignment="1">
      <alignment horizontal="left" vertical="center" wrapText="1"/>
    </xf>
    <xf numFmtId="0" fontId="6" fillId="0" borderId="440" xfId="2" applyFont="1" applyFill="1" applyBorder="1" applyAlignment="1">
      <alignment horizontal="center" vertical="center" wrapText="1"/>
    </xf>
    <xf numFmtId="0" fontId="6" fillId="0" borderId="476" xfId="2" applyFont="1" applyFill="1" applyBorder="1" applyAlignment="1">
      <alignment horizontal="center" vertical="center" wrapText="1"/>
    </xf>
    <xf numFmtId="0" fontId="6" fillId="0" borderId="645" xfId="2" applyFont="1" applyFill="1" applyBorder="1" applyAlignment="1">
      <alignment horizontal="center" vertical="center" wrapText="1"/>
    </xf>
    <xf numFmtId="0" fontId="6" fillId="0" borderId="475" xfId="14" applyFont="1" applyFill="1" applyBorder="1" applyAlignment="1">
      <alignment horizontal="center" vertical="center" wrapText="1"/>
    </xf>
    <xf numFmtId="0" fontId="6" fillId="0" borderId="473" xfId="14" applyFont="1" applyFill="1" applyBorder="1" applyAlignment="1">
      <alignment horizontal="center" vertical="center" wrapText="1"/>
    </xf>
    <xf numFmtId="0" fontId="42" fillId="0" borderId="646" xfId="10" applyFont="1" applyFill="1" applyBorder="1" applyAlignment="1">
      <alignment horizontal="left" vertical="center" wrapText="1"/>
    </xf>
    <xf numFmtId="0" fontId="42" fillId="0" borderId="644" xfId="10" applyFont="1" applyFill="1" applyBorder="1" applyAlignment="1">
      <alignment horizontal="left" vertical="center" wrapText="1"/>
    </xf>
    <xf numFmtId="0" fontId="6" fillId="0" borderId="601" xfId="16" applyFont="1" applyFill="1" applyBorder="1" applyAlignment="1">
      <alignment horizontal="center" vertical="center" wrapText="1"/>
    </xf>
    <xf numFmtId="0" fontId="6" fillId="0" borderId="589" xfId="16" applyFont="1" applyFill="1" applyBorder="1" applyAlignment="1">
      <alignment horizontal="center" vertical="center" wrapText="1"/>
    </xf>
    <xf numFmtId="0" fontId="6" fillId="0" borderId="646" xfId="16" applyFont="1" applyFill="1" applyBorder="1" applyAlignment="1">
      <alignment horizontal="center" vertical="center" wrapText="1"/>
    </xf>
    <xf numFmtId="0" fontId="6" fillId="0" borderId="646" xfId="2" applyFont="1" applyFill="1" applyBorder="1" applyAlignment="1">
      <alignment horizontal="center" vertical="center" wrapText="1"/>
    </xf>
    <xf numFmtId="0" fontId="6" fillId="0" borderId="644" xfId="2" applyFont="1" applyFill="1" applyBorder="1" applyAlignment="1">
      <alignment horizontal="center" vertical="center" wrapText="1"/>
    </xf>
    <xf numFmtId="0" fontId="42" fillId="0" borderId="651" xfId="0" applyFont="1" applyFill="1" applyBorder="1" applyAlignment="1">
      <alignment horizontal="left" vertical="center" wrapText="1"/>
    </xf>
    <xf numFmtId="0" fontId="42" fillId="0" borderId="652" xfId="0" applyFont="1" applyFill="1" applyBorder="1" applyAlignment="1">
      <alignment horizontal="left" vertical="center" wrapText="1"/>
    </xf>
    <xf numFmtId="0" fontId="42" fillId="0" borderId="369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center" vertical="center"/>
    </xf>
    <xf numFmtId="0" fontId="50" fillId="4" borderId="0" xfId="0" applyFont="1" applyFill="1" applyAlignment="1">
      <alignment horizontal="center" vertical="center"/>
    </xf>
    <xf numFmtId="0" fontId="50" fillId="4" borderId="0" xfId="0" applyFont="1" applyFill="1" applyBorder="1" applyAlignment="1">
      <alignment horizontal="center"/>
    </xf>
    <xf numFmtId="0" fontId="46" fillId="4" borderId="0" xfId="0" applyFont="1" applyFill="1" applyBorder="1" applyAlignment="1">
      <alignment horizontal="center" wrapText="1"/>
    </xf>
    <xf numFmtId="0" fontId="6" fillId="4" borderId="576" xfId="1" quotePrefix="1" applyFont="1" applyFill="1" applyBorder="1" applyAlignment="1">
      <alignment horizontal="center" vertical="center" wrapText="1"/>
    </xf>
    <xf numFmtId="0" fontId="6" fillId="4" borderId="577" xfId="1" quotePrefix="1" applyFont="1" applyFill="1" applyBorder="1" applyAlignment="1">
      <alignment horizontal="center" vertical="center" wrapText="1"/>
    </xf>
    <xf numFmtId="0" fontId="6" fillId="4" borderId="552" xfId="1" quotePrefix="1" applyFont="1" applyFill="1" applyBorder="1" applyAlignment="1">
      <alignment horizontal="center" vertical="center" wrapText="1"/>
    </xf>
    <xf numFmtId="0" fontId="6" fillId="4" borderId="537" xfId="13" quotePrefix="1" applyFont="1" applyFill="1" applyBorder="1" applyAlignment="1">
      <alignment horizontal="center" vertical="center" wrapText="1"/>
    </xf>
    <xf numFmtId="0" fontId="6" fillId="4" borderId="577" xfId="13" quotePrefix="1" applyFont="1" applyFill="1" applyBorder="1" applyAlignment="1">
      <alignment horizontal="center" vertical="center" wrapText="1"/>
    </xf>
    <xf numFmtId="0" fontId="6" fillId="4" borderId="552" xfId="13" quotePrefix="1" applyFont="1" applyFill="1" applyBorder="1" applyAlignment="1">
      <alignment horizontal="center" vertical="center" wrapText="1"/>
    </xf>
    <xf numFmtId="0" fontId="6" fillId="4" borderId="571" xfId="1" quotePrefix="1" applyFont="1" applyFill="1" applyBorder="1" applyAlignment="1">
      <alignment horizontal="center" vertical="center" wrapText="1"/>
    </xf>
    <xf numFmtId="0" fontId="6" fillId="4" borderId="527" xfId="1" quotePrefix="1" applyFont="1" applyFill="1" applyBorder="1" applyAlignment="1">
      <alignment horizontal="center" vertical="center" wrapText="1"/>
    </xf>
    <xf numFmtId="0" fontId="6" fillId="4" borderId="573" xfId="1" quotePrefix="1" applyFont="1" applyFill="1" applyBorder="1" applyAlignment="1">
      <alignment horizontal="center" vertical="center" wrapText="1"/>
    </xf>
    <xf numFmtId="0" fontId="6" fillId="4" borderId="571" xfId="13" quotePrefix="1" applyFont="1" applyFill="1" applyBorder="1" applyAlignment="1">
      <alignment horizontal="center" vertical="center" wrapText="1"/>
    </xf>
    <xf numFmtId="0" fontId="6" fillId="4" borderId="527" xfId="13" quotePrefix="1" applyFont="1" applyFill="1" applyBorder="1" applyAlignment="1">
      <alignment horizontal="center" vertical="center" wrapText="1"/>
    </xf>
    <xf numFmtId="0" fontId="6" fillId="4" borderId="573" xfId="13" quotePrefix="1" applyFont="1" applyFill="1" applyBorder="1" applyAlignment="1">
      <alignment horizontal="center" vertical="center" wrapText="1"/>
    </xf>
    <xf numFmtId="0" fontId="46" fillId="4" borderId="0" xfId="0" applyFont="1" applyFill="1" applyBorder="1" applyAlignment="1">
      <alignment horizontal="right" vertical="center" wrapText="1"/>
    </xf>
    <xf numFmtId="0" fontId="50" fillId="4" borderId="0" xfId="0" applyFont="1" applyFill="1" applyAlignment="1">
      <alignment horizontal="center"/>
    </xf>
    <xf numFmtId="0" fontId="46" fillId="4" borderId="0" xfId="0" applyFont="1" applyFill="1" applyBorder="1" applyAlignment="1">
      <alignment horizontal="center" vertical="center" wrapText="1"/>
    </xf>
    <xf numFmtId="0" fontId="6" fillId="4" borderId="576" xfId="13" quotePrefix="1" applyFont="1" applyFill="1" applyBorder="1" applyAlignment="1">
      <alignment horizontal="center" vertical="center" wrapText="1"/>
    </xf>
    <xf numFmtId="0" fontId="50" fillId="11" borderId="0" xfId="0" applyFont="1" applyFill="1" applyAlignment="1">
      <alignment horizontal="center" vertical="center"/>
    </xf>
    <xf numFmtId="0" fontId="46" fillId="11" borderId="0" xfId="0" applyFont="1" applyFill="1" applyAlignment="1">
      <alignment horizontal="right" wrapText="1"/>
    </xf>
    <xf numFmtId="0" fontId="50" fillId="11" borderId="0" xfId="0" applyFont="1" applyFill="1" applyAlignment="1">
      <alignment horizontal="center"/>
    </xf>
    <xf numFmtId="0" fontId="50" fillId="11" borderId="652" xfId="0" applyFont="1" applyFill="1" applyBorder="1" applyAlignment="1">
      <alignment horizontal="center"/>
    </xf>
    <xf numFmtId="0" fontId="124" fillId="11" borderId="571" xfId="0" applyFont="1" applyFill="1" applyBorder="1" applyAlignment="1">
      <alignment horizontal="center" vertical="center" wrapText="1"/>
    </xf>
    <xf numFmtId="0" fontId="124" fillId="11" borderId="527" xfId="0" applyFont="1" applyFill="1" applyBorder="1" applyAlignment="1">
      <alignment horizontal="center" vertical="center" wrapText="1"/>
    </xf>
    <xf numFmtId="0" fontId="124" fillId="11" borderId="573" xfId="0" applyFont="1" applyFill="1" applyBorder="1" applyAlignment="1">
      <alignment horizontal="center" vertical="center" wrapText="1"/>
    </xf>
    <xf numFmtId="0" fontId="124" fillId="11" borderId="537" xfId="0" applyFont="1" applyFill="1" applyBorder="1" applyAlignment="1">
      <alignment horizontal="center" vertical="center" wrapText="1"/>
    </xf>
    <xf numFmtId="0" fontId="124" fillId="11" borderId="578" xfId="0" applyFont="1" applyFill="1" applyBorder="1" applyAlignment="1">
      <alignment horizontal="center" vertical="center" wrapText="1"/>
    </xf>
    <xf numFmtId="0" fontId="18" fillId="4" borderId="273" xfId="10" applyFont="1" applyFill="1" applyBorder="1" applyAlignment="1">
      <alignment horizontal="left" vertical="center" wrapText="1"/>
    </xf>
    <xf numFmtId="0" fontId="18" fillId="4" borderId="0" xfId="10" applyFont="1" applyFill="1" applyBorder="1" applyAlignment="1">
      <alignment horizontal="left" vertical="center" wrapText="1"/>
    </xf>
    <xf numFmtId="0" fontId="16" fillId="5" borderId="0" xfId="0" applyFont="1" applyFill="1" applyBorder="1" applyAlignment="1">
      <alignment horizontal="center" vertical="center" wrapText="1"/>
    </xf>
    <xf numFmtId="0" fontId="23" fillId="5" borderId="0" xfId="0" applyFont="1" applyFill="1" applyAlignment="1">
      <alignment horizontal="center"/>
    </xf>
    <xf numFmtId="0" fontId="17" fillId="5" borderId="580" xfId="15" quotePrefix="1" applyFont="1" applyFill="1" applyBorder="1" applyAlignment="1">
      <alignment horizontal="center" vertical="center" wrapText="1"/>
    </xf>
    <xf numFmtId="0" fontId="17" fillId="5" borderId="36" xfId="15" quotePrefix="1" applyFont="1" applyFill="1" applyBorder="1" applyAlignment="1">
      <alignment horizontal="center" vertical="center" wrapText="1"/>
    </xf>
    <xf numFmtId="0" fontId="17" fillId="5" borderId="560" xfId="15" quotePrefix="1" applyFont="1" applyFill="1" applyBorder="1" applyAlignment="1">
      <alignment horizontal="center" vertical="center" wrapText="1"/>
    </xf>
    <xf numFmtId="0" fontId="17" fillId="5" borderId="566" xfId="1" quotePrefix="1" applyFont="1" applyFill="1" applyBorder="1" applyAlignment="1">
      <alignment horizontal="center" vertical="center" wrapText="1"/>
    </xf>
    <xf numFmtId="0" fontId="17" fillId="5" borderId="348" xfId="1" quotePrefix="1" applyFont="1" applyFill="1" applyBorder="1" applyAlignment="1">
      <alignment horizontal="center" vertical="center" wrapText="1"/>
    </xf>
    <xf numFmtId="0" fontId="17" fillId="4" borderId="582" xfId="1" quotePrefix="1" applyFont="1" applyFill="1" applyBorder="1" applyAlignment="1">
      <alignment horizontal="center" vertical="center" wrapText="1"/>
    </xf>
    <xf numFmtId="0" fontId="17" fillId="4" borderId="560" xfId="1" quotePrefix="1" applyFont="1" applyFill="1" applyBorder="1" applyAlignment="1">
      <alignment horizontal="center" vertical="center" wrapText="1"/>
    </xf>
    <xf numFmtId="0" fontId="17" fillId="4" borderId="468" xfId="1" quotePrefix="1" applyFont="1" applyFill="1" applyBorder="1" applyAlignment="1">
      <alignment horizontal="center" vertical="center" wrapText="1"/>
    </xf>
    <xf numFmtId="0" fontId="17" fillId="4" borderId="199" xfId="1" quotePrefix="1" applyFont="1" applyFill="1" applyBorder="1" applyAlignment="1">
      <alignment horizontal="center" vertical="center" wrapText="1"/>
    </xf>
    <xf numFmtId="0" fontId="17" fillId="4" borderId="267" xfId="1" quotePrefix="1" applyFont="1" applyFill="1" applyBorder="1" applyAlignment="1">
      <alignment horizontal="center" vertical="center" wrapText="1"/>
    </xf>
    <xf numFmtId="0" fontId="17" fillId="5" borderId="566" xfId="13" quotePrefix="1" applyFont="1" applyFill="1" applyBorder="1" applyAlignment="1">
      <alignment horizontal="center" vertical="center" wrapText="1"/>
    </xf>
    <xf numFmtId="0" fontId="17" fillId="5" borderId="348" xfId="13" quotePrefix="1" applyFont="1" applyFill="1" applyBorder="1" applyAlignment="1">
      <alignment horizontal="center" vertical="center" wrapText="1"/>
    </xf>
    <xf numFmtId="0" fontId="17" fillId="5" borderId="582" xfId="13" quotePrefix="1" applyFont="1" applyFill="1" applyBorder="1" applyAlignment="1">
      <alignment horizontal="center" vertical="center" wrapText="1"/>
    </xf>
    <xf numFmtId="0" fontId="17" fillId="5" borderId="560" xfId="13" quotePrefix="1" applyFont="1" applyFill="1" applyBorder="1" applyAlignment="1">
      <alignment horizontal="center" vertical="center" wrapText="1"/>
    </xf>
    <xf numFmtId="0" fontId="17" fillId="5" borderId="468" xfId="13" quotePrefix="1" applyFont="1" applyFill="1" applyBorder="1" applyAlignment="1">
      <alignment horizontal="center" vertical="center" wrapText="1"/>
    </xf>
    <xf numFmtId="0" fontId="17" fillId="5" borderId="459" xfId="13" quotePrefix="1" applyFont="1" applyFill="1" applyBorder="1" applyAlignment="1">
      <alignment horizontal="center" vertical="center" wrapText="1"/>
    </xf>
    <xf numFmtId="0" fontId="16" fillId="5" borderId="348" xfId="0" applyFont="1" applyFill="1" applyBorder="1" applyAlignment="1">
      <alignment wrapText="1"/>
    </xf>
    <xf numFmtId="0" fontId="16" fillId="5" borderId="273" xfId="0" applyFont="1" applyFill="1" applyBorder="1" applyAlignment="1">
      <alignment wrapText="1"/>
    </xf>
    <xf numFmtId="0" fontId="16" fillId="5" borderId="0" xfId="0" applyFont="1" applyFill="1" applyBorder="1" applyAlignment="1">
      <alignment wrapText="1"/>
    </xf>
    <xf numFmtId="0" fontId="16" fillId="5" borderId="582" xfId="0" applyFont="1" applyFill="1" applyBorder="1" applyAlignment="1">
      <alignment wrapText="1"/>
    </xf>
    <xf numFmtId="0" fontId="16" fillId="5" borderId="266" xfId="0" applyFont="1" applyFill="1" applyBorder="1" applyAlignment="1">
      <alignment wrapText="1"/>
    </xf>
    <xf numFmtId="0" fontId="16" fillId="5" borderId="199" xfId="0" applyFont="1" applyFill="1" applyBorder="1" applyAlignment="1">
      <alignment wrapText="1"/>
    </xf>
    <xf numFmtId="0" fontId="16" fillId="5" borderId="267" xfId="0" applyFont="1" applyFill="1" applyBorder="1" applyAlignment="1">
      <alignment wrapText="1"/>
    </xf>
    <xf numFmtId="0" fontId="16" fillId="5" borderId="560" xfId="0" applyFont="1" applyFill="1" applyBorder="1" applyAlignment="1">
      <alignment wrapText="1"/>
    </xf>
    <xf numFmtId="0" fontId="16" fillId="5" borderId="468" xfId="0" applyFont="1" applyFill="1" applyBorder="1" applyAlignment="1">
      <alignment wrapText="1"/>
    </xf>
    <xf numFmtId="0" fontId="16" fillId="5" borderId="459" xfId="0" applyFont="1" applyFill="1" applyBorder="1" applyAlignment="1">
      <alignment wrapText="1"/>
    </xf>
    <xf numFmtId="0" fontId="17" fillId="5" borderId="571" xfId="13" quotePrefix="1" applyFont="1" applyFill="1" applyBorder="1" applyAlignment="1">
      <alignment horizontal="center" vertical="center" wrapText="1"/>
    </xf>
    <xf numFmtId="0" fontId="17" fillId="5" borderId="527" xfId="13" quotePrefix="1" applyFont="1" applyFill="1" applyBorder="1" applyAlignment="1">
      <alignment horizontal="center" vertical="center" wrapText="1"/>
    </xf>
    <xf numFmtId="0" fontId="17" fillId="5" borderId="573" xfId="13" quotePrefix="1" applyFont="1" applyFill="1" applyBorder="1" applyAlignment="1">
      <alignment horizontal="center" vertical="center" wrapText="1"/>
    </xf>
    <xf numFmtId="0" fontId="17" fillId="5" borderId="579" xfId="1" quotePrefix="1" applyFont="1" applyFill="1" applyBorder="1" applyAlignment="1">
      <alignment horizontal="center" vertical="center" wrapText="1"/>
    </xf>
    <xf numFmtId="0" fontId="17" fillId="5" borderId="544" xfId="1" quotePrefix="1" applyFont="1" applyFill="1" applyBorder="1" applyAlignment="1">
      <alignment horizontal="center" vertical="center" wrapText="1"/>
    </xf>
    <xf numFmtId="0" fontId="17" fillId="5" borderId="555" xfId="1" quotePrefix="1" applyFont="1" applyFill="1" applyBorder="1" applyAlignment="1">
      <alignment horizontal="center" vertical="center" wrapText="1"/>
    </xf>
    <xf numFmtId="0" fontId="19" fillId="5" borderId="0" xfId="0" applyFont="1" applyFill="1" applyBorder="1" applyAlignment="1">
      <alignment horizontal="left" vertical="center" wrapText="1"/>
    </xf>
    <xf numFmtId="0" fontId="18" fillId="5" borderId="0" xfId="10" applyFont="1" applyFill="1" applyBorder="1" applyAlignment="1">
      <alignment horizontal="left" vertical="center" wrapText="1"/>
    </xf>
    <xf numFmtId="0" fontId="17" fillId="5" borderId="160" xfId="15" quotePrefix="1" applyFont="1" applyFill="1" applyBorder="1" applyAlignment="1">
      <alignment horizontal="center" vertical="center" wrapText="1"/>
    </xf>
    <xf numFmtId="0" fontId="17" fillId="5" borderId="151" xfId="15" quotePrefix="1" applyFont="1" applyFill="1" applyBorder="1" applyAlignment="1">
      <alignment horizontal="center" vertical="center" wrapText="1"/>
    </xf>
    <xf numFmtId="0" fontId="17" fillId="4" borderId="164" xfId="1" quotePrefix="1" applyFont="1" applyFill="1" applyBorder="1" applyAlignment="1">
      <alignment horizontal="center" vertical="center" wrapText="1"/>
    </xf>
    <xf numFmtId="0" fontId="17" fillId="4" borderId="167" xfId="1" quotePrefix="1" applyFont="1" applyFill="1" applyBorder="1" applyAlignment="1">
      <alignment horizontal="center" vertical="center" wrapText="1"/>
    </xf>
    <xf numFmtId="0" fontId="17" fillId="4" borderId="162" xfId="1" quotePrefix="1" applyFont="1" applyFill="1" applyBorder="1" applyAlignment="1">
      <alignment horizontal="center" vertical="center" wrapText="1"/>
    </xf>
    <xf numFmtId="0" fontId="17" fillId="5" borderId="165" xfId="13" quotePrefix="1" applyFont="1" applyFill="1" applyBorder="1" applyAlignment="1">
      <alignment horizontal="center" vertical="center" wrapText="1"/>
    </xf>
    <xf numFmtId="0" fontId="17" fillId="5" borderId="150" xfId="13" quotePrefix="1" applyFont="1" applyFill="1" applyBorder="1" applyAlignment="1">
      <alignment horizontal="center" vertical="center" wrapText="1"/>
    </xf>
    <xf numFmtId="0" fontId="17" fillId="5" borderId="157" xfId="13" quotePrefix="1" applyFont="1" applyFill="1" applyBorder="1" applyAlignment="1">
      <alignment horizontal="center" vertical="center" wrapText="1"/>
    </xf>
    <xf numFmtId="0" fontId="17" fillId="5" borderId="151" xfId="13" quotePrefix="1" applyFont="1" applyFill="1" applyBorder="1" applyAlignment="1">
      <alignment horizontal="center" vertical="center" wrapText="1"/>
    </xf>
    <xf numFmtId="0" fontId="17" fillId="5" borderId="148" xfId="13" quotePrefix="1" applyFont="1" applyFill="1" applyBorder="1" applyAlignment="1">
      <alignment horizontal="center" vertical="center" wrapText="1"/>
    </xf>
    <xf numFmtId="0" fontId="17" fillId="5" borderId="149" xfId="13" quotePrefix="1" applyFont="1" applyFill="1" applyBorder="1" applyAlignment="1">
      <alignment horizontal="center" vertical="center" wrapText="1"/>
    </xf>
    <xf numFmtId="0" fontId="17" fillId="4" borderId="168" xfId="13" quotePrefix="1" applyFont="1" applyFill="1" applyBorder="1" applyAlignment="1">
      <alignment horizontal="center" vertical="center" wrapText="1"/>
    </xf>
    <xf numFmtId="0" fontId="17" fillId="4" borderId="173" xfId="13" quotePrefix="1" applyFont="1" applyFill="1" applyBorder="1" applyAlignment="1">
      <alignment horizontal="center" vertical="center" wrapText="1"/>
    </xf>
    <xf numFmtId="0" fontId="17" fillId="4" borderId="175" xfId="13" quotePrefix="1" applyFont="1" applyFill="1" applyBorder="1" applyAlignment="1">
      <alignment horizontal="center" vertical="center" wrapText="1"/>
    </xf>
    <xf numFmtId="0" fontId="16" fillId="4" borderId="0" xfId="0" applyFont="1" applyFill="1" applyAlignment="1">
      <alignment horizontal="left" vertical="center" wrapText="1"/>
    </xf>
    <xf numFmtId="0" fontId="15" fillId="4" borderId="0" xfId="0" applyFont="1" applyFill="1" applyAlignment="1">
      <alignment horizontal="center" wrapText="1"/>
    </xf>
    <xf numFmtId="0" fontId="17" fillId="4" borderId="718" xfId="1" quotePrefix="1" applyFont="1" applyFill="1" applyBorder="1" applyAlignment="1">
      <alignment horizontal="center" vertical="center" wrapText="1"/>
    </xf>
    <xf numFmtId="0" fontId="17" fillId="4" borderId="708" xfId="1" quotePrefix="1" applyFont="1" applyFill="1" applyBorder="1" applyAlignment="1">
      <alignment horizontal="center" vertical="center" wrapText="1"/>
    </xf>
    <xf numFmtId="0" fontId="16" fillId="4" borderId="0" xfId="0" applyFont="1" applyFill="1" applyAlignment="1">
      <alignment horizontal="center" vertical="center" wrapText="1"/>
    </xf>
    <xf numFmtId="0" fontId="16" fillId="4" borderId="283" xfId="0" applyFont="1" applyFill="1" applyBorder="1" applyAlignment="1">
      <alignment wrapText="1"/>
    </xf>
    <xf numFmtId="0" fontId="16" fillId="4" borderId="0" xfId="0" applyFont="1" applyFill="1" applyAlignment="1">
      <alignment wrapText="1"/>
    </xf>
    <xf numFmtId="0" fontId="16" fillId="4" borderId="708" xfId="0" applyFont="1" applyFill="1" applyBorder="1" applyAlignment="1">
      <alignment wrapText="1"/>
    </xf>
    <xf numFmtId="0" fontId="127" fillId="0" borderId="270" xfId="13" applyFont="1" applyFill="1" applyBorder="1" applyAlignment="1">
      <alignment horizontal="center" vertical="center" wrapText="1"/>
    </xf>
    <xf numFmtId="0" fontId="86" fillId="0" borderId="0" xfId="3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wrapText="1"/>
    </xf>
    <xf numFmtId="0" fontId="127" fillId="0" borderId="270" xfId="15" applyFont="1" applyFill="1" applyBorder="1" applyAlignment="1">
      <alignment horizontal="center" vertical="center" wrapText="1"/>
    </xf>
    <xf numFmtId="0" fontId="127" fillId="0" borderId="270" xfId="1" applyFont="1" applyFill="1" applyBorder="1" applyAlignment="1">
      <alignment horizontal="center" vertical="center" wrapText="1"/>
    </xf>
    <xf numFmtId="0" fontId="127" fillId="0" borderId="271" xfId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/>
    </xf>
    <xf numFmtId="0" fontId="127" fillId="0" borderId="320" xfId="1" applyFont="1" applyFill="1" applyBorder="1" applyAlignment="1">
      <alignment horizontal="center" vertical="center" wrapText="1"/>
    </xf>
    <xf numFmtId="0" fontId="127" fillId="0" borderId="2" xfId="15" applyFont="1" applyFill="1" applyBorder="1" applyAlignment="1">
      <alignment horizontal="center" vertical="center" wrapText="1"/>
    </xf>
    <xf numFmtId="0" fontId="127" fillId="0" borderId="33" xfId="1" applyFont="1" applyFill="1" applyBorder="1" applyAlignment="1">
      <alignment horizontal="center" vertical="center" wrapText="1"/>
    </xf>
    <xf numFmtId="0" fontId="127" fillId="0" borderId="21" xfId="1" applyFont="1" applyFill="1" applyBorder="1" applyAlignment="1">
      <alignment horizontal="center" vertical="center" wrapText="1"/>
    </xf>
    <xf numFmtId="0" fontId="127" fillId="0" borderId="2" xfId="1" applyFont="1" applyFill="1" applyBorder="1" applyAlignment="1">
      <alignment horizontal="center" vertical="center" wrapText="1"/>
    </xf>
    <xf numFmtId="0" fontId="127" fillId="0" borderId="2" xfId="13" applyFont="1" applyFill="1" applyBorder="1" applyAlignment="1">
      <alignment horizontal="center" vertical="center" wrapText="1"/>
    </xf>
    <xf numFmtId="0" fontId="134" fillId="4" borderId="807" xfId="1" quotePrefix="1" applyNumberFormat="1" applyFont="1" applyFill="1" applyBorder="1" applyAlignment="1" applyProtection="1">
      <alignment horizontal="center" vertical="center" wrapText="1"/>
      <protection locked="0"/>
    </xf>
    <xf numFmtId="0" fontId="134" fillId="5" borderId="811" xfId="1" applyNumberFormat="1" applyFont="1" applyFill="1" applyBorder="1" applyAlignment="1" applyProtection="1">
      <alignment horizontal="center" vertical="center" wrapText="1"/>
      <protection locked="0"/>
    </xf>
    <xf numFmtId="0" fontId="134" fillId="5" borderId="808" xfId="1" applyNumberFormat="1" applyFont="1" applyFill="1" applyBorder="1" applyAlignment="1" applyProtection="1">
      <alignment horizontal="center" vertical="center" wrapText="1"/>
      <protection locked="0"/>
    </xf>
    <xf numFmtId="0" fontId="134" fillId="4" borderId="807" xfId="13" quotePrefix="1" applyNumberFormat="1" applyFont="1" applyFill="1" applyBorder="1" applyAlignment="1" applyProtection="1">
      <alignment horizontal="center" vertical="center" wrapText="1"/>
      <protection locked="0"/>
    </xf>
    <xf numFmtId="0" fontId="134" fillId="5" borderId="811" xfId="13" applyNumberFormat="1" applyFont="1" applyFill="1" applyBorder="1" applyAlignment="1" applyProtection="1">
      <alignment horizontal="center" vertical="center" wrapText="1"/>
      <protection locked="0"/>
    </xf>
    <xf numFmtId="0" fontId="134" fillId="5" borderId="808" xfId="13" applyNumberFormat="1" applyFont="1" applyFill="1" applyBorder="1" applyAlignment="1" applyProtection="1">
      <alignment horizontal="center" vertical="center" wrapText="1"/>
      <protection locked="0"/>
    </xf>
    <xf numFmtId="0" fontId="136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134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134" fillId="5" borderId="0" xfId="0" applyNumberFormat="1" applyFont="1" applyFill="1" applyBorder="1" applyAlignment="1" applyProtection="1">
      <alignment horizontal="center"/>
      <protection locked="0"/>
    </xf>
    <xf numFmtId="0" fontId="134" fillId="4" borderId="810" xfId="15" quotePrefix="1" applyNumberFormat="1" applyFont="1" applyFill="1" applyBorder="1" applyAlignment="1" applyProtection="1">
      <alignment horizontal="center" vertical="center" wrapText="1"/>
      <protection locked="0"/>
    </xf>
    <xf numFmtId="0" fontId="134" fillId="5" borderId="651" xfId="15" applyNumberFormat="1" applyFont="1" applyFill="1" applyBorder="1" applyAlignment="1" applyProtection="1">
      <alignment horizontal="center" vertical="center" wrapText="1"/>
      <protection locked="0"/>
    </xf>
    <xf numFmtId="0" fontId="135" fillId="5" borderId="0" xfId="0" applyFont="1" applyFill="1" applyBorder="1" applyAlignment="1" applyProtection="1">
      <alignment horizontal="center" vertical="center" wrapText="1"/>
      <protection locked="0"/>
    </xf>
    <xf numFmtId="0" fontId="134" fillId="4" borderId="807" xfId="13" quotePrefix="1" applyFont="1" applyFill="1" applyBorder="1" applyAlignment="1" applyProtection="1">
      <alignment horizontal="center" vertical="center" wrapText="1"/>
      <protection locked="0"/>
    </xf>
    <xf numFmtId="0" fontId="134" fillId="5" borderId="811" xfId="13" applyFont="1" applyFill="1" applyBorder="1" applyAlignment="1" applyProtection="1">
      <alignment horizontal="center" vertical="center" wrapText="1"/>
      <protection locked="0"/>
    </xf>
    <xf numFmtId="0" fontId="134" fillId="5" borderId="808" xfId="13" applyFont="1" applyFill="1" applyBorder="1" applyAlignment="1" applyProtection="1">
      <alignment horizontal="center" vertical="center" wrapText="1"/>
      <protection locked="0"/>
    </xf>
    <xf numFmtId="0" fontId="134" fillId="5" borderId="651" xfId="13" applyFont="1" applyFill="1" applyBorder="1" applyAlignment="1" applyProtection="1">
      <alignment horizontal="center" vertical="center" wrapText="1"/>
      <protection locked="0"/>
    </xf>
    <xf numFmtId="0" fontId="134" fillId="5" borderId="652" xfId="13" applyFont="1" applyFill="1" applyBorder="1" applyAlignment="1" applyProtection="1">
      <alignment horizontal="center" vertical="center" wrapText="1"/>
      <protection locked="0"/>
    </xf>
    <xf numFmtId="0" fontId="134" fillId="5" borderId="459" xfId="13" applyFont="1" applyFill="1" applyBorder="1" applyAlignment="1" applyProtection="1">
      <alignment horizontal="center" vertical="center" wrapText="1"/>
      <protection locked="0"/>
    </xf>
    <xf numFmtId="0" fontId="134" fillId="5" borderId="0" xfId="0" applyFont="1" applyFill="1" applyBorder="1" applyAlignment="1" applyProtection="1">
      <alignment horizontal="center" vertical="center" wrapText="1"/>
      <protection locked="0"/>
    </xf>
    <xf numFmtId="0" fontId="134" fillId="4" borderId="810" xfId="15" quotePrefix="1" applyFont="1" applyFill="1" applyBorder="1" applyAlignment="1" applyProtection="1">
      <alignment horizontal="center" vertical="center" wrapText="1"/>
      <protection locked="0"/>
    </xf>
    <xf numFmtId="0" fontId="134" fillId="5" borderId="36" xfId="15" applyFont="1" applyFill="1" applyBorder="1" applyAlignment="1" applyProtection="1">
      <alignment horizontal="center" vertical="center" wrapText="1"/>
      <protection locked="0"/>
    </xf>
    <xf numFmtId="0" fontId="134" fillId="5" borderId="651" xfId="15" applyFont="1" applyFill="1" applyBorder="1" applyAlignment="1" applyProtection="1">
      <alignment horizontal="center" vertical="center" wrapText="1"/>
      <protection locked="0"/>
    </xf>
    <xf numFmtId="0" fontId="134" fillId="4" borderId="807" xfId="1" quotePrefix="1" applyFont="1" applyFill="1" applyBorder="1" applyAlignment="1" applyProtection="1">
      <alignment horizontal="center" vertical="center" wrapText="1"/>
      <protection locked="0"/>
    </xf>
    <xf numFmtId="0" fontId="136" fillId="5" borderId="811" xfId="0" applyFont="1" applyFill="1" applyBorder="1" applyAlignment="1" applyProtection="1">
      <alignment wrapText="1"/>
      <protection locked="0"/>
    </xf>
    <xf numFmtId="0" fontId="136" fillId="5" borderId="273" xfId="0" applyFont="1" applyFill="1" applyBorder="1" applyAlignment="1" applyProtection="1">
      <alignment wrapText="1"/>
      <protection locked="0"/>
    </xf>
    <xf numFmtId="0" fontId="136" fillId="5" borderId="0" xfId="0" applyFont="1" applyFill="1" applyBorder="1" applyAlignment="1" applyProtection="1">
      <alignment wrapText="1"/>
      <protection locked="0"/>
    </xf>
    <xf numFmtId="0" fontId="136" fillId="5" borderId="808" xfId="0" applyFont="1" applyFill="1" applyBorder="1" applyAlignment="1" applyProtection="1">
      <alignment wrapText="1"/>
      <protection locked="0"/>
    </xf>
    <xf numFmtId="0" fontId="136" fillId="5" borderId="266" xfId="0" applyFont="1" applyFill="1" applyBorder="1" applyAlignment="1" applyProtection="1">
      <alignment wrapText="1"/>
      <protection locked="0"/>
    </xf>
    <xf numFmtId="0" fontId="136" fillId="5" borderId="741" xfId="0" applyFont="1" applyFill="1" applyBorder="1" applyAlignment="1" applyProtection="1">
      <alignment wrapText="1"/>
      <protection locked="0"/>
    </xf>
    <xf numFmtId="0" fontId="136" fillId="5" borderId="742" xfId="0" applyFont="1" applyFill="1" applyBorder="1" applyAlignment="1" applyProtection="1">
      <alignment wrapText="1"/>
      <protection locked="0"/>
    </xf>
    <xf numFmtId="0" fontId="134" fillId="4" borderId="811" xfId="1" quotePrefix="1" applyFont="1" applyFill="1" applyBorder="1" applyAlignment="1" applyProtection="1">
      <alignment horizontal="center" vertical="center" wrapText="1"/>
      <protection locked="0"/>
    </xf>
    <xf numFmtId="0" fontId="136" fillId="5" borderId="651" xfId="0" applyFont="1" applyFill="1" applyBorder="1" applyAlignment="1" applyProtection="1">
      <alignment wrapText="1"/>
      <protection locked="0"/>
    </xf>
    <xf numFmtId="0" fontId="136" fillId="5" borderId="652" xfId="0" applyFont="1" applyFill="1" applyBorder="1" applyAlignment="1" applyProtection="1">
      <alignment wrapText="1"/>
      <protection locked="0"/>
    </xf>
    <xf numFmtId="0" fontId="136" fillId="5" borderId="459" xfId="0" applyFont="1" applyFill="1" applyBorder="1" applyAlignment="1" applyProtection="1">
      <alignment wrapText="1"/>
      <protection locked="0"/>
    </xf>
    <xf numFmtId="0" fontId="134" fillId="5" borderId="807" xfId="1" applyFont="1" applyFill="1" applyBorder="1" applyAlignment="1" applyProtection="1">
      <alignment horizontal="center" vertical="center" wrapText="1"/>
      <protection locked="0"/>
    </xf>
    <xf numFmtId="0" fontId="135" fillId="5" borderId="0" xfId="0" applyFont="1" applyFill="1" applyBorder="1" applyAlignment="1" applyProtection="1">
      <alignment horizontal="left" vertical="center" wrapText="1"/>
      <protection locked="0"/>
    </xf>
    <xf numFmtId="0" fontId="134" fillId="4" borderId="579" xfId="1" quotePrefix="1" applyFont="1" applyFill="1" applyBorder="1" applyAlignment="1" applyProtection="1">
      <alignment horizontal="center" vertical="center" wrapText="1"/>
      <protection locked="0"/>
    </xf>
    <xf numFmtId="0" fontId="134" fillId="5" borderId="785" xfId="1" applyFont="1" applyFill="1" applyBorder="1" applyAlignment="1" applyProtection="1">
      <alignment horizontal="center" vertical="center" wrapText="1"/>
      <protection locked="0"/>
    </xf>
    <xf numFmtId="0" fontId="134" fillId="5" borderId="791" xfId="1" applyFont="1" applyFill="1" applyBorder="1" applyAlignment="1" applyProtection="1">
      <alignment horizontal="center" vertical="center" wrapText="1"/>
      <protection locked="0"/>
    </xf>
    <xf numFmtId="0" fontId="145" fillId="5" borderId="0" xfId="0" applyFont="1" applyFill="1" applyBorder="1" applyAlignment="1" applyProtection="1">
      <alignment horizontal="center" vertical="center" wrapText="1"/>
      <protection locked="0"/>
    </xf>
    <xf numFmtId="0" fontId="51" fillId="4" borderId="0" xfId="0" applyFont="1" applyFill="1" applyBorder="1" applyAlignment="1" applyProtection="1">
      <alignment horizontal="center" vertical="center" wrapText="1"/>
      <protection locked="0"/>
    </xf>
    <xf numFmtId="0" fontId="51" fillId="4" borderId="183" xfId="1" quotePrefix="1" applyFont="1" applyFill="1" applyBorder="1" applyAlignment="1" applyProtection="1">
      <alignment horizontal="center" vertical="center" wrapText="1"/>
      <protection locked="0"/>
    </xf>
    <xf numFmtId="0" fontId="51" fillId="4" borderId="182" xfId="1" quotePrefix="1" applyFont="1" applyFill="1" applyBorder="1" applyAlignment="1" applyProtection="1">
      <alignment horizontal="center" vertical="center" wrapText="1"/>
      <protection locked="0"/>
    </xf>
    <xf numFmtId="0" fontId="51" fillId="4" borderId="185" xfId="1" quotePrefix="1" applyFont="1" applyFill="1" applyBorder="1" applyAlignment="1" applyProtection="1">
      <alignment horizontal="center" vertical="center" wrapText="1"/>
      <protection locked="0"/>
    </xf>
    <xf numFmtId="0" fontId="51" fillId="4" borderId="193" xfId="13" quotePrefix="1" applyFont="1" applyFill="1" applyBorder="1" applyAlignment="1" applyProtection="1">
      <alignment horizontal="center" vertical="center" wrapText="1"/>
      <protection locked="0"/>
    </xf>
    <xf numFmtId="0" fontId="51" fillId="4" borderId="180" xfId="13" quotePrefix="1" applyFont="1" applyFill="1" applyBorder="1" applyAlignment="1" applyProtection="1">
      <alignment horizontal="center" vertical="center" wrapText="1"/>
      <protection locked="0"/>
    </xf>
    <xf numFmtId="0" fontId="51" fillId="4" borderId="186" xfId="13" quotePrefix="1" applyFont="1" applyFill="1" applyBorder="1" applyAlignment="1" applyProtection="1">
      <alignment horizontal="center" vertical="center" wrapText="1"/>
      <protection locked="0"/>
    </xf>
    <xf numFmtId="0" fontId="51" fillId="4" borderId="181" xfId="15" quotePrefix="1" applyFont="1" applyFill="1" applyBorder="1" applyAlignment="1" applyProtection="1">
      <alignment horizontal="center" vertical="center" wrapText="1"/>
      <protection locked="0"/>
    </xf>
    <xf numFmtId="0" fontId="51" fillId="4" borderId="187" xfId="15" quotePrefix="1" applyFont="1" applyFill="1" applyBorder="1" applyAlignment="1" applyProtection="1">
      <alignment horizontal="center" vertical="center" wrapText="1"/>
      <protection locked="0"/>
    </xf>
    <xf numFmtId="0" fontId="17" fillId="5" borderId="408" xfId="15" quotePrefix="1" applyFont="1" applyFill="1" applyBorder="1" applyAlignment="1">
      <alignment horizontal="center" vertical="center" wrapText="1"/>
    </xf>
    <xf numFmtId="0" fontId="17" fillId="5" borderId="471" xfId="15" quotePrefix="1" applyFont="1" applyFill="1" applyBorder="1" applyAlignment="1">
      <alignment horizontal="center" vertical="center" wrapText="1"/>
    </xf>
    <xf numFmtId="0" fontId="17" fillId="5" borderId="416" xfId="13" quotePrefix="1" applyFont="1" applyFill="1" applyBorder="1" applyAlignment="1">
      <alignment horizontal="center" vertical="center" wrapText="1"/>
    </xf>
    <xf numFmtId="0" fontId="17" fillId="5" borderId="442" xfId="13" quotePrefix="1" applyFont="1" applyFill="1" applyBorder="1" applyAlignment="1">
      <alignment horizontal="center" vertical="center" wrapText="1"/>
    </xf>
    <xf numFmtId="0" fontId="17" fillId="5" borderId="471" xfId="13" quotePrefix="1" applyFont="1" applyFill="1" applyBorder="1" applyAlignment="1">
      <alignment horizontal="center" vertical="center" wrapText="1"/>
    </xf>
    <xf numFmtId="0" fontId="134" fillId="4" borderId="416" xfId="14" quotePrefix="1" applyFont="1" applyFill="1" applyBorder="1" applyAlignment="1" applyProtection="1">
      <alignment horizontal="center" vertical="center" wrapText="1"/>
      <protection locked="0"/>
    </xf>
    <xf numFmtId="0" fontId="134" fillId="5" borderId="348" xfId="14" applyFont="1" applyFill="1" applyBorder="1" applyAlignment="1" applyProtection="1">
      <alignment horizontal="center" vertical="center" wrapText="1"/>
      <protection locked="0"/>
    </xf>
    <xf numFmtId="0" fontId="134" fillId="5" borderId="442" xfId="14" applyFont="1" applyFill="1" applyBorder="1" applyAlignment="1" applyProtection="1">
      <alignment horizontal="center" vertical="center" wrapText="1"/>
      <protection locked="0"/>
    </xf>
    <xf numFmtId="0" fontId="134" fillId="5" borderId="471" xfId="14" applyFont="1" applyFill="1" applyBorder="1" applyAlignment="1" applyProtection="1">
      <alignment horizontal="center" vertical="center" wrapText="1"/>
      <protection locked="0"/>
    </xf>
    <xf numFmtId="0" fontId="134" fillId="5" borderId="468" xfId="14" applyFont="1" applyFill="1" applyBorder="1" applyAlignment="1" applyProtection="1">
      <alignment horizontal="center" vertical="center" wrapText="1"/>
      <protection locked="0"/>
    </xf>
    <xf numFmtId="0" fontId="134" fillId="5" borderId="459" xfId="14" applyFont="1" applyFill="1" applyBorder="1" applyAlignment="1" applyProtection="1">
      <alignment horizontal="center" vertical="center" wrapText="1"/>
      <protection locked="0"/>
    </xf>
    <xf numFmtId="0" fontId="136" fillId="5" borderId="0" xfId="25" applyFont="1" applyFill="1" applyBorder="1" applyAlignment="1" applyProtection="1">
      <alignment horizontal="center" vertical="center" wrapText="1"/>
      <protection locked="0"/>
    </xf>
    <xf numFmtId="0" fontId="134" fillId="5" borderId="0" xfId="25" applyFont="1" applyFill="1" applyBorder="1" applyAlignment="1" applyProtection="1">
      <alignment horizontal="center" vertical="center" wrapText="1"/>
      <protection locked="0"/>
    </xf>
    <xf numFmtId="0" fontId="134" fillId="4" borderId="408" xfId="16" quotePrefix="1" applyFont="1" applyFill="1" applyBorder="1" applyAlignment="1" applyProtection="1">
      <alignment horizontal="center" vertical="center" wrapText="1"/>
      <protection locked="0"/>
    </xf>
    <xf numFmtId="0" fontId="134" fillId="5" borderId="36" xfId="16" applyFont="1" applyFill="1" applyBorder="1" applyAlignment="1" applyProtection="1">
      <alignment horizontal="center" vertical="center" wrapText="1"/>
      <protection locked="0"/>
    </xf>
    <xf numFmtId="0" fontId="134" fillId="5" borderId="471" xfId="16" applyFont="1" applyFill="1" applyBorder="1" applyAlignment="1" applyProtection="1">
      <alignment horizontal="center" vertical="center" wrapText="1"/>
      <protection locked="0"/>
    </xf>
    <xf numFmtId="0" fontId="134" fillId="4" borderId="416" xfId="2" quotePrefix="1" applyFont="1" applyFill="1" applyBorder="1" applyAlignment="1" applyProtection="1">
      <alignment horizontal="center" vertical="center" wrapText="1"/>
      <protection locked="0"/>
    </xf>
    <xf numFmtId="0" fontId="134" fillId="5" borderId="348" xfId="2" applyFont="1" applyFill="1" applyBorder="1" applyAlignment="1" applyProtection="1">
      <alignment horizontal="center" vertical="center" wrapText="1"/>
      <protection locked="0"/>
    </xf>
    <xf numFmtId="0" fontId="134" fillId="5" borderId="442" xfId="2" applyFont="1" applyFill="1" applyBorder="1" applyAlignment="1" applyProtection="1">
      <alignment horizontal="center" vertical="center" wrapText="1"/>
      <protection locked="0"/>
    </xf>
    <xf numFmtId="0" fontId="134" fillId="5" borderId="471" xfId="2" applyFont="1" applyFill="1" applyBorder="1" applyAlignment="1" applyProtection="1">
      <alignment horizontal="center" vertical="center" wrapText="1"/>
      <protection locked="0"/>
    </xf>
    <xf numFmtId="0" fontId="134" fillId="5" borderId="468" xfId="2" applyFont="1" applyFill="1" applyBorder="1" applyAlignment="1" applyProtection="1">
      <alignment horizontal="center" vertical="center" wrapText="1"/>
      <protection locked="0"/>
    </xf>
    <xf numFmtId="0" fontId="134" fillId="5" borderId="459" xfId="2" applyFont="1" applyFill="1" applyBorder="1" applyAlignment="1" applyProtection="1">
      <alignment horizontal="center" vertical="center" wrapText="1"/>
      <protection locked="0"/>
    </xf>
    <xf numFmtId="0" fontId="134" fillId="5" borderId="416" xfId="2" applyFont="1" applyFill="1" applyBorder="1" applyAlignment="1" applyProtection="1">
      <alignment horizontal="center" vertical="center" wrapText="1"/>
      <protection locked="0"/>
    </xf>
    <xf numFmtId="0" fontId="17" fillId="4" borderId="465" xfId="1" quotePrefix="1" applyFont="1" applyFill="1" applyBorder="1" applyAlignment="1">
      <alignment horizontal="center" vertical="center" wrapText="1"/>
    </xf>
    <xf numFmtId="0" fontId="17" fillId="4" borderId="445" xfId="13" quotePrefix="1" applyFont="1" applyFill="1" applyBorder="1" applyAlignment="1">
      <alignment horizontal="center" vertical="center" wrapText="1"/>
    </xf>
    <xf numFmtId="0" fontId="17" fillId="4" borderId="460" xfId="13" quotePrefix="1" applyFont="1" applyFill="1" applyBorder="1" applyAlignment="1">
      <alignment horizontal="center" vertical="center" wrapText="1"/>
    </xf>
    <xf numFmtId="0" fontId="17" fillId="4" borderId="455" xfId="13" quotePrefix="1" applyFont="1" applyFill="1" applyBorder="1" applyAlignment="1">
      <alignment horizontal="center" vertical="center" wrapText="1"/>
    </xf>
    <xf numFmtId="0" fontId="53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51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38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51" fillId="5" borderId="590" xfId="15" quotePrefix="1" applyNumberFormat="1" applyFont="1" applyFill="1" applyBorder="1" applyAlignment="1" applyProtection="1">
      <alignment horizontal="center" vertical="center" wrapText="1"/>
      <protection locked="0"/>
    </xf>
    <xf numFmtId="0" fontId="51" fillId="5" borderId="651" xfId="15" quotePrefix="1" applyNumberFormat="1" applyFont="1" applyFill="1" applyBorder="1" applyAlignment="1" applyProtection="1">
      <alignment horizontal="center" vertical="center" wrapText="1"/>
      <protection locked="0"/>
    </xf>
    <xf numFmtId="0" fontId="51" fillId="5" borderId="601" xfId="1" quotePrefix="1" applyNumberFormat="1" applyFont="1" applyFill="1" applyBorder="1" applyAlignment="1" applyProtection="1">
      <alignment horizontal="center" vertical="center" wrapText="1"/>
      <protection locked="0"/>
    </xf>
    <xf numFmtId="0" fontId="51" fillId="5" borderId="647" xfId="1" quotePrefix="1" applyNumberFormat="1" applyFont="1" applyFill="1" applyBorder="1" applyAlignment="1" applyProtection="1">
      <alignment horizontal="center" vertical="center" wrapText="1"/>
      <protection locked="0"/>
    </xf>
    <xf numFmtId="0" fontId="51" fillId="5" borderId="664" xfId="1" quotePrefix="1" applyNumberFormat="1" applyFont="1" applyFill="1" applyBorder="1" applyAlignment="1" applyProtection="1">
      <alignment horizontal="center" vertical="center" wrapText="1"/>
      <protection locked="0"/>
    </xf>
    <xf numFmtId="0" fontId="51" fillId="5" borderId="601" xfId="13" quotePrefix="1" applyNumberFormat="1" applyFont="1" applyFill="1" applyBorder="1" applyAlignment="1" applyProtection="1">
      <alignment horizontal="center" vertical="center" wrapText="1"/>
      <protection locked="0"/>
    </xf>
    <xf numFmtId="0" fontId="51" fillId="5" borderId="647" xfId="13" quotePrefix="1" applyNumberFormat="1" applyFont="1" applyFill="1" applyBorder="1" applyAlignment="1" applyProtection="1">
      <alignment horizontal="center" vertical="center" wrapText="1"/>
      <protection locked="0"/>
    </xf>
    <xf numFmtId="0" fontId="51" fillId="5" borderId="664" xfId="13" quotePrefix="1" applyNumberFormat="1" applyFont="1" applyFill="1" applyBorder="1" applyAlignment="1" applyProtection="1">
      <alignment horizontal="center" vertical="center" wrapText="1"/>
      <protection locked="0"/>
    </xf>
    <xf numFmtId="0" fontId="51" fillId="5" borderId="0" xfId="0" applyNumberFormat="1" applyFont="1" applyFill="1" applyBorder="1" applyAlignment="1" applyProtection="1">
      <alignment horizontal="center"/>
      <protection locked="0"/>
    </xf>
    <xf numFmtId="0" fontId="38" fillId="5" borderId="0" xfId="0" applyFont="1" applyFill="1" applyBorder="1" applyAlignment="1" applyProtection="1">
      <alignment horizontal="center" vertical="center" wrapText="1"/>
      <protection locked="0"/>
    </xf>
    <xf numFmtId="0" fontId="51" fillId="5" borderId="0" xfId="0" applyFont="1" applyFill="1" applyBorder="1" applyAlignment="1" applyProtection="1">
      <alignment horizontal="center" vertical="center" wrapText="1"/>
      <protection locked="0"/>
    </xf>
    <xf numFmtId="0" fontId="52" fillId="5" borderId="0" xfId="0" applyFont="1" applyFill="1" applyBorder="1" applyAlignment="1" applyProtection="1">
      <alignment horizontal="center" vertical="center" wrapText="1"/>
      <protection locked="0"/>
    </xf>
    <xf numFmtId="0" fontId="51" fillId="5" borderId="601" xfId="1" quotePrefix="1" applyFont="1" applyFill="1" applyBorder="1" applyAlignment="1" applyProtection="1">
      <alignment horizontal="center" vertical="center" wrapText="1"/>
      <protection locked="0"/>
    </xf>
    <xf numFmtId="0" fontId="53" fillId="5" borderId="647" xfId="0" applyFont="1" applyFill="1" applyBorder="1" applyAlignment="1" applyProtection="1">
      <alignment wrapText="1"/>
      <protection locked="0"/>
    </xf>
    <xf numFmtId="0" fontId="53" fillId="5" borderId="273" xfId="0" applyFont="1" applyFill="1" applyBorder="1" applyAlignment="1" applyProtection="1">
      <alignment wrapText="1"/>
      <protection locked="0"/>
    </xf>
    <xf numFmtId="0" fontId="53" fillId="5" borderId="0" xfId="0" applyFont="1" applyFill="1" applyBorder="1" applyAlignment="1" applyProtection="1">
      <alignment wrapText="1"/>
      <protection locked="0"/>
    </xf>
    <xf numFmtId="0" fontId="51" fillId="5" borderId="590" xfId="15" quotePrefix="1" applyFont="1" applyFill="1" applyBorder="1" applyAlignment="1" applyProtection="1">
      <alignment horizontal="center" vertical="center" wrapText="1"/>
      <protection locked="0"/>
    </xf>
    <xf numFmtId="0" fontId="51" fillId="5" borderId="36" xfId="15" quotePrefix="1" applyFont="1" applyFill="1" applyBorder="1" applyAlignment="1" applyProtection="1">
      <alignment horizontal="center" vertical="center" wrapText="1"/>
      <protection locked="0"/>
    </xf>
    <xf numFmtId="0" fontId="51" fillId="5" borderId="651" xfId="15" quotePrefix="1" applyFont="1" applyFill="1" applyBorder="1" applyAlignment="1" applyProtection="1">
      <alignment horizontal="center" vertical="center" wrapText="1"/>
      <protection locked="0"/>
    </xf>
    <xf numFmtId="0" fontId="53" fillId="5" borderId="664" xfId="0" applyFont="1" applyFill="1" applyBorder="1" applyAlignment="1" applyProtection="1">
      <alignment wrapText="1"/>
      <protection locked="0"/>
    </xf>
    <xf numFmtId="0" fontId="53" fillId="5" borderId="266" xfId="0" applyFont="1" applyFill="1" applyBorder="1" applyAlignment="1" applyProtection="1">
      <alignment wrapText="1"/>
      <protection locked="0"/>
    </xf>
    <xf numFmtId="0" fontId="53" fillId="5" borderId="321" xfId="0" applyFont="1" applyFill="1" applyBorder="1" applyAlignment="1" applyProtection="1">
      <alignment wrapText="1"/>
      <protection locked="0"/>
    </xf>
    <xf numFmtId="0" fontId="53" fillId="5" borderId="327" xfId="0" applyFont="1" applyFill="1" applyBorder="1" applyAlignment="1" applyProtection="1">
      <alignment wrapText="1"/>
      <protection locked="0"/>
    </xf>
    <xf numFmtId="0" fontId="51" fillId="5" borderId="647" xfId="1" quotePrefix="1" applyFont="1" applyFill="1" applyBorder="1" applyAlignment="1" applyProtection="1">
      <alignment horizontal="center" vertical="center" wrapText="1"/>
      <protection locked="0"/>
    </xf>
    <xf numFmtId="0" fontId="53" fillId="5" borderId="651" xfId="0" applyFont="1" applyFill="1" applyBorder="1" applyAlignment="1" applyProtection="1">
      <alignment wrapText="1"/>
      <protection locked="0"/>
    </xf>
    <xf numFmtId="0" fontId="53" fillId="5" borderId="652" xfId="0" applyFont="1" applyFill="1" applyBorder="1" applyAlignment="1" applyProtection="1">
      <alignment wrapText="1"/>
      <protection locked="0"/>
    </xf>
    <xf numFmtId="0" fontId="53" fillId="5" borderId="459" xfId="0" applyFont="1" applyFill="1" applyBorder="1" applyAlignment="1" applyProtection="1">
      <alignment wrapText="1"/>
      <protection locked="0"/>
    </xf>
    <xf numFmtId="0" fontId="51" fillId="5" borderId="601" xfId="13" quotePrefix="1" applyFont="1" applyFill="1" applyBorder="1" applyAlignment="1" applyProtection="1">
      <alignment horizontal="center" vertical="center" wrapText="1"/>
      <protection locked="0"/>
    </xf>
    <xf numFmtId="0" fontId="51" fillId="5" borderId="647" xfId="13" quotePrefix="1" applyFont="1" applyFill="1" applyBorder="1" applyAlignment="1" applyProtection="1">
      <alignment horizontal="center" vertical="center" wrapText="1"/>
      <protection locked="0"/>
    </xf>
    <xf numFmtId="0" fontId="51" fillId="5" borderId="664" xfId="13" quotePrefix="1" applyFont="1" applyFill="1" applyBorder="1" applyAlignment="1" applyProtection="1">
      <alignment horizontal="center" vertical="center" wrapText="1"/>
      <protection locked="0"/>
    </xf>
    <xf numFmtId="0" fontId="51" fillId="5" borderId="651" xfId="13" quotePrefix="1" applyFont="1" applyFill="1" applyBorder="1" applyAlignment="1" applyProtection="1">
      <alignment horizontal="center" vertical="center" wrapText="1"/>
      <protection locked="0"/>
    </xf>
    <xf numFmtId="0" fontId="51" fillId="5" borderId="652" xfId="13" quotePrefix="1" applyFont="1" applyFill="1" applyBorder="1" applyAlignment="1" applyProtection="1">
      <alignment horizontal="center" vertical="center" wrapText="1"/>
      <protection locked="0"/>
    </xf>
    <xf numFmtId="0" fontId="51" fillId="5" borderId="459" xfId="13" quotePrefix="1" applyFont="1" applyFill="1" applyBorder="1" applyAlignment="1" applyProtection="1">
      <alignment horizontal="center" vertical="center" wrapText="1"/>
      <protection locked="0"/>
    </xf>
    <xf numFmtId="0" fontId="52" fillId="5" borderId="0" xfId="0" applyFont="1" applyFill="1" applyBorder="1" applyAlignment="1" applyProtection="1">
      <alignment horizontal="left" vertical="center" wrapText="1"/>
      <protection locked="0"/>
    </xf>
    <xf numFmtId="0" fontId="51" fillId="5" borderId="579" xfId="1" quotePrefix="1" applyFont="1" applyFill="1" applyBorder="1" applyAlignment="1" applyProtection="1">
      <alignment horizontal="center" vertical="center" wrapText="1"/>
      <protection locked="0"/>
    </xf>
    <xf numFmtId="0" fontId="51" fillId="5" borderId="544" xfId="1" quotePrefix="1" applyFont="1" applyFill="1" applyBorder="1" applyAlignment="1" applyProtection="1">
      <alignment horizontal="center" vertical="center" wrapText="1"/>
      <protection locked="0"/>
    </xf>
    <xf numFmtId="0" fontId="51" fillId="5" borderId="555" xfId="1" quotePrefix="1" applyFont="1" applyFill="1" applyBorder="1" applyAlignment="1" applyProtection="1">
      <alignment horizontal="center" vertical="center" wrapText="1"/>
      <protection locked="0"/>
    </xf>
    <xf numFmtId="0" fontId="89" fillId="5" borderId="29" xfId="26" applyFont="1" applyFill="1" applyBorder="1" applyAlignment="1">
      <alignment horizontal="center"/>
    </xf>
    <xf numFmtId="0" fontId="65" fillId="5" borderId="9" xfId="26" applyFont="1" applyFill="1" applyBorder="1" applyAlignment="1">
      <alignment horizontal="center" vertical="center"/>
    </xf>
    <xf numFmtId="0" fontId="65" fillId="5" borderId="29" xfId="26" applyFont="1" applyFill="1" applyBorder="1" applyAlignment="1">
      <alignment horizontal="center" vertical="center"/>
    </xf>
    <xf numFmtId="0" fontId="65" fillId="5" borderId="19" xfId="26" applyFont="1" applyFill="1" applyBorder="1" applyAlignment="1">
      <alignment horizontal="center" vertical="center"/>
    </xf>
    <xf numFmtId="0" fontId="65" fillId="5" borderId="37" xfId="26" applyFont="1" applyFill="1" applyBorder="1" applyAlignment="1">
      <alignment horizontal="center" vertical="center"/>
    </xf>
    <xf numFmtId="0" fontId="65" fillId="5" borderId="43" xfId="26" applyFont="1" applyFill="1" applyBorder="1" applyAlignment="1">
      <alignment horizontal="center" vertical="center"/>
    </xf>
    <xf numFmtId="0" fontId="65" fillId="5" borderId="44" xfId="26" applyFont="1" applyFill="1" applyBorder="1" applyAlignment="1">
      <alignment horizontal="center" vertical="center"/>
    </xf>
    <xf numFmtId="0" fontId="68" fillId="5" borderId="32" xfId="26" applyFont="1" applyFill="1" applyBorder="1" applyAlignment="1">
      <alignment horizontal="center" vertical="center"/>
    </xf>
    <xf numFmtId="0" fontId="68" fillId="5" borderId="21" xfId="26" applyFont="1" applyFill="1" applyBorder="1" applyAlignment="1">
      <alignment horizontal="center" vertical="center"/>
    </xf>
    <xf numFmtId="0" fontId="68" fillId="5" borderId="20" xfId="26" applyFont="1" applyFill="1" applyBorder="1" applyAlignment="1">
      <alignment horizontal="center" vertical="center"/>
    </xf>
    <xf numFmtId="0" fontId="65" fillId="5" borderId="32" xfId="26" applyFont="1" applyFill="1" applyBorder="1" applyAlignment="1">
      <alignment horizontal="center" vertical="center"/>
    </xf>
    <xf numFmtId="0" fontId="65" fillId="5" borderId="21" xfId="26" applyFont="1" applyFill="1" applyBorder="1" applyAlignment="1">
      <alignment horizontal="center" vertical="center"/>
    </xf>
    <xf numFmtId="0" fontId="65" fillId="5" borderId="20" xfId="26" applyFont="1" applyFill="1" applyBorder="1" applyAlignment="1">
      <alignment horizontal="center" vertical="center"/>
    </xf>
    <xf numFmtId="0" fontId="68" fillId="5" borderId="12" xfId="26" applyFont="1" applyFill="1" applyBorder="1" applyAlignment="1">
      <alignment horizontal="center" vertical="center" wrapText="1"/>
    </xf>
    <xf numFmtId="0" fontId="68" fillId="5" borderId="36" xfId="26" applyFont="1" applyFill="1" applyBorder="1" applyAlignment="1">
      <alignment horizontal="center" vertical="center" wrapText="1"/>
    </xf>
    <xf numFmtId="0" fontId="68" fillId="5" borderId="41" xfId="26" applyFont="1" applyFill="1" applyBorder="1" applyAlignment="1">
      <alignment horizontal="center" vertical="center" wrapText="1"/>
    </xf>
    <xf numFmtId="0" fontId="102" fillId="5" borderId="9" xfId="26" applyFont="1" applyFill="1" applyBorder="1" applyAlignment="1">
      <alignment horizontal="center" vertical="center"/>
    </xf>
    <xf numFmtId="0" fontId="102" fillId="5" borderId="29" xfId="26" applyFont="1" applyFill="1" applyBorder="1" applyAlignment="1">
      <alignment horizontal="center" vertical="center"/>
    </xf>
    <xf numFmtId="0" fontId="102" fillId="5" borderId="19" xfId="26" applyFont="1" applyFill="1" applyBorder="1" applyAlignment="1">
      <alignment horizontal="center" vertical="center"/>
    </xf>
    <xf numFmtId="0" fontId="102" fillId="5" borderId="26" xfId="26" applyFont="1" applyFill="1" applyBorder="1" applyAlignment="1">
      <alignment horizontal="center" vertical="center"/>
    </xf>
    <xf numFmtId="0" fontId="102" fillId="5" borderId="54" xfId="26" applyFont="1" applyFill="1" applyBorder="1" applyAlignment="1">
      <alignment horizontal="center" vertical="center"/>
    </xf>
    <xf numFmtId="0" fontId="102" fillId="5" borderId="40" xfId="26" applyFont="1" applyFill="1" applyBorder="1" applyAlignment="1">
      <alignment horizontal="center" vertical="center"/>
    </xf>
    <xf numFmtId="0" fontId="89" fillId="5" borderId="0" xfId="26" applyFont="1" applyFill="1" applyAlignment="1">
      <alignment horizontal="center" vertical="center"/>
    </xf>
    <xf numFmtId="0" fontId="89" fillId="5" borderId="0" xfId="26" applyFont="1" applyFill="1" applyAlignment="1">
      <alignment horizontal="center"/>
    </xf>
    <xf numFmtId="0" fontId="89" fillId="5" borderId="54" xfId="26" applyFont="1" applyFill="1" applyBorder="1" applyAlignment="1">
      <alignment horizontal="center"/>
    </xf>
    <xf numFmtId="0" fontId="68" fillId="5" borderId="9" xfId="26" applyFont="1" applyFill="1" applyBorder="1" applyAlignment="1">
      <alignment horizontal="center" vertical="center"/>
    </xf>
    <xf numFmtId="0" fontId="68" fillId="5" borderId="29" xfId="26" applyFont="1" applyFill="1" applyBorder="1" applyAlignment="1">
      <alignment horizontal="center" vertical="center"/>
    </xf>
    <xf numFmtId="0" fontId="68" fillId="5" borderId="19" xfId="26" applyFont="1" applyFill="1" applyBorder="1" applyAlignment="1">
      <alignment horizontal="center" vertical="center"/>
    </xf>
    <xf numFmtId="0" fontId="95" fillId="6" borderId="9" xfId="2" applyFont="1" applyFill="1" applyBorder="1" applyAlignment="1">
      <alignment horizontal="center" vertical="center" wrapText="1"/>
    </xf>
    <xf numFmtId="0" fontId="95" fillId="6" borderId="29" xfId="2" applyFont="1" applyFill="1" applyBorder="1" applyAlignment="1">
      <alignment horizontal="center" vertical="center" wrapText="1"/>
    </xf>
    <xf numFmtId="0" fontId="95" fillId="6" borderId="19" xfId="2" applyFont="1" applyFill="1" applyBorder="1" applyAlignment="1">
      <alignment horizontal="center" vertical="center" wrapText="1"/>
    </xf>
    <xf numFmtId="0" fontId="95" fillId="6" borderId="26" xfId="2" applyFont="1" applyFill="1" applyBorder="1" applyAlignment="1">
      <alignment horizontal="center" vertical="center" wrapText="1"/>
    </xf>
    <xf numFmtId="0" fontId="95" fillId="6" borderId="54" xfId="2" applyFont="1" applyFill="1" applyBorder="1" applyAlignment="1">
      <alignment horizontal="center" vertical="center" wrapText="1"/>
    </xf>
    <xf numFmtId="0" fontId="95" fillId="6" borderId="40" xfId="2" applyFont="1" applyFill="1" applyBorder="1" applyAlignment="1">
      <alignment horizontal="center" vertical="center" wrapText="1"/>
    </xf>
    <xf numFmtId="0" fontId="95" fillId="6" borderId="62" xfId="2" applyFont="1" applyFill="1" applyBorder="1" applyAlignment="1">
      <alignment horizontal="center" vertical="center" wrapText="1"/>
    </xf>
    <xf numFmtId="0" fontId="95" fillId="6" borderId="63" xfId="2" applyFont="1" applyFill="1" applyBorder="1" applyAlignment="1">
      <alignment horizontal="center" vertical="center" wrapText="1"/>
    </xf>
    <xf numFmtId="0" fontId="95" fillId="6" borderId="120" xfId="2" applyFont="1" applyFill="1" applyBorder="1" applyAlignment="1">
      <alignment horizontal="center" vertical="center" wrapText="1"/>
    </xf>
    <xf numFmtId="0" fontId="95" fillId="6" borderId="110" xfId="2" applyFont="1" applyFill="1" applyBorder="1" applyAlignment="1">
      <alignment horizontal="center" vertical="center" wrapText="1"/>
    </xf>
    <xf numFmtId="0" fontId="95" fillId="5" borderId="3" xfId="1" quotePrefix="1" applyFont="1" applyFill="1" applyBorder="1" applyAlignment="1">
      <alignment horizontal="center" vertical="center" wrapText="1"/>
    </xf>
    <xf numFmtId="0" fontId="95" fillId="5" borderId="13" xfId="1" quotePrefix="1" applyFont="1" applyFill="1" applyBorder="1" applyAlignment="1">
      <alignment horizontal="center" vertical="center" wrapText="1"/>
    </xf>
    <xf numFmtId="0" fontId="95" fillId="5" borderId="31" xfId="1" quotePrefix="1" applyFont="1" applyFill="1" applyBorder="1" applyAlignment="1">
      <alignment horizontal="center" vertical="center" wrapText="1"/>
    </xf>
    <xf numFmtId="0" fontId="95" fillId="5" borderId="3" xfId="13" quotePrefix="1" applyFont="1" applyFill="1" applyBorder="1" applyAlignment="1">
      <alignment horizontal="center" vertical="center" wrapText="1"/>
    </xf>
    <xf numFmtId="0" fontId="95" fillId="5" borderId="13" xfId="13" quotePrefix="1" applyFont="1" applyFill="1" applyBorder="1" applyAlignment="1">
      <alignment horizontal="center" vertical="center" wrapText="1"/>
    </xf>
    <xf numFmtId="0" fontId="95" fillId="5" borderId="31" xfId="13" quotePrefix="1" applyFont="1" applyFill="1" applyBorder="1" applyAlignment="1">
      <alignment horizontal="center" vertical="center" wrapText="1"/>
    </xf>
    <xf numFmtId="0" fontId="6" fillId="6" borderId="108" xfId="14" applyFont="1" applyFill="1" applyBorder="1" applyAlignment="1">
      <alignment horizontal="center" vertical="center" wrapText="1"/>
    </xf>
    <xf numFmtId="0" fontId="6" fillId="6" borderId="63" xfId="14" applyFont="1" applyFill="1" applyBorder="1" applyAlignment="1">
      <alignment horizontal="center" vertical="center" wrapText="1"/>
    </xf>
    <xf numFmtId="0" fontId="6" fillId="6" borderId="120" xfId="14" applyFont="1" applyFill="1" applyBorder="1" applyAlignment="1">
      <alignment horizontal="center" vertical="center" wrapText="1"/>
    </xf>
    <xf numFmtId="0" fontId="6" fillId="6" borderId="26" xfId="14" applyFont="1" applyFill="1" applyBorder="1" applyAlignment="1">
      <alignment horizontal="center" vertical="center" wrapText="1"/>
    </xf>
    <xf numFmtId="0" fontId="6" fillId="6" borderId="54" xfId="14" applyFont="1" applyFill="1" applyBorder="1" applyAlignment="1">
      <alignment horizontal="center" vertical="center" wrapText="1"/>
    </xf>
    <xf numFmtId="0" fontId="6" fillId="6" borderId="40" xfId="14" applyFont="1" applyFill="1" applyBorder="1" applyAlignment="1">
      <alignment horizontal="center" vertical="center" wrapText="1"/>
    </xf>
    <xf numFmtId="0" fontId="6" fillId="6" borderId="62" xfId="16" applyFont="1" applyFill="1" applyBorder="1" applyAlignment="1">
      <alignment horizontal="center" vertical="center" wrapText="1"/>
    </xf>
    <xf numFmtId="0" fontId="6" fillId="6" borderId="72" xfId="16" applyFont="1" applyFill="1" applyBorder="1" applyAlignment="1">
      <alignment horizontal="center" vertical="center" wrapText="1"/>
    </xf>
    <xf numFmtId="0" fontId="6" fillId="6" borderId="110" xfId="16" applyFont="1" applyFill="1" applyBorder="1" applyAlignment="1">
      <alignment horizontal="center" vertical="center" wrapText="1"/>
    </xf>
    <xf numFmtId="0" fontId="6" fillId="6" borderId="112" xfId="14" applyFont="1" applyFill="1" applyBorder="1" applyAlignment="1">
      <alignment horizontal="center" vertical="center" wrapText="1"/>
    </xf>
    <xf numFmtId="0" fontId="6" fillId="6" borderId="119" xfId="14" applyFont="1" applyFill="1" applyBorder="1" applyAlignment="1">
      <alignment horizontal="center" vertical="center" wrapText="1"/>
    </xf>
    <xf numFmtId="0" fontId="6" fillId="6" borderId="113" xfId="14" applyFont="1" applyFill="1" applyBorder="1" applyAlignment="1">
      <alignment horizontal="center" vertical="center" wrapText="1"/>
    </xf>
    <xf numFmtId="0" fontId="95" fillId="6" borderId="114" xfId="2" applyFont="1" applyFill="1" applyBorder="1" applyAlignment="1">
      <alignment horizontal="center" vertical="center" wrapText="1"/>
    </xf>
    <xf numFmtId="0" fontId="95" fillId="6" borderId="116" xfId="2" applyFont="1" applyFill="1" applyBorder="1" applyAlignment="1">
      <alignment horizontal="center" vertical="center" wrapText="1"/>
    </xf>
    <xf numFmtId="0" fontId="95" fillId="6" borderId="115" xfId="2" applyFont="1" applyFill="1" applyBorder="1" applyAlignment="1">
      <alignment horizontal="center" vertical="center" wrapText="1"/>
    </xf>
    <xf numFmtId="0" fontId="68" fillId="5" borderId="125" xfId="26" applyFont="1" applyFill="1" applyBorder="1" applyAlignment="1">
      <alignment horizontal="center" vertical="center" wrapText="1"/>
    </xf>
    <xf numFmtId="0" fontId="68" fillId="5" borderId="126" xfId="26" applyFont="1" applyFill="1" applyBorder="1" applyAlignment="1">
      <alignment horizontal="center" vertical="center" wrapText="1"/>
    </xf>
    <xf numFmtId="0" fontId="6" fillId="6" borderId="109" xfId="14" applyFont="1" applyFill="1" applyBorder="1" applyAlignment="1">
      <alignment horizontal="center" vertical="center" wrapText="1"/>
    </xf>
    <xf numFmtId="0" fontId="6" fillId="6" borderId="29" xfId="14" applyFont="1" applyFill="1" applyBorder="1" applyAlignment="1">
      <alignment horizontal="center" vertical="center" wrapText="1"/>
    </xf>
    <xf numFmtId="0" fontId="6" fillId="6" borderId="19" xfId="14" applyFont="1" applyFill="1" applyBorder="1" applyAlignment="1">
      <alignment horizontal="center" vertical="center" wrapText="1"/>
    </xf>
    <xf numFmtId="0" fontId="6" fillId="6" borderId="110" xfId="14" applyFont="1" applyFill="1" applyBorder="1" applyAlignment="1">
      <alignment horizontal="center" vertical="center" wrapText="1"/>
    </xf>
    <xf numFmtId="0" fontId="95" fillId="5" borderId="131" xfId="1" quotePrefix="1" applyFont="1" applyFill="1" applyBorder="1" applyAlignment="1">
      <alignment horizontal="center" vertical="center" wrapText="1"/>
    </xf>
    <xf numFmtId="0" fontId="95" fillId="5" borderId="127" xfId="1" quotePrefix="1" applyFont="1" applyFill="1" applyBorder="1" applyAlignment="1">
      <alignment horizontal="center" vertical="center" wrapText="1"/>
    </xf>
    <xf numFmtId="0" fontId="95" fillId="5" borderId="129" xfId="1" quotePrefix="1" applyFont="1" applyFill="1" applyBorder="1" applyAlignment="1">
      <alignment horizontal="center" vertical="center" wrapText="1"/>
    </xf>
    <xf numFmtId="0" fontId="95" fillId="6" borderId="117" xfId="2" applyFont="1" applyFill="1" applyBorder="1" applyAlignment="1">
      <alignment horizontal="center" vertical="center" wrapText="1"/>
    </xf>
    <xf numFmtId="0" fontId="89" fillId="5" borderId="54" xfId="26" applyFont="1" applyFill="1" applyBorder="1" applyAlignment="1">
      <alignment horizontal="center" vertical="center"/>
    </xf>
    <xf numFmtId="0" fontId="89" fillId="5" borderId="127" xfId="26" applyFont="1" applyFill="1" applyBorder="1" applyAlignment="1">
      <alignment horizontal="center" vertical="center"/>
    </xf>
    <xf numFmtId="0" fontId="6" fillId="6" borderId="118" xfId="14" applyFont="1" applyFill="1" applyBorder="1" applyAlignment="1">
      <alignment horizontal="center" vertical="center" wrapText="1"/>
    </xf>
    <xf numFmtId="0" fontId="68" fillId="5" borderId="18" xfId="26" applyFont="1" applyFill="1" applyBorder="1" applyAlignment="1">
      <alignment horizontal="center" vertical="center" wrapText="1"/>
    </xf>
    <xf numFmtId="0" fontId="68" fillId="5" borderId="16" xfId="26" applyFont="1" applyFill="1" applyBorder="1" applyAlignment="1">
      <alignment horizontal="center" vertical="center" wrapText="1"/>
    </xf>
    <xf numFmtId="0" fontId="17" fillId="5" borderId="810" xfId="15" quotePrefix="1" applyFont="1" applyFill="1" applyBorder="1" applyAlignment="1">
      <alignment horizontal="center" vertical="center" wrapText="1"/>
    </xf>
    <xf numFmtId="0" fontId="17" fillId="5" borderId="807" xfId="1" quotePrefix="1" applyFont="1" applyFill="1" applyBorder="1" applyAlignment="1">
      <alignment horizontal="center" vertical="center" wrapText="1"/>
    </xf>
    <xf numFmtId="0" fontId="17" fillId="5" borderId="180" xfId="1" quotePrefix="1" applyFont="1" applyFill="1" applyBorder="1" applyAlignment="1">
      <alignment horizontal="center" vertical="center" wrapText="1"/>
    </xf>
    <xf numFmtId="0" fontId="17" fillId="5" borderId="807" xfId="13" quotePrefix="1" applyFont="1" applyFill="1" applyBorder="1" applyAlignment="1">
      <alignment horizontal="center" vertical="center" wrapText="1"/>
    </xf>
    <xf numFmtId="0" fontId="17" fillId="5" borderId="180" xfId="13" quotePrefix="1" applyFont="1" applyFill="1" applyBorder="1" applyAlignment="1">
      <alignment horizontal="center" vertical="center" wrapText="1"/>
    </xf>
    <xf numFmtId="0" fontId="17" fillId="5" borderId="808" xfId="13" quotePrefix="1" applyFont="1" applyFill="1" applyBorder="1" applyAlignment="1">
      <alignment horizontal="center" vertical="center" wrapText="1"/>
    </xf>
    <xf numFmtId="0" fontId="17" fillId="4" borderId="371" xfId="1" quotePrefix="1" applyFont="1" applyFill="1" applyBorder="1" applyAlignment="1">
      <alignment horizontal="center" vertical="center" wrapText="1"/>
    </xf>
    <xf numFmtId="0" fontId="17" fillId="5" borderId="651" xfId="13" quotePrefix="1" applyFont="1" applyFill="1" applyBorder="1" applyAlignment="1">
      <alignment horizontal="center" vertical="center" wrapText="1"/>
    </xf>
    <xf numFmtId="0" fontId="17" fillId="5" borderId="652" xfId="13" quotePrefix="1" applyFont="1" applyFill="1" applyBorder="1" applyAlignment="1">
      <alignment horizontal="center" vertical="center" wrapText="1"/>
    </xf>
    <xf numFmtId="0" fontId="17" fillId="5" borderId="651" xfId="15" quotePrefix="1" applyFont="1" applyFill="1" applyBorder="1" applyAlignment="1">
      <alignment horizontal="center" vertical="center" wrapText="1"/>
    </xf>
    <xf numFmtId="0" fontId="5" fillId="4" borderId="372" xfId="3" quotePrefix="1" applyFont="1" applyFill="1" applyBorder="1" applyAlignment="1">
      <alignment horizontal="center" vertical="center" wrapText="1"/>
    </xf>
    <xf numFmtId="0" fontId="17" fillId="4" borderId="372" xfId="10" quotePrefix="1" applyFont="1" applyFill="1" applyBorder="1" applyAlignment="1">
      <alignment vertical="center" wrapText="1"/>
    </xf>
    <xf numFmtId="0" fontId="17" fillId="4" borderId="785" xfId="10" quotePrefix="1" applyFont="1" applyFill="1" applyBorder="1" applyAlignment="1">
      <alignment vertical="center" wrapText="1"/>
    </xf>
    <xf numFmtId="0" fontId="136" fillId="4" borderId="734" xfId="10" quotePrefix="1" applyFont="1" applyFill="1" applyBorder="1" applyAlignment="1">
      <alignment horizontal="left" vertical="center" wrapText="1"/>
    </xf>
    <xf numFmtId="0" fontId="18" fillId="4" borderId="826" xfId="10" quotePrefix="1" applyFont="1" applyFill="1" applyBorder="1" applyAlignment="1">
      <alignment horizontal="center" vertical="center" wrapText="1"/>
    </xf>
    <xf numFmtId="0" fontId="18" fillId="4" borderId="828" xfId="10" quotePrefix="1" applyFont="1" applyFill="1" applyBorder="1" applyAlignment="1">
      <alignment horizontal="center" vertical="center" wrapText="1"/>
    </xf>
    <xf numFmtId="0" fontId="18" fillId="4" borderId="829" xfId="10" quotePrefix="1" applyFont="1" applyFill="1" applyBorder="1" applyAlignment="1">
      <alignment horizontal="center" vertical="center" wrapText="1"/>
    </xf>
    <xf numFmtId="0" fontId="18" fillId="5" borderId="826" xfId="10" quotePrefix="1" applyFont="1" applyFill="1" applyBorder="1" applyAlignment="1">
      <alignment horizontal="center" vertical="center" wrapText="1"/>
    </xf>
    <xf numFmtId="0" fontId="17" fillId="4" borderId="827" xfId="6" applyFont="1" applyFill="1" applyBorder="1" applyAlignment="1">
      <alignment horizontal="center" vertical="center" wrapText="1"/>
    </xf>
    <xf numFmtId="0" fontId="17" fillId="4" borderId="829" xfId="6" applyFont="1" applyFill="1" applyBorder="1" applyAlignment="1">
      <alignment horizontal="center" vertical="center" wrapText="1"/>
    </xf>
    <xf numFmtId="0" fontId="19" fillId="4" borderId="807" xfId="0" applyFont="1" applyFill="1" applyBorder="1" applyAlignment="1">
      <alignment horizontal="left" vertical="center" wrapText="1"/>
    </xf>
    <xf numFmtId="0" fontId="17" fillId="4" borderId="372" xfId="6" quotePrefix="1" applyFont="1" applyFill="1" applyBorder="1" applyAlignment="1">
      <alignment horizontal="center" vertical="center" wrapText="1"/>
    </xf>
    <xf numFmtId="0" fontId="17" fillId="4" borderId="812" xfId="3" quotePrefix="1" applyFont="1" applyFill="1" applyBorder="1" applyAlignment="1">
      <alignment horizontal="center" vertical="center" textRotation="255" wrapText="1"/>
    </xf>
    <xf numFmtId="0" fontId="17" fillId="4" borderId="815" xfId="3" quotePrefix="1" applyFont="1" applyFill="1" applyBorder="1" applyAlignment="1">
      <alignment horizontal="center" vertical="center" textRotation="255" wrapText="1"/>
    </xf>
    <xf numFmtId="0" fontId="17" fillId="4" borderId="808" xfId="3" quotePrefix="1" applyFont="1" applyFill="1" applyBorder="1" applyAlignment="1">
      <alignment horizontal="center" vertical="center" textRotation="255" wrapText="1"/>
    </xf>
    <xf numFmtId="0" fontId="24" fillId="4" borderId="807" xfId="0" applyFont="1" applyFill="1" applyBorder="1" applyAlignment="1">
      <alignment horizontal="left" vertical="center" wrapText="1"/>
    </xf>
    <xf numFmtId="0" fontId="18" fillId="4" borderId="812" xfId="6" quotePrefix="1" applyFont="1" applyFill="1" applyBorder="1" applyAlignment="1">
      <alignment horizontal="center" vertical="center" wrapText="1"/>
    </xf>
    <xf numFmtId="0" fontId="18" fillId="4" borderId="809" xfId="6" quotePrefix="1" applyFont="1" applyFill="1" applyBorder="1" applyAlignment="1">
      <alignment horizontal="center" vertical="center" wrapText="1"/>
    </xf>
    <xf numFmtId="0" fontId="17" fillId="4" borderId="814" xfId="6" quotePrefix="1" applyFont="1" applyFill="1" applyBorder="1" applyAlignment="1">
      <alignment horizontal="center" vertical="center" wrapText="1"/>
    </xf>
    <xf numFmtId="0" fontId="18" fillId="4" borderId="815" xfId="6" quotePrefix="1" applyFont="1" applyFill="1" applyBorder="1" applyAlignment="1">
      <alignment horizontal="center" vertical="center" wrapText="1"/>
    </xf>
    <xf numFmtId="0" fontId="17" fillId="4" borderId="813" xfId="6" quotePrefix="1" applyFont="1" applyFill="1" applyBorder="1" applyAlignment="1">
      <alignment horizontal="center" vertical="center" wrapText="1"/>
    </xf>
    <xf numFmtId="0" fontId="17" fillId="4" borderId="800" xfId="6" quotePrefix="1" applyFont="1" applyFill="1" applyBorder="1" applyAlignment="1">
      <alignment horizontal="center" vertical="center" wrapText="1"/>
    </xf>
    <xf numFmtId="0" fontId="17" fillId="4" borderId="805" xfId="6" quotePrefix="1" applyFont="1" applyFill="1" applyBorder="1" applyAlignment="1">
      <alignment horizontal="center" vertical="center" wrapText="1"/>
    </xf>
    <xf numFmtId="0" fontId="17" fillId="4" borderId="726" xfId="6" quotePrefix="1" applyFont="1" applyFill="1" applyBorder="1" applyAlignment="1">
      <alignment horizontal="center" vertical="center" wrapText="1"/>
    </xf>
    <xf numFmtId="0" fontId="18" fillId="4" borderId="827" xfId="6" quotePrefix="1" applyFont="1" applyFill="1" applyBorder="1" applyAlignment="1">
      <alignment horizontal="center" vertical="center" wrapText="1"/>
    </xf>
    <xf numFmtId="0" fontId="18" fillId="4" borderId="828" xfId="6" quotePrefix="1" applyFont="1" applyFill="1" applyBorder="1" applyAlignment="1">
      <alignment horizontal="center" vertical="center" wrapText="1"/>
    </xf>
    <xf numFmtId="0" fontId="17" fillId="4" borderId="829" xfId="6" quotePrefix="1" applyFont="1" applyFill="1" applyBorder="1" applyAlignment="1">
      <alignment horizontal="center" vertical="center" wrapText="1"/>
    </xf>
    <xf numFmtId="0" fontId="17" fillId="4" borderId="374" xfId="6" quotePrefix="1" applyFont="1" applyFill="1" applyBorder="1" applyAlignment="1">
      <alignment horizontal="center" vertical="center" wrapText="1"/>
    </xf>
    <xf numFmtId="0" fontId="17" fillId="4" borderId="375" xfId="6" quotePrefix="1" applyFont="1" applyFill="1" applyBorder="1" applyAlignment="1">
      <alignment horizontal="center" vertical="center" wrapText="1"/>
    </xf>
    <xf numFmtId="0" fontId="17" fillId="4" borderId="828" xfId="6" applyFont="1" applyFill="1" applyBorder="1" applyAlignment="1">
      <alignment horizontal="center" vertical="center" wrapText="1"/>
    </xf>
    <xf numFmtId="0" fontId="20" fillId="4" borderId="372" xfId="10" quotePrefix="1" applyFont="1" applyFill="1" applyBorder="1" applyAlignment="1">
      <alignment vertical="center" wrapText="1"/>
    </xf>
    <xf numFmtId="0" fontId="17" fillId="5" borderId="831" xfId="6" applyFont="1" applyFill="1" applyBorder="1" applyAlignment="1">
      <alignment horizontal="center" vertical="center" wrapText="1"/>
    </xf>
    <xf numFmtId="0" fontId="17" fillId="5" borderId="832" xfId="6" applyFont="1" applyFill="1" applyBorder="1" applyAlignment="1">
      <alignment horizontal="center" vertical="center" wrapText="1"/>
    </xf>
    <xf numFmtId="0" fontId="18" fillId="4" borderId="373" xfId="6" quotePrefix="1" applyFont="1" applyFill="1" applyBorder="1" applyAlignment="1">
      <alignment horizontal="center" vertical="center" wrapText="1"/>
    </xf>
    <xf numFmtId="0" fontId="18" fillId="4" borderId="374" xfId="6" quotePrefix="1" applyFont="1" applyFill="1" applyBorder="1" applyAlignment="1">
      <alignment horizontal="center" vertical="center" wrapText="1"/>
    </xf>
    <xf numFmtId="0" fontId="18" fillId="4" borderId="375" xfId="6" quotePrefix="1" applyFont="1" applyFill="1" applyBorder="1" applyAlignment="1">
      <alignment horizontal="center" vertical="center" wrapText="1"/>
    </xf>
    <xf numFmtId="0" fontId="18" fillId="4" borderId="732" xfId="6" quotePrefix="1" applyFont="1" applyFill="1" applyBorder="1" applyAlignment="1">
      <alignment horizontal="center" vertical="center" wrapText="1"/>
    </xf>
    <xf numFmtId="0" fontId="18" fillId="4" borderId="726" xfId="6" quotePrefix="1" applyFont="1" applyFill="1" applyBorder="1" applyAlignment="1">
      <alignment horizontal="center" vertical="center" wrapText="1"/>
    </xf>
    <xf numFmtId="0" fontId="18" fillId="4" borderId="818" xfId="6" quotePrefix="1" applyFont="1" applyFill="1" applyBorder="1" applyAlignment="1">
      <alignment horizontal="center" vertical="center" wrapText="1"/>
    </xf>
    <xf numFmtId="0" fontId="18" fillId="4" borderId="805" xfId="6" quotePrefix="1" applyFont="1" applyFill="1" applyBorder="1" applyAlignment="1">
      <alignment horizontal="center" vertical="center" wrapText="1"/>
    </xf>
    <xf numFmtId="0" fontId="18" fillId="4" borderId="819" xfId="6" quotePrefix="1" applyFont="1" applyFill="1" applyBorder="1" applyAlignment="1">
      <alignment horizontal="center" vertical="center" wrapText="1"/>
    </xf>
    <xf numFmtId="0" fontId="18" fillId="4" borderId="800" xfId="6" quotePrefix="1" applyFont="1" applyFill="1" applyBorder="1" applyAlignment="1">
      <alignment horizontal="center" vertical="center" wrapText="1"/>
    </xf>
    <xf numFmtId="0" fontId="17" fillId="4" borderId="373" xfId="6" applyFont="1" applyFill="1" applyBorder="1" applyAlignment="1">
      <alignment horizontal="center" vertical="center" wrapText="1"/>
    </xf>
    <xf numFmtId="0" fontId="17" fillId="4" borderId="374" xfId="6" applyFont="1" applyFill="1" applyBorder="1" applyAlignment="1">
      <alignment horizontal="center" vertical="center" wrapText="1"/>
    </xf>
    <xf numFmtId="0" fontId="17" fillId="4" borderId="375" xfId="6" applyFont="1" applyFill="1" applyBorder="1" applyAlignment="1">
      <alignment horizontal="center" vertical="center" wrapText="1"/>
    </xf>
    <xf numFmtId="0" fontId="18" fillId="4" borderId="827" xfId="10" quotePrefix="1" applyFont="1" applyFill="1" applyBorder="1" applyAlignment="1">
      <alignment horizontal="center" vertical="center" wrapText="1"/>
    </xf>
    <xf numFmtId="0" fontId="18" fillId="4" borderId="830" xfId="10" quotePrefix="1" applyFont="1" applyFill="1" applyBorder="1" applyAlignment="1">
      <alignment horizontal="center" vertical="center" wrapText="1"/>
    </xf>
    <xf numFmtId="0" fontId="17" fillId="4" borderId="372" xfId="10" quotePrefix="1" applyFont="1" applyFill="1" applyBorder="1" applyAlignment="1">
      <alignment horizontal="center" vertical="center" wrapText="1"/>
    </xf>
    <xf numFmtId="0" fontId="17" fillId="4" borderId="785" xfId="10" quotePrefix="1" applyFont="1" applyFill="1" applyBorder="1" applyAlignment="1">
      <alignment horizontal="center" vertical="center" wrapText="1"/>
    </xf>
    <xf numFmtId="0" fontId="17" fillId="4" borderId="799" xfId="6" quotePrefix="1" applyFont="1" applyFill="1" applyBorder="1" applyAlignment="1">
      <alignment horizontal="center" vertical="center" wrapText="1"/>
    </xf>
    <xf numFmtId="0" fontId="19" fillId="4" borderId="372" xfId="0" applyFont="1" applyFill="1" applyBorder="1" applyAlignment="1">
      <alignment horizontal="center" vertical="center"/>
    </xf>
    <xf numFmtId="0" fontId="19" fillId="4" borderId="799" xfId="0" applyFont="1" applyFill="1" applyBorder="1" applyAlignment="1">
      <alignment horizontal="center" vertical="center"/>
    </xf>
    <xf numFmtId="0" fontId="18" fillId="4" borderId="830" xfId="6" quotePrefix="1" applyFont="1" applyFill="1" applyBorder="1" applyAlignment="1">
      <alignment horizontal="center" vertical="center" wrapText="1"/>
    </xf>
    <xf numFmtId="0" fontId="136" fillId="4" borderId="283" xfId="10" quotePrefix="1" applyFont="1" applyFill="1" applyBorder="1" applyAlignment="1">
      <alignment horizontal="left" vertical="center" wrapText="1"/>
    </xf>
    <xf numFmtId="0" fontId="18" fillId="4" borderId="373" xfId="10" quotePrefix="1" applyFont="1" applyFill="1" applyBorder="1" applyAlignment="1">
      <alignment horizontal="center" vertical="center" wrapText="1"/>
    </xf>
    <xf numFmtId="0" fontId="18" fillId="4" borderId="374" xfId="10" quotePrefix="1" applyFont="1" applyFill="1" applyBorder="1" applyAlignment="1">
      <alignment horizontal="center" vertical="center" wrapText="1"/>
    </xf>
    <xf numFmtId="0" fontId="18" fillId="4" borderId="375" xfId="10" quotePrefix="1" applyFont="1" applyFill="1" applyBorder="1" applyAlignment="1">
      <alignment horizontal="center" vertical="center" wrapText="1"/>
    </xf>
    <xf numFmtId="0" fontId="18" fillId="4" borderId="376" xfId="10" quotePrefix="1" applyFont="1" applyFill="1" applyBorder="1" applyAlignment="1">
      <alignment horizontal="center" vertical="center" wrapText="1"/>
    </xf>
    <xf numFmtId="0" fontId="20" fillId="4" borderId="651" xfId="10" applyFont="1" applyFill="1" applyBorder="1" applyAlignment="1">
      <alignment vertical="center" wrapText="1"/>
    </xf>
    <xf numFmtId="0" fontId="18" fillId="4" borderId="661" xfId="6" quotePrefix="1" applyFont="1" applyFill="1" applyBorder="1" applyAlignment="1">
      <alignment horizontal="center" vertical="center" wrapText="1"/>
    </xf>
    <xf numFmtId="0" fontId="18" fillId="4" borderId="666" xfId="6" quotePrefix="1" applyFont="1" applyFill="1" applyBorder="1" applyAlignment="1">
      <alignment horizontal="center" vertical="center" wrapText="1"/>
    </xf>
    <xf numFmtId="0" fontId="18" fillId="4" borderId="668" xfId="6" quotePrefix="1" applyFont="1" applyFill="1" applyBorder="1" applyAlignment="1">
      <alignment horizontal="center" vertical="center" wrapText="1"/>
    </xf>
    <xf numFmtId="0" fontId="18" fillId="4" borderId="467" xfId="6" quotePrefix="1" applyFont="1" applyFill="1" applyBorder="1" applyAlignment="1">
      <alignment horizontal="center" vertical="center" wrapText="1"/>
    </xf>
    <xf numFmtId="0" fontId="18" fillId="4" borderId="832" xfId="6" quotePrefix="1" applyFont="1" applyFill="1" applyBorder="1" applyAlignment="1">
      <alignment horizontal="center" vertical="center" wrapText="1"/>
    </xf>
    <xf numFmtId="0" fontId="18" fillId="4" borderId="799" xfId="6" quotePrefix="1" applyFont="1" applyFill="1" applyBorder="1" applyAlignment="1">
      <alignment horizontal="center" vertical="center" wrapText="1"/>
    </xf>
    <xf numFmtId="0" fontId="18" fillId="4" borderId="831" xfId="6" quotePrefix="1" applyFont="1" applyFill="1" applyBorder="1" applyAlignment="1">
      <alignment horizontal="center" vertical="center" wrapText="1"/>
    </xf>
    <xf numFmtId="0" fontId="18" fillId="4" borderId="432" xfId="6" quotePrefix="1" applyFont="1" applyFill="1" applyBorder="1" applyAlignment="1">
      <alignment horizontal="center" vertical="center" wrapText="1"/>
    </xf>
    <xf numFmtId="0" fontId="17" fillId="4" borderId="661" xfId="6" applyFont="1" applyFill="1" applyBorder="1" applyAlignment="1">
      <alignment horizontal="center" vertical="center" wrapText="1"/>
    </xf>
    <xf numFmtId="0" fontId="17" fillId="4" borderId="666" xfId="6" applyFont="1" applyFill="1" applyBorder="1" applyAlignment="1">
      <alignment horizontal="center" vertical="center" wrapText="1"/>
    </xf>
    <xf numFmtId="0" fontId="17" fillId="4" borderId="668" xfId="6" applyFont="1" applyFill="1" applyBorder="1" applyAlignment="1">
      <alignment horizontal="center" vertical="center" wrapText="1"/>
    </xf>
    <xf numFmtId="0" fontId="18" fillId="4" borderId="736" xfId="10" quotePrefix="1" applyFont="1" applyFill="1" applyBorder="1" applyAlignment="1">
      <alignment horizontal="center" vertical="center" wrapText="1"/>
    </xf>
    <xf numFmtId="0" fontId="18" fillId="5" borderId="736" xfId="10" quotePrefix="1" applyFont="1" applyFill="1" applyBorder="1" applyAlignment="1">
      <alignment horizontal="center" vertical="center" wrapText="1"/>
    </xf>
    <xf numFmtId="0" fontId="18" fillId="5" borderId="699" xfId="10" quotePrefix="1" applyFont="1" applyFill="1" applyBorder="1" applyAlignment="1">
      <alignment horizontal="center" vertical="center" wrapText="1"/>
    </xf>
    <xf numFmtId="0" fontId="18" fillId="5" borderId="380" xfId="10" quotePrefix="1" applyFont="1" applyFill="1" applyBorder="1" applyAlignment="1">
      <alignment horizontal="center" vertical="center" wrapText="1"/>
    </xf>
    <xf numFmtId="0" fontId="17" fillId="4" borderId="699" xfId="6" applyFont="1" applyFill="1" applyBorder="1" applyAlignment="1">
      <alignment horizontal="center" vertical="center" wrapText="1"/>
    </xf>
    <xf numFmtId="0" fontId="18" fillId="4" borderId="833" xfId="10" quotePrefix="1" applyFont="1" applyFill="1" applyBorder="1" applyAlignment="1">
      <alignment horizontal="center" vertical="center" wrapText="1"/>
    </xf>
    <xf numFmtId="0" fontId="18" fillId="5" borderId="833" xfId="10" quotePrefix="1" applyFont="1" applyFill="1" applyBorder="1" applyAlignment="1">
      <alignment horizontal="center" vertical="center" wrapText="1"/>
    </xf>
    <xf numFmtId="0" fontId="18" fillId="5" borderId="459" xfId="10" quotePrefix="1" applyFont="1" applyFill="1" applyBorder="1" applyAlignment="1">
      <alignment horizontal="center" vertical="center" wrapText="1"/>
    </xf>
    <xf numFmtId="0" fontId="17" fillId="4" borderId="810" xfId="3" quotePrefix="1" applyFont="1" applyFill="1" applyBorder="1" applyAlignment="1">
      <alignment horizontal="center" vertical="center" textRotation="255" wrapText="1"/>
    </xf>
    <xf numFmtId="0" fontId="17" fillId="4" borderId="36" xfId="3" quotePrefix="1" applyFont="1" applyFill="1" applyBorder="1" applyAlignment="1">
      <alignment horizontal="center" vertical="center" textRotation="255" wrapText="1"/>
    </xf>
    <xf numFmtId="0" fontId="18" fillId="4" borderId="810" xfId="6" quotePrefix="1" applyFont="1" applyFill="1" applyBorder="1" applyAlignment="1">
      <alignment horizontal="center" vertical="center" wrapText="1"/>
    </xf>
    <xf numFmtId="0" fontId="17" fillId="4" borderId="810" xfId="6" quotePrefix="1" applyFont="1" applyFill="1" applyBorder="1" applyAlignment="1">
      <alignment horizontal="center" vertical="center" wrapText="1"/>
    </xf>
    <xf numFmtId="0" fontId="17" fillId="4" borderId="808" xfId="6" quotePrefix="1" applyFont="1" applyFill="1" applyBorder="1" applyAlignment="1">
      <alignment horizontal="center" vertical="center" wrapText="1"/>
    </xf>
    <xf numFmtId="0" fontId="17" fillId="5" borderId="372" xfId="6" applyFont="1" applyFill="1" applyBorder="1" applyAlignment="1">
      <alignment horizontal="center" vertical="center" wrapText="1"/>
    </xf>
    <xf numFmtId="0" fontId="18" fillId="4" borderId="382" xfId="6" quotePrefix="1" applyFont="1" applyFill="1" applyBorder="1" applyAlignment="1">
      <alignment horizontal="center" vertical="center" wrapText="1"/>
    </xf>
    <xf numFmtId="0" fontId="18" fillId="4" borderId="699" xfId="6" quotePrefix="1" applyFont="1" applyFill="1" applyBorder="1" applyAlignment="1">
      <alignment horizontal="center" vertical="center" wrapText="1"/>
    </xf>
    <xf numFmtId="0" fontId="18" fillId="4" borderId="802" xfId="6" quotePrefix="1" applyFont="1" applyFill="1" applyBorder="1" applyAlignment="1">
      <alignment horizontal="center" vertical="center" wrapText="1"/>
    </xf>
    <xf numFmtId="0" fontId="17" fillId="4" borderId="382" xfId="6" applyFont="1" applyFill="1" applyBorder="1" applyAlignment="1">
      <alignment horizontal="center" vertical="center" wrapText="1"/>
    </xf>
    <xf numFmtId="0" fontId="17" fillId="4" borderId="791" xfId="10" quotePrefix="1" applyFont="1" applyFill="1" applyBorder="1" applyAlignment="1">
      <alignment horizontal="center" vertical="center" wrapText="1"/>
    </xf>
    <xf numFmtId="0" fontId="84" fillId="4" borderId="372" xfId="3" quotePrefix="1" applyFont="1" applyFill="1" applyBorder="1" applyAlignment="1">
      <alignment horizontal="center" vertical="center" wrapText="1"/>
    </xf>
    <xf numFmtId="0" fontId="84" fillId="4" borderId="785" xfId="3" quotePrefix="1" applyFont="1" applyFill="1" applyBorder="1" applyAlignment="1">
      <alignment horizontal="center" vertical="center" wrapText="1"/>
    </xf>
    <xf numFmtId="0" fontId="18" fillId="4" borderId="283" xfId="10" applyFont="1" applyFill="1" applyBorder="1" applyAlignment="1">
      <alignment vertical="center" wrapText="1"/>
    </xf>
    <xf numFmtId="0" fontId="18" fillId="4" borderId="371" xfId="10" quotePrefix="1" applyFont="1" applyFill="1" applyBorder="1" applyAlignment="1">
      <alignment horizontal="center" vertical="center" wrapText="1"/>
    </xf>
    <xf numFmtId="0" fontId="18" fillId="5" borderId="376" xfId="10" quotePrefix="1" applyFont="1" applyFill="1" applyBorder="1" applyAlignment="1">
      <alignment horizontal="center" vertical="center" wrapText="1"/>
    </xf>
    <xf numFmtId="0" fontId="19" fillId="4" borderId="374" xfId="0" applyFont="1" applyFill="1" applyBorder="1" applyAlignment="1">
      <alignment horizontal="center" vertical="center" wrapText="1"/>
    </xf>
    <xf numFmtId="0" fontId="19" fillId="4" borderId="375" xfId="0" applyFont="1" applyFill="1" applyBorder="1" applyAlignment="1">
      <alignment horizontal="center" vertical="center" wrapText="1"/>
    </xf>
    <xf numFmtId="0" fontId="136" fillId="4" borderId="807" xfId="10" quotePrefix="1" applyFont="1" applyFill="1" applyBorder="1" applyAlignment="1">
      <alignment horizontal="left" vertical="center" wrapText="1"/>
    </xf>
    <xf numFmtId="0" fontId="17" fillId="4" borderId="800" xfId="10" quotePrefix="1" applyFont="1" applyFill="1" applyBorder="1" applyAlignment="1">
      <alignment horizontal="center" vertical="center" wrapText="1"/>
    </xf>
    <xf numFmtId="0" fontId="17" fillId="4" borderId="805" xfId="10" quotePrefix="1" applyFont="1" applyFill="1" applyBorder="1" applyAlignment="1">
      <alignment horizontal="center" vertical="center" wrapText="1"/>
    </xf>
    <xf numFmtId="0" fontId="19" fillId="4" borderId="805" xfId="0" applyFont="1" applyFill="1" applyBorder="1" applyAlignment="1">
      <alignment horizontal="center" vertical="center" wrapText="1"/>
    </xf>
    <xf numFmtId="0" fontId="17" fillId="4" borderId="827" xfId="10" quotePrefix="1" applyFont="1" applyFill="1" applyBorder="1" applyAlignment="1">
      <alignment horizontal="center" vertical="center" wrapText="1"/>
    </xf>
    <xf numFmtId="0" fontId="17" fillId="4" borderId="828" xfId="10" quotePrefix="1" applyFont="1" applyFill="1" applyBorder="1" applyAlignment="1">
      <alignment horizontal="center" vertical="center" wrapText="1"/>
    </xf>
    <xf numFmtId="0" fontId="19" fillId="4" borderId="828" xfId="0" applyFont="1" applyFill="1" applyBorder="1" applyAlignment="1">
      <alignment horizontal="center" vertical="center" wrapText="1"/>
    </xf>
    <xf numFmtId="0" fontId="19" fillId="4" borderId="829" xfId="0" applyFont="1" applyFill="1" applyBorder="1" applyAlignment="1">
      <alignment horizontal="center" vertical="center" wrapText="1"/>
    </xf>
    <xf numFmtId="0" fontId="18" fillId="4" borderId="822" xfId="10" quotePrefix="1" applyFont="1" applyFill="1" applyBorder="1" applyAlignment="1">
      <alignment horizontal="center" vertical="center" wrapText="1"/>
    </xf>
    <xf numFmtId="0" fontId="18" fillId="4" borderId="823" xfId="10" quotePrefix="1" applyFont="1" applyFill="1" applyBorder="1" applyAlignment="1">
      <alignment horizontal="center" vertical="center" wrapText="1"/>
    </xf>
    <xf numFmtId="0" fontId="17" fillId="4" borderId="812" xfId="6" quotePrefix="1" applyFont="1" applyFill="1" applyBorder="1" applyAlignment="1">
      <alignment horizontal="center" vertical="center" wrapText="1"/>
    </xf>
    <xf numFmtId="0" fontId="17" fillId="4" borderId="815" xfId="6" quotePrefix="1" applyFont="1" applyFill="1" applyBorder="1" applyAlignment="1">
      <alignment horizontal="center" vertical="center" wrapText="1"/>
    </xf>
    <xf numFmtId="0" fontId="17" fillId="4" borderId="180" xfId="6" quotePrefix="1" applyFont="1" applyFill="1" applyBorder="1" applyAlignment="1">
      <alignment horizontal="center" vertical="center" wrapText="1"/>
    </xf>
    <xf numFmtId="0" fontId="17" fillId="5" borderId="809" xfId="6" quotePrefix="1" applyFont="1" applyFill="1" applyBorder="1" applyAlignment="1">
      <alignment horizontal="center" vertical="center" wrapText="1"/>
    </xf>
    <xf numFmtId="0" fontId="18" fillId="4" borderId="808" xfId="6" quotePrefix="1" applyFont="1" applyFill="1" applyBorder="1" applyAlignment="1">
      <alignment horizontal="center" vertical="center" wrapText="1"/>
    </xf>
    <xf numFmtId="0" fontId="113" fillId="4" borderId="828" xfId="0" applyFont="1" applyFill="1" applyBorder="1" applyAlignment="1">
      <alignment horizontal="center" vertical="center" wrapText="1"/>
    </xf>
    <xf numFmtId="0" fontId="113" fillId="4" borderId="829" xfId="0" applyFont="1" applyFill="1" applyBorder="1" applyAlignment="1">
      <alignment horizontal="center" vertical="center" wrapText="1"/>
    </xf>
    <xf numFmtId="0" fontId="20" fillId="4" borderId="372" xfId="10" applyFont="1" applyFill="1" applyBorder="1" applyAlignment="1">
      <alignment vertical="center" wrapText="1"/>
    </xf>
    <xf numFmtId="0" fontId="18" fillId="5" borderId="799" xfId="6" quotePrefix="1" applyFont="1" applyFill="1" applyBorder="1" applyAlignment="1">
      <alignment horizontal="center" vertical="center" wrapText="1"/>
    </xf>
    <xf numFmtId="0" fontId="18" fillId="4" borderId="785" xfId="6" quotePrefix="1" applyFont="1" applyFill="1" applyBorder="1" applyAlignment="1">
      <alignment horizontal="center" vertical="center" wrapText="1"/>
    </xf>
    <xf numFmtId="0" fontId="18" fillId="4" borderId="791" xfId="6" quotePrefix="1" applyFont="1" applyFill="1" applyBorder="1" applyAlignment="1">
      <alignment horizontal="center" vertical="center" wrapText="1"/>
    </xf>
    <xf numFmtId="0" fontId="19" fillId="4" borderId="831" xfId="0" applyFont="1" applyFill="1" applyBorder="1" applyAlignment="1">
      <alignment horizontal="center" vertical="center" wrapText="1"/>
    </xf>
    <xf numFmtId="0" fontId="19" fillId="4" borderId="832" xfId="0" applyFont="1" applyFill="1" applyBorder="1" applyAlignment="1">
      <alignment horizontal="center" vertical="center" wrapText="1"/>
    </xf>
    <xf numFmtId="0" fontId="18" fillId="4" borderId="819" xfId="10" quotePrefix="1" applyFont="1" applyFill="1" applyBorder="1" applyAlignment="1">
      <alignment horizontal="center" vertical="center" wrapText="1"/>
    </xf>
    <xf numFmtId="0" fontId="18" fillId="4" borderId="834" xfId="10" quotePrefix="1" applyFont="1" applyFill="1" applyBorder="1" applyAlignment="1">
      <alignment horizontal="center" vertical="center" wrapText="1"/>
    </xf>
    <xf numFmtId="0" fontId="19" fillId="4" borderId="818" xfId="0" applyFont="1" applyFill="1" applyBorder="1" applyAlignment="1">
      <alignment horizontal="center" vertical="center" wrapText="1"/>
    </xf>
    <xf numFmtId="0" fontId="19" fillId="4" borderId="830" xfId="0" applyFont="1" applyFill="1" applyBorder="1" applyAlignment="1">
      <alignment horizontal="center" vertical="center" wrapText="1"/>
    </xf>
    <xf numFmtId="0" fontId="19" fillId="4" borderId="825" xfId="0" applyFont="1" applyFill="1" applyBorder="1" applyAlignment="1">
      <alignment horizontal="center" vertical="center" wrapText="1"/>
    </xf>
    <xf numFmtId="0" fontId="113" fillId="4" borderId="830" xfId="0" applyFont="1" applyFill="1" applyBorder="1" applyAlignment="1">
      <alignment horizontal="center" vertical="center" wrapText="1"/>
    </xf>
    <xf numFmtId="0" fontId="19" fillId="4" borderId="799" xfId="0" applyFont="1" applyFill="1" applyBorder="1" applyAlignment="1">
      <alignment horizontal="center" vertical="center" wrapText="1"/>
    </xf>
    <xf numFmtId="0" fontId="19" fillId="4" borderId="732" xfId="0" applyFont="1" applyFill="1" applyBorder="1" applyAlignment="1">
      <alignment horizontal="center" vertical="center" wrapText="1"/>
    </xf>
    <xf numFmtId="0" fontId="17" fillId="4" borderId="785" xfId="6" quotePrefix="1" applyFont="1" applyFill="1" applyBorder="1" applyAlignment="1">
      <alignment horizontal="center" vertical="center" wrapText="1"/>
    </xf>
    <xf numFmtId="0" fontId="18" fillId="4" borderId="824" xfId="10" quotePrefix="1" applyFont="1" applyFill="1" applyBorder="1" applyAlignment="1">
      <alignment horizontal="center" vertical="center" wrapText="1"/>
    </xf>
    <xf numFmtId="0" fontId="18" fillId="5" borderId="375" xfId="10" quotePrefix="1" applyFont="1" applyFill="1" applyBorder="1" applyAlignment="1">
      <alignment horizontal="center" vertical="center" wrapText="1"/>
    </xf>
    <xf numFmtId="0" fontId="13" fillId="4" borderId="828" xfId="10" quotePrefix="1" applyFont="1" applyFill="1" applyBorder="1" applyAlignment="1">
      <alignment horizontal="center" vertical="center" wrapText="1"/>
    </xf>
    <xf numFmtId="0" fontId="149" fillId="4" borderId="828" xfId="0" applyFont="1" applyFill="1" applyBorder="1" applyAlignment="1">
      <alignment horizontal="center" vertical="center" wrapText="1"/>
    </xf>
    <xf numFmtId="0" fontId="149" fillId="4" borderId="829" xfId="0" applyFont="1" applyFill="1" applyBorder="1" applyAlignment="1">
      <alignment horizontal="center" vertical="center" wrapText="1"/>
    </xf>
    <xf numFmtId="0" fontId="13" fillId="4" borderId="823" xfId="10" quotePrefix="1" applyFont="1" applyFill="1" applyBorder="1" applyAlignment="1">
      <alignment horizontal="center" vertical="center" wrapText="1"/>
    </xf>
    <xf numFmtId="0" fontId="19" fillId="4" borderId="809" xfId="0" applyFont="1" applyFill="1" applyBorder="1" applyAlignment="1">
      <alignment horizontal="center" vertical="center" wrapText="1"/>
    </xf>
    <xf numFmtId="0" fontId="19" fillId="4" borderId="814" xfId="0" applyFont="1" applyFill="1" applyBorder="1" applyAlignment="1">
      <alignment horizontal="center" vertical="center" wrapText="1"/>
    </xf>
    <xf numFmtId="0" fontId="136" fillId="4" borderId="826" xfId="10" quotePrefix="1" applyFont="1" applyFill="1" applyBorder="1" applyAlignment="1">
      <alignment horizontal="left" vertical="center" wrapText="1"/>
    </xf>
    <xf numFmtId="0" fontId="136" fillId="4" borderId="821" xfId="10" quotePrefix="1" applyFont="1" applyFill="1" applyBorder="1" applyAlignment="1">
      <alignment horizontal="left" vertical="center" wrapText="1"/>
    </xf>
    <xf numFmtId="0" fontId="20" fillId="4" borderId="803" xfId="10" applyFont="1" applyFill="1" applyBorder="1" applyAlignment="1">
      <alignment vertical="center" wrapText="1"/>
    </xf>
    <xf numFmtId="0" fontId="149" fillId="4" borderId="830" xfId="0" applyFont="1" applyFill="1" applyBorder="1" applyAlignment="1">
      <alignment horizontal="center" vertical="center" wrapText="1"/>
    </xf>
    <xf numFmtId="0" fontId="17" fillId="4" borderId="799" xfId="10" quotePrefix="1" applyFont="1" applyFill="1" applyBorder="1" applyAlignment="1">
      <alignment horizontal="center" vertical="center" wrapText="1"/>
    </xf>
    <xf numFmtId="0" fontId="19" fillId="4" borderId="815" xfId="0" applyFont="1" applyFill="1" applyBorder="1" applyAlignment="1">
      <alignment horizontal="center" vertical="center" wrapText="1"/>
    </xf>
    <xf numFmtId="0" fontId="13" fillId="4" borderId="827" xfId="10" quotePrefix="1" applyFont="1" applyFill="1" applyBorder="1" applyAlignment="1">
      <alignment horizontal="center" vertical="center" wrapText="1"/>
    </xf>
    <xf numFmtId="0" fontId="13" fillId="4" borderId="829" xfId="10" quotePrefix="1" applyFont="1" applyFill="1" applyBorder="1" applyAlignment="1">
      <alignment horizontal="center" vertical="center" wrapText="1"/>
    </xf>
    <xf numFmtId="0" fontId="13" fillId="4" borderId="822" xfId="10" quotePrefix="1" applyFont="1" applyFill="1" applyBorder="1" applyAlignment="1">
      <alignment horizontal="center" vertical="center" wrapText="1"/>
    </xf>
    <xf numFmtId="0" fontId="13" fillId="4" borderId="824" xfId="10" quotePrefix="1" applyFont="1" applyFill="1" applyBorder="1" applyAlignment="1">
      <alignment horizontal="center" vertical="center" wrapText="1"/>
    </xf>
    <xf numFmtId="0" fontId="18" fillId="4" borderId="813" xfId="10" quotePrefix="1" applyFont="1" applyFill="1" applyBorder="1" applyAlignment="1">
      <alignment vertical="center" wrapText="1"/>
    </xf>
    <xf numFmtId="0" fontId="13" fillId="4" borderId="391" xfId="10" quotePrefix="1" applyFont="1" applyFill="1" applyBorder="1" applyAlignment="1">
      <alignment horizontal="center" vertical="center" wrapText="1"/>
    </xf>
    <xf numFmtId="0" fontId="13" fillId="4" borderId="834" xfId="10" quotePrefix="1" applyFont="1" applyFill="1" applyBorder="1" applyAlignment="1">
      <alignment horizontal="center" vertical="center" wrapText="1"/>
    </xf>
    <xf numFmtId="0" fontId="19" fillId="4" borderId="815" xfId="0" applyFont="1" applyFill="1" applyBorder="1" applyAlignment="1">
      <alignment horizontal="left" vertical="center" wrapText="1"/>
    </xf>
    <xf numFmtId="0" fontId="19" fillId="4" borderId="809" xfId="0" applyFont="1" applyFill="1" applyBorder="1" applyAlignment="1">
      <alignment horizontal="left" vertical="center" wrapText="1"/>
    </xf>
    <xf numFmtId="0" fontId="19" fillId="4" borderId="814" xfId="0" applyFont="1" applyFill="1" applyBorder="1" applyAlignment="1">
      <alignment horizontal="left" vertical="center" wrapText="1"/>
    </xf>
    <xf numFmtId="0" fontId="45" fillId="5" borderId="194" xfId="0" applyFont="1" applyFill="1" applyBorder="1" applyAlignment="1">
      <alignment horizontal="left" vertical="center" wrapText="1"/>
    </xf>
    <xf numFmtId="0" fontId="94" fillId="5" borderId="226" xfId="26" applyFont="1" applyFill="1" applyBorder="1" applyAlignment="1">
      <alignment horizontal="center"/>
    </xf>
    <xf numFmtId="0" fontId="94" fillId="5" borderId="238" xfId="26" applyFont="1" applyFill="1" applyBorder="1" applyAlignment="1">
      <alignment horizontal="center"/>
    </xf>
    <xf numFmtId="0" fontId="94" fillId="5" borderId="223" xfId="26" applyFont="1" applyFill="1" applyBorder="1" applyAlignment="1">
      <alignment horizontal="center"/>
    </xf>
    <xf numFmtId="0" fontId="94" fillId="5" borderId="224" xfId="26" applyFont="1" applyFill="1" applyBorder="1" applyAlignment="1">
      <alignment horizontal="center"/>
    </xf>
    <xf numFmtId="0" fontId="94" fillId="5" borderId="225" xfId="26" applyFont="1" applyFill="1" applyBorder="1" applyAlignment="1">
      <alignment horizontal="center"/>
    </xf>
    <xf numFmtId="0" fontId="94" fillId="5" borderId="198" xfId="26" applyFont="1" applyFill="1" applyBorder="1" applyAlignment="1">
      <alignment horizontal="center"/>
    </xf>
    <xf numFmtId="0" fontId="94" fillId="5" borderId="195" xfId="26" applyFont="1" applyFill="1" applyBorder="1" applyAlignment="1">
      <alignment horizontal="center"/>
    </xf>
    <xf numFmtId="0" fontId="94" fillId="5" borderId="196" xfId="26" applyFont="1" applyFill="1" applyBorder="1" applyAlignment="1">
      <alignment horizontal="center"/>
    </xf>
    <xf numFmtId="0" fontId="45" fillId="5" borderId="284" xfId="0" applyFont="1" applyFill="1" applyBorder="1" applyAlignment="1">
      <alignment horizontal="left" vertical="center" wrapText="1"/>
    </xf>
    <xf numFmtId="1" fontId="94" fillId="5" borderId="194" xfId="26" applyNumberFormat="1" applyFont="1" applyFill="1" applyBorder="1" applyAlignment="1">
      <alignment horizontal="center"/>
    </xf>
    <xf numFmtId="0" fontId="45" fillId="5" borderId="204" xfId="0" applyFont="1" applyFill="1" applyBorder="1" applyAlignment="1">
      <alignment horizontal="left" vertical="center" wrapText="1"/>
    </xf>
    <xf numFmtId="0" fontId="94" fillId="5" borderId="213" xfId="26" applyFont="1" applyFill="1" applyBorder="1" applyAlignment="1">
      <alignment horizontal="center"/>
    </xf>
    <xf numFmtId="0" fontId="94" fillId="5" borderId="207" xfId="26" applyFont="1" applyFill="1" applyBorder="1" applyAlignment="1">
      <alignment horizontal="center"/>
    </xf>
    <xf numFmtId="0" fontId="94" fillId="5" borderId="242" xfId="26" applyFont="1" applyFill="1" applyBorder="1" applyAlignment="1">
      <alignment horizontal="center"/>
    </xf>
    <xf numFmtId="0" fontId="81" fillId="5" borderId="211" xfId="0" applyFont="1" applyFill="1" applyBorder="1" applyAlignment="1">
      <alignment horizontal="left" vertical="center" wrapText="1"/>
    </xf>
    <xf numFmtId="0" fontId="94" fillId="5" borderId="221" xfId="26" applyFont="1" applyFill="1" applyBorder="1" applyAlignment="1">
      <alignment horizontal="center"/>
    </xf>
    <xf numFmtId="0" fontId="94" fillId="5" borderId="214" xfId="26" applyFont="1" applyFill="1" applyBorder="1" applyAlignment="1">
      <alignment horizontal="center"/>
    </xf>
    <xf numFmtId="0" fontId="94" fillId="5" borderId="209" xfId="26" applyFont="1" applyFill="1" applyBorder="1" applyAlignment="1">
      <alignment horizontal="center"/>
    </xf>
    <xf numFmtId="0" fontId="94" fillId="5" borderId="210" xfId="26" applyFont="1" applyFill="1" applyBorder="1" applyAlignment="1">
      <alignment horizontal="center"/>
    </xf>
    <xf numFmtId="0" fontId="94" fillId="5" borderId="212" xfId="26" applyFont="1" applyFill="1" applyBorder="1" applyAlignment="1">
      <alignment horizontal="center"/>
    </xf>
    <xf numFmtId="0" fontId="94" fillId="5" borderId="241" xfId="26" applyFont="1" applyFill="1" applyBorder="1" applyAlignment="1">
      <alignment horizontal="center"/>
    </xf>
    <xf numFmtId="0" fontId="81" fillId="5" borderId="208" xfId="0" applyFont="1" applyFill="1" applyBorder="1" applyAlignment="1">
      <alignment horizontal="left" vertical="center" wrapText="1"/>
    </xf>
    <xf numFmtId="0" fontId="81" fillId="5" borderId="241" xfId="0" applyFont="1" applyFill="1" applyBorder="1" applyAlignment="1">
      <alignment horizontal="left" vertical="center" wrapText="1"/>
    </xf>
    <xf numFmtId="0" fontId="94" fillId="5" borderId="211" xfId="26" applyFont="1" applyFill="1" applyBorder="1" applyAlignment="1">
      <alignment horizontal="center"/>
    </xf>
    <xf numFmtId="0" fontId="94" fillId="5" borderId="235" xfId="26" applyFont="1" applyFill="1" applyBorder="1" applyAlignment="1">
      <alignment horizontal="center"/>
    </xf>
    <xf numFmtId="0" fontId="94" fillId="5" borderId="233" xfId="26" applyFont="1" applyFill="1" applyBorder="1" applyAlignment="1">
      <alignment horizontal="center"/>
    </xf>
    <xf numFmtId="0" fontId="94" fillId="5" borderId="236" xfId="26" applyFont="1" applyFill="1" applyBorder="1" applyAlignment="1">
      <alignment horizontal="center"/>
    </xf>
    <xf numFmtId="0" fontId="94" fillId="5" borderId="192" xfId="26" applyFont="1" applyFill="1" applyBorder="1" applyAlignment="1">
      <alignment horizontal="center"/>
    </xf>
    <xf numFmtId="0" fontId="94" fillId="5" borderId="184" xfId="26" applyFont="1" applyFill="1" applyBorder="1" applyAlignment="1">
      <alignment horizontal="center"/>
    </xf>
    <xf numFmtId="0" fontId="94" fillId="5" borderId="201" xfId="26" applyFont="1" applyFill="1" applyBorder="1" applyAlignment="1">
      <alignment horizontal="center"/>
    </xf>
    <xf numFmtId="0" fontId="45" fillId="5" borderId="198" xfId="0" applyFont="1" applyFill="1" applyBorder="1" applyAlignment="1">
      <alignment horizontal="left" vertical="center" wrapText="1"/>
    </xf>
    <xf numFmtId="0" fontId="94" fillId="5" borderId="215" xfId="26" applyFont="1" applyFill="1" applyBorder="1" applyAlignment="1">
      <alignment horizontal="center"/>
    </xf>
    <xf numFmtId="0" fontId="94" fillId="5" borderId="203" xfId="26" applyFont="1" applyFill="1" applyBorder="1" applyAlignment="1">
      <alignment horizontal="center"/>
    </xf>
    <xf numFmtId="0" fontId="94" fillId="5" borderId="150" xfId="26" applyFont="1" applyFill="1" applyBorder="1" applyAlignment="1">
      <alignment horizontal="center"/>
    </xf>
    <xf numFmtId="1" fontId="94" fillId="5" borderId="222" xfId="26" applyNumberFormat="1" applyFont="1" applyFill="1" applyBorder="1" applyAlignment="1">
      <alignment horizontal="center"/>
    </xf>
    <xf numFmtId="1" fontId="94" fillId="5" borderId="207" xfId="26" applyNumberFormat="1" applyFont="1" applyFill="1" applyBorder="1" applyAlignment="1">
      <alignment horizontal="center"/>
    </xf>
    <xf numFmtId="1" fontId="94" fillId="5" borderId="213" xfId="26" applyNumberFormat="1" applyFont="1" applyFill="1" applyBorder="1" applyAlignment="1">
      <alignment horizontal="center"/>
    </xf>
    <xf numFmtId="0" fontId="45" fillId="5" borderId="222" xfId="0" applyFont="1" applyFill="1" applyBorder="1" applyAlignment="1">
      <alignment horizontal="left" vertical="center" wrapText="1"/>
    </xf>
    <xf numFmtId="0" fontId="81" fillId="5" borderId="216" xfId="0" applyFont="1" applyFill="1" applyBorder="1" applyAlignment="1">
      <alignment horizontal="left" vertical="center" wrapText="1"/>
    </xf>
    <xf numFmtId="0" fontId="94" fillId="5" borderId="237" xfId="26" applyFont="1" applyFill="1" applyBorder="1" applyAlignment="1">
      <alignment horizontal="center"/>
    </xf>
    <xf numFmtId="0" fontId="94" fillId="5" borderId="177" xfId="26" applyFont="1" applyFill="1" applyBorder="1" applyAlignment="1">
      <alignment horizontal="center"/>
    </xf>
    <xf numFmtId="0" fontId="94" fillId="5" borderId="239" xfId="26" applyFont="1" applyFill="1" applyBorder="1" applyAlignment="1">
      <alignment horizontal="center"/>
    </xf>
    <xf numFmtId="0" fontId="45" fillId="5" borderId="192" xfId="0" applyFont="1" applyFill="1" applyBorder="1" applyAlignment="1">
      <alignment horizontal="left" vertical="center" wrapText="1"/>
    </xf>
    <xf numFmtId="0" fontId="81" fillId="5" borderId="206" xfId="0" applyFont="1" applyFill="1" applyBorder="1" applyAlignment="1">
      <alignment horizontal="left" vertical="center" wrapText="1"/>
    </xf>
    <xf numFmtId="0" fontId="94" fillId="5" borderId="234" xfId="26" applyFont="1" applyFill="1" applyBorder="1" applyAlignment="1">
      <alignment horizontal="center"/>
    </xf>
    <xf numFmtId="0" fontId="81" fillId="5" borderId="24" xfId="0" applyFont="1" applyFill="1" applyBorder="1" applyAlignment="1">
      <alignment horizontal="left" vertical="center" wrapText="1"/>
    </xf>
    <xf numFmtId="0" fontId="94" fillId="5" borderId="14" xfId="26" applyFont="1" applyFill="1" applyBorder="1" applyAlignment="1">
      <alignment horizontal="center"/>
    </xf>
    <xf numFmtId="0" fontId="94" fillId="5" borderId="27" xfId="26" applyFont="1" applyFill="1" applyBorder="1" applyAlignment="1">
      <alignment horizontal="center"/>
    </xf>
    <xf numFmtId="0" fontId="94" fillId="5" borderId="28" xfId="26" applyFont="1" applyFill="1" applyBorder="1" applyAlignment="1">
      <alignment horizontal="center"/>
    </xf>
    <xf numFmtId="0" fontId="94" fillId="5" borderId="24" xfId="26" applyFont="1" applyFill="1" applyBorder="1" applyAlignment="1">
      <alignment horizontal="center"/>
    </xf>
    <xf numFmtId="0" fontId="94" fillId="5" borderId="17" xfId="26" applyFont="1" applyFill="1" applyBorder="1" applyAlignment="1">
      <alignment horizontal="center"/>
    </xf>
    <xf numFmtId="0" fontId="45" fillId="5" borderId="273" xfId="0" applyFont="1" applyFill="1" applyBorder="1" applyAlignment="1">
      <alignment horizontal="left" vertical="center" wrapText="1"/>
    </xf>
    <xf numFmtId="0" fontId="94" fillId="5" borderId="566" xfId="26" applyFont="1" applyFill="1" applyBorder="1" applyAlignment="1">
      <alignment horizontal="center"/>
    </xf>
    <xf numFmtId="0" fontId="94" fillId="5" borderId="568" xfId="26" applyFont="1" applyFill="1" applyBorder="1" applyAlignment="1">
      <alignment horizontal="center"/>
    </xf>
    <xf numFmtId="0" fontId="94" fillId="5" borderId="582" xfId="26" applyFont="1" applyFill="1" applyBorder="1" applyAlignment="1">
      <alignment horizontal="center"/>
    </xf>
    <xf numFmtId="0" fontId="94" fillId="5" borderId="567" xfId="26" applyFont="1" applyFill="1" applyBorder="1" applyAlignment="1">
      <alignment horizontal="center"/>
    </xf>
    <xf numFmtId="0" fontId="94" fillId="5" borderId="569" xfId="26" applyFont="1" applyFill="1" applyBorder="1" applyAlignment="1">
      <alignment horizontal="center"/>
    </xf>
    <xf numFmtId="0" fontId="81" fillId="5" borderId="192" xfId="0" applyFont="1" applyFill="1" applyBorder="1" applyAlignment="1">
      <alignment horizontal="left" vertical="center" wrapText="1"/>
    </xf>
    <xf numFmtId="0" fontId="81" fillId="5" borderId="236" xfId="0" applyFont="1" applyFill="1" applyBorder="1" applyAlignment="1">
      <alignment horizontal="left" vertical="center" wrapText="1"/>
    </xf>
    <xf numFmtId="0" fontId="94" fillId="5" borderId="232" xfId="26" applyFont="1" applyFill="1" applyBorder="1" applyAlignment="1">
      <alignment horizontal="center"/>
    </xf>
    <xf numFmtId="0" fontId="94" fillId="5" borderId="178" xfId="26" applyFont="1" applyFill="1" applyBorder="1" applyAlignment="1">
      <alignment horizontal="center"/>
    </xf>
    <xf numFmtId="0" fontId="136" fillId="5" borderId="549" xfId="32" applyFont="1" applyFill="1" applyBorder="1" applyAlignment="1" applyProtection="1">
      <alignment horizontal="center" vertical="center" wrapText="1"/>
    </xf>
    <xf numFmtId="0" fontId="136" fillId="5" borderId="574" xfId="32" applyFont="1" applyFill="1" applyBorder="1" applyAlignment="1" applyProtection="1">
      <alignment horizontal="center" vertical="center" wrapText="1"/>
    </xf>
  </cellXfs>
  <cellStyles count="34">
    <cellStyle name="Excel Built-in Normal" xfId="30"/>
    <cellStyle name="S0" xfId="1"/>
    <cellStyle name="S0 2" xfId="2"/>
    <cellStyle name="S1" xfId="3"/>
    <cellStyle name="S1 2" xfId="4"/>
    <cellStyle name="S10" xfId="5"/>
    <cellStyle name="S11" xfId="6"/>
    <cellStyle name="S11 2" xfId="7"/>
    <cellStyle name="S11_Контингент_д вост" xfId="8"/>
    <cellStyle name="S12" xfId="9"/>
    <cellStyle name="S13" xfId="10"/>
    <cellStyle name="S13 2" xfId="32"/>
    <cellStyle name="S14" xfId="11"/>
    <cellStyle name="S15" xfId="12"/>
    <cellStyle name="S2" xfId="13"/>
    <cellStyle name="S2 2" xfId="14"/>
    <cellStyle name="S3" xfId="15"/>
    <cellStyle name="S3 2" xfId="16"/>
    <cellStyle name="S4" xfId="17"/>
    <cellStyle name="S5" xfId="18"/>
    <cellStyle name="S6" xfId="19"/>
    <cellStyle name="S7" xfId="20"/>
    <cellStyle name="S8" xfId="21"/>
    <cellStyle name="S9" xfId="22"/>
    <cellStyle name="S9_Контингент_юрфакД" xfId="28"/>
    <cellStyle name="Денежный" xfId="23" builtinId="4"/>
    <cellStyle name="Денежный 2" xfId="29"/>
    <cellStyle name="Обычный" xfId="0" builtinId="0"/>
    <cellStyle name="Обычный 2" xfId="24"/>
    <cellStyle name="Обычный 2 2" xfId="25"/>
    <cellStyle name="Обычный 2 3" xfId="31"/>
    <cellStyle name="Обычный 2 4" xfId="33"/>
    <cellStyle name="Обычный 3" xfId="26"/>
    <cellStyle name="Стиль 1" xfId="27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externalLink" Target="externalLinks/externalLink2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externalLink" Target="externalLinks/externalLink1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10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01.06.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ownloads/5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01.01.2021%20(1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ownloads/7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01.03.202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6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01.02.202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2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&#1085;&#1072;%2001.10.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 ДО"/>
      <sheetName val=" Аспирант ЗО"/>
      <sheetName val="Аспиранты ГОСТ ДО"/>
      <sheetName val="Аспиранты ГОСТ ЗО"/>
      <sheetName val="Докторанты_ДО"/>
      <sheetName val="Итог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  <row r="3">
          <cell r="F3" t="str">
            <v>01.06.2017 г.</v>
          </cell>
        </row>
        <row r="42">
          <cell r="B42" t="str">
            <v>Начальник УМО___________________И.И. Линник</v>
          </cell>
        </row>
      </sheetData>
      <sheetData sheetId="1">
        <row r="79">
          <cell r="B79" t="str">
            <v>Начальник УМО___________________И.И. Линник</v>
          </cell>
        </row>
      </sheetData>
      <sheetData sheetId="2">
        <row r="69">
          <cell r="B69" t="str">
            <v>Начальник УМО___________________И.И. Линник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ы ГОСТ ДО"/>
      <sheetName val="Аспирант ДО"/>
      <sheetName val=" Аспирант ЗО"/>
      <sheetName val="Аспиранты ГОСТ ЗО"/>
      <sheetName val="Докторанты_ДО"/>
      <sheetName val="Итого"/>
      <sheetName val="Лист1"/>
    </sheetNames>
    <sheetDataSet>
      <sheetData sheetId="0"/>
      <sheetData sheetId="1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2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ы ГОСТ ДО"/>
      <sheetName val="Аспирант ДО"/>
      <sheetName val=" Аспирант ЗО"/>
      <sheetName val="Аспиранты ГОСТ ЗО"/>
      <sheetName val="Докторанты_ДО"/>
      <sheetName val="Итого"/>
      <sheetName val="Лист1"/>
    </sheetNames>
    <sheetDataSet>
      <sheetData sheetId="0"/>
      <sheetData sheetId="1">
        <row r="1">
          <cell r="B1" t="str">
            <v>Гуманитарно-педагогическая академия (филиал) ФГАОУ ВО «КФУ им. В. И. Вернадского» в г. Ялте</v>
          </cell>
        </row>
        <row r="3">
          <cell r="G3" t="str">
            <v>01.03.2021 г.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ы ГОСТ ДО"/>
      <sheetName val="Аспирант ДО"/>
      <sheetName val=" Аспирант ЗО"/>
      <sheetName val="Аспиранты ГОСТ ЗО"/>
      <sheetName val="Докторанты_ДО"/>
      <sheetName val="Итого"/>
      <sheetName val="Лист1"/>
    </sheetNames>
    <sheetDataSet>
      <sheetData sheetId="0"/>
      <sheetData sheetId="1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2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ы ГОСТ ДО"/>
      <sheetName val="Аспирант ДО"/>
      <sheetName val=" Аспирант ЗО"/>
      <sheetName val="Аспиранты ГОСТ ЗО"/>
      <sheetName val="Докторанты_ДО"/>
      <sheetName val="Итог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34"/>
  <sheetViews>
    <sheetView zoomScale="50" zoomScaleNormal="50" workbookViewId="0">
      <selection activeCell="X31" sqref="X31"/>
    </sheetView>
  </sheetViews>
  <sheetFormatPr defaultRowHeight="25.5" outlineLevelRow="1"/>
  <cols>
    <col min="1" max="1" width="3" style="3" customWidth="1"/>
    <col min="2" max="2" width="61.85546875" style="3" customWidth="1"/>
    <col min="3" max="3" width="13.85546875" style="3" customWidth="1"/>
    <col min="4" max="6" width="14.28515625" style="3" customWidth="1"/>
    <col min="7" max="7" width="13.28515625" style="3" customWidth="1"/>
    <col min="8" max="8" width="12.42578125" style="3" customWidth="1"/>
    <col min="9" max="9" width="13.7109375" style="3" customWidth="1"/>
    <col min="10" max="10" width="13.28515625" style="3" customWidth="1"/>
    <col min="11" max="11" width="12.85546875" style="3" customWidth="1"/>
    <col min="12" max="12" width="14.7109375" style="3" customWidth="1"/>
    <col min="13" max="13" width="14.140625" style="3" customWidth="1"/>
    <col min="14" max="14" width="12.5703125" style="3" customWidth="1"/>
    <col min="15" max="15" width="14.28515625" style="3" customWidth="1"/>
    <col min="16" max="16" width="13.7109375" style="3" customWidth="1"/>
    <col min="17" max="17" width="12.85546875" style="3" customWidth="1"/>
    <col min="18" max="19" width="14" style="3" customWidth="1"/>
    <col min="20" max="20" width="13.42578125" style="3" customWidth="1"/>
    <col min="21" max="21" width="15.28515625" style="3" customWidth="1"/>
    <col min="22" max="22" width="14.85546875" style="3" customWidth="1"/>
    <col min="23" max="23" width="16.28515625" style="3" customWidth="1"/>
    <col min="24" max="24" width="14.28515625" style="3" customWidth="1"/>
    <col min="25" max="25" width="10.5703125" style="3" bestFit="1" customWidth="1"/>
    <col min="26" max="26" width="9.28515625" style="3" bestFit="1" customWidth="1"/>
    <col min="27" max="16384" width="9.140625" style="3"/>
  </cols>
  <sheetData>
    <row r="1" spans="1:24" ht="25.5" customHeight="1">
      <c r="A1" s="3705" t="s">
        <v>116</v>
      </c>
      <c r="B1" s="3705"/>
      <c r="C1" s="3705"/>
      <c r="D1" s="3705"/>
      <c r="E1" s="3705"/>
      <c r="F1" s="3705"/>
      <c r="G1" s="3705"/>
      <c r="H1" s="3705"/>
      <c r="I1" s="3705"/>
      <c r="J1" s="3705"/>
      <c r="K1" s="3705"/>
      <c r="L1" s="3705"/>
      <c r="M1" s="3705"/>
      <c r="N1" s="3705"/>
      <c r="O1" s="3705"/>
      <c r="P1" s="3705"/>
      <c r="Q1" s="3705"/>
      <c r="R1" s="3705"/>
      <c r="S1" s="3705"/>
      <c r="T1" s="3705"/>
      <c r="U1" s="3705"/>
      <c r="V1" s="3705"/>
      <c r="W1" s="3705"/>
    </row>
    <row r="2" spans="1:24" ht="9.75" customHeight="1">
      <c r="A2" s="3706"/>
      <c r="B2" s="3706"/>
      <c r="C2" s="3706"/>
      <c r="D2" s="3706"/>
      <c r="E2" s="3706"/>
      <c r="F2" s="3706"/>
      <c r="G2" s="3706"/>
      <c r="H2" s="3706"/>
      <c r="I2" s="3706"/>
      <c r="J2" s="3706"/>
      <c r="K2" s="3706"/>
      <c r="L2" s="3706"/>
      <c r="M2" s="3706"/>
      <c r="N2" s="3706"/>
      <c r="O2" s="3706"/>
      <c r="P2" s="3706"/>
      <c r="Q2" s="3706"/>
      <c r="R2" s="3706"/>
      <c r="S2" s="3706"/>
      <c r="T2" s="3706"/>
      <c r="U2" s="3706"/>
      <c r="V2" s="3706"/>
      <c r="W2" s="3706"/>
    </row>
    <row r="3" spans="1:24" ht="30" customHeight="1">
      <c r="A3" s="3707" t="s">
        <v>399</v>
      </c>
      <c r="B3" s="3707"/>
      <c r="C3" s="3707"/>
      <c r="D3" s="3707"/>
      <c r="E3" s="3707"/>
      <c r="F3" s="3707"/>
      <c r="G3" s="3707"/>
      <c r="H3" s="3707"/>
      <c r="I3" s="3707"/>
      <c r="J3" s="3707"/>
      <c r="K3" s="3707"/>
      <c r="L3" s="3707"/>
      <c r="M3" s="3707"/>
      <c r="N3" s="3707"/>
      <c r="O3" s="3707"/>
      <c r="P3" s="3707"/>
      <c r="Q3" s="3707"/>
      <c r="R3" s="3707"/>
      <c r="S3" s="3707"/>
      <c r="T3" s="3707"/>
      <c r="U3" s="3707"/>
      <c r="V3" s="3707"/>
      <c r="W3" s="3707"/>
    </row>
    <row r="4" spans="1:24" ht="22.5" customHeight="1" thickBot="1">
      <c r="B4" s="4"/>
    </row>
    <row r="5" spans="1:24" ht="33" customHeight="1">
      <c r="B5" s="3708" t="s">
        <v>9</v>
      </c>
      <c r="C5" s="3692" t="s">
        <v>0</v>
      </c>
      <c r="D5" s="3693"/>
      <c r="E5" s="3694"/>
      <c r="F5" s="3692" t="s">
        <v>1</v>
      </c>
      <c r="G5" s="3693"/>
      <c r="H5" s="3694"/>
      <c r="I5" s="3692" t="s">
        <v>2</v>
      </c>
      <c r="J5" s="3693"/>
      <c r="K5" s="3694"/>
      <c r="L5" s="3692" t="s">
        <v>3</v>
      </c>
      <c r="M5" s="3693"/>
      <c r="N5" s="3694"/>
      <c r="O5" s="3692">
        <v>5</v>
      </c>
      <c r="P5" s="3693"/>
      <c r="Q5" s="3694"/>
      <c r="R5" s="3692">
        <v>6</v>
      </c>
      <c r="S5" s="3693"/>
      <c r="T5" s="3694"/>
      <c r="U5" s="3698" t="s">
        <v>305</v>
      </c>
      <c r="V5" s="3699"/>
      <c r="W5" s="3700"/>
    </row>
    <row r="6" spans="1:24" ht="16.5" customHeight="1" thickBot="1">
      <c r="B6" s="3709"/>
      <c r="C6" s="3695"/>
      <c r="D6" s="3696"/>
      <c r="E6" s="3697"/>
      <c r="F6" s="3695"/>
      <c r="G6" s="3696"/>
      <c r="H6" s="3697"/>
      <c r="I6" s="3695"/>
      <c r="J6" s="3696"/>
      <c r="K6" s="3697"/>
      <c r="L6" s="3695"/>
      <c r="M6" s="3696"/>
      <c r="N6" s="3697"/>
      <c r="O6" s="3695"/>
      <c r="P6" s="3696"/>
      <c r="Q6" s="3697"/>
      <c r="R6" s="3695"/>
      <c r="S6" s="3696"/>
      <c r="T6" s="3697"/>
      <c r="U6" s="3701"/>
      <c r="V6" s="3702"/>
      <c r="W6" s="3703"/>
    </row>
    <row r="7" spans="1:24" ht="92.25" customHeight="1" thickBot="1">
      <c r="B7" s="3710"/>
      <c r="C7" s="257" t="s">
        <v>26</v>
      </c>
      <c r="D7" s="258" t="s">
        <v>27</v>
      </c>
      <c r="E7" s="259" t="s">
        <v>4</v>
      </c>
      <c r="F7" s="257" t="s">
        <v>26</v>
      </c>
      <c r="G7" s="258" t="s">
        <v>27</v>
      </c>
      <c r="H7" s="259" t="s">
        <v>4</v>
      </c>
      <c r="I7" s="257" t="s">
        <v>26</v>
      </c>
      <c r="J7" s="258" t="s">
        <v>27</v>
      </c>
      <c r="K7" s="259" t="s">
        <v>4</v>
      </c>
      <c r="L7" s="257" t="s">
        <v>26</v>
      </c>
      <c r="M7" s="258" t="s">
        <v>27</v>
      </c>
      <c r="N7" s="259" t="s">
        <v>4</v>
      </c>
      <c r="O7" s="257" t="s">
        <v>26</v>
      </c>
      <c r="P7" s="258" t="s">
        <v>27</v>
      </c>
      <c r="Q7" s="259" t="s">
        <v>4</v>
      </c>
      <c r="R7" s="257" t="s">
        <v>26</v>
      </c>
      <c r="S7" s="258" t="s">
        <v>27</v>
      </c>
      <c r="T7" s="259" t="s">
        <v>4</v>
      </c>
      <c r="U7" s="257" t="s">
        <v>26</v>
      </c>
      <c r="V7" s="258" t="s">
        <v>27</v>
      </c>
      <c r="W7" s="259" t="s">
        <v>4</v>
      </c>
    </row>
    <row r="8" spans="1:24" ht="34.5" customHeight="1" outlineLevel="1" thickBot="1">
      <c r="B8" s="457" t="s">
        <v>22</v>
      </c>
      <c r="C8" s="454"/>
      <c r="D8" s="456"/>
      <c r="E8" s="458"/>
      <c r="F8" s="459"/>
      <c r="G8" s="456"/>
      <c r="H8" s="456"/>
      <c r="I8" s="456"/>
      <c r="J8" s="456"/>
      <c r="K8" s="458"/>
      <c r="L8" s="454"/>
      <c r="M8" s="456"/>
      <c r="N8" s="456"/>
      <c r="O8" s="456"/>
      <c r="P8" s="456"/>
      <c r="Q8" s="458"/>
      <c r="R8" s="454"/>
      <c r="S8" s="455"/>
      <c r="T8" s="456"/>
      <c r="U8" s="459"/>
      <c r="V8" s="460"/>
      <c r="W8" s="460"/>
      <c r="X8" s="270"/>
    </row>
    <row r="9" spans="1:24" ht="31.5" customHeight="1" outlineLevel="1">
      <c r="B9" s="3047" t="s">
        <v>159</v>
      </c>
      <c r="C9" s="3065">
        <v>329</v>
      </c>
      <c r="D9" s="3083">
        <v>826</v>
      </c>
      <c r="E9" s="3049">
        <v>1155</v>
      </c>
      <c r="F9" s="3065">
        <v>338</v>
      </c>
      <c r="G9" s="3083">
        <v>354</v>
      </c>
      <c r="H9" s="3048">
        <v>692</v>
      </c>
      <c r="I9" s="3049">
        <v>338</v>
      </c>
      <c r="J9" s="3083">
        <v>310</v>
      </c>
      <c r="K9" s="3049">
        <v>648</v>
      </c>
      <c r="L9" s="3065">
        <v>297</v>
      </c>
      <c r="M9" s="3083">
        <v>238</v>
      </c>
      <c r="N9" s="3048">
        <v>535</v>
      </c>
      <c r="O9" s="3049">
        <v>293</v>
      </c>
      <c r="P9" s="3083">
        <v>152</v>
      </c>
      <c r="Q9" s="3049">
        <v>445</v>
      </c>
      <c r="R9" s="3065">
        <v>280</v>
      </c>
      <c r="S9" s="3083">
        <v>205</v>
      </c>
      <c r="T9" s="3048">
        <v>485</v>
      </c>
      <c r="U9" s="1523">
        <f t="shared" ref="U9" si="0">C9+F9+I9+L9+O9+R9</f>
        <v>1875</v>
      </c>
      <c r="V9" s="1524">
        <f t="shared" ref="V9" si="1">D9+G9+J9+M9+P9+S9</f>
        <v>2085</v>
      </c>
      <c r="W9" s="1525">
        <f t="shared" ref="W9" si="2">E9+H9+K9+N9+Q9+T9</f>
        <v>3960</v>
      </c>
      <c r="X9" s="270"/>
    </row>
    <row r="10" spans="1:24" ht="27.75" customHeight="1" outlineLevel="1">
      <c r="B10" s="3044" t="s">
        <v>160</v>
      </c>
      <c r="C10" s="3066">
        <v>96</v>
      </c>
      <c r="D10" s="3084">
        <v>27</v>
      </c>
      <c r="E10" s="3051">
        <v>123</v>
      </c>
      <c r="F10" s="3066">
        <v>100</v>
      </c>
      <c r="G10" s="3084">
        <v>52</v>
      </c>
      <c r="H10" s="3050">
        <v>152</v>
      </c>
      <c r="I10" s="3051">
        <v>100</v>
      </c>
      <c r="J10" s="3084">
        <v>56</v>
      </c>
      <c r="K10" s="3051">
        <v>156</v>
      </c>
      <c r="L10" s="3066">
        <v>77</v>
      </c>
      <c r="M10" s="3084">
        <v>7</v>
      </c>
      <c r="N10" s="3050">
        <v>84</v>
      </c>
      <c r="O10" s="3051">
        <v>70</v>
      </c>
      <c r="P10" s="3084">
        <v>7</v>
      </c>
      <c r="Q10" s="3051">
        <v>77</v>
      </c>
      <c r="R10" s="3066">
        <v>69</v>
      </c>
      <c r="S10" s="3084">
        <v>7</v>
      </c>
      <c r="T10" s="3050">
        <v>76</v>
      </c>
      <c r="U10" s="1526">
        <f t="shared" ref="U10:U12" si="3">C10+F10+I10+L10+O10+R10</f>
        <v>512</v>
      </c>
      <c r="V10" s="1527">
        <f t="shared" ref="V10:V12" si="4">D10+G10+J10+M10+P10+S10</f>
        <v>156</v>
      </c>
      <c r="W10" s="1528">
        <f t="shared" ref="W10:W12" si="5">E10+H10+K10+N10+Q10+T10</f>
        <v>668</v>
      </c>
      <c r="X10" s="270"/>
    </row>
    <row r="11" spans="1:24" ht="34.5" customHeight="1" outlineLevel="1">
      <c r="B11" s="3044" t="s">
        <v>161</v>
      </c>
      <c r="C11" s="3067">
        <v>28</v>
      </c>
      <c r="D11" s="3057">
        <v>127</v>
      </c>
      <c r="E11" s="3053">
        <v>155</v>
      </c>
      <c r="F11" s="3067">
        <v>31</v>
      </c>
      <c r="G11" s="3057">
        <v>104</v>
      </c>
      <c r="H11" s="3052">
        <v>135</v>
      </c>
      <c r="I11" s="3053">
        <v>35</v>
      </c>
      <c r="J11" s="3057">
        <v>125</v>
      </c>
      <c r="K11" s="3053">
        <v>160</v>
      </c>
      <c r="L11" s="3067">
        <v>31</v>
      </c>
      <c r="M11" s="3057">
        <v>60</v>
      </c>
      <c r="N11" s="3052">
        <v>91</v>
      </c>
      <c r="O11" s="3053">
        <v>32</v>
      </c>
      <c r="P11" s="3057">
        <v>73</v>
      </c>
      <c r="Q11" s="3053">
        <v>105</v>
      </c>
      <c r="R11" s="3067"/>
      <c r="S11" s="3057"/>
      <c r="T11" s="3052"/>
      <c r="U11" s="1526">
        <f t="shared" si="3"/>
        <v>157</v>
      </c>
      <c r="V11" s="1527">
        <f t="shared" si="4"/>
        <v>489</v>
      </c>
      <c r="W11" s="1528">
        <f t="shared" si="5"/>
        <v>646</v>
      </c>
      <c r="X11" s="270"/>
    </row>
    <row r="12" spans="1:24" ht="34.5" customHeight="1" outlineLevel="1" thickBot="1">
      <c r="B12" s="3054" t="s">
        <v>162</v>
      </c>
      <c r="C12" s="3068">
        <v>33</v>
      </c>
      <c r="D12" s="1114">
        <v>15</v>
      </c>
      <c r="E12" s="3056">
        <v>48</v>
      </c>
      <c r="F12" s="3068">
        <v>45</v>
      </c>
      <c r="G12" s="1114">
        <v>14</v>
      </c>
      <c r="H12" s="3056">
        <v>59</v>
      </c>
      <c r="I12" s="3068">
        <v>45</v>
      </c>
      <c r="J12" s="1114">
        <v>22</v>
      </c>
      <c r="K12" s="3055">
        <v>67</v>
      </c>
      <c r="L12" s="3056">
        <v>39</v>
      </c>
      <c r="M12" s="1114">
        <v>5</v>
      </c>
      <c r="N12" s="3056">
        <v>44</v>
      </c>
      <c r="O12" s="3068">
        <v>42</v>
      </c>
      <c r="P12" s="1114">
        <v>7</v>
      </c>
      <c r="Q12" s="3055">
        <v>49</v>
      </c>
      <c r="R12" s="3068"/>
      <c r="S12" s="1114"/>
      <c r="T12" s="3055"/>
      <c r="U12" s="846">
        <f t="shared" si="3"/>
        <v>204</v>
      </c>
      <c r="V12" s="847">
        <f t="shared" si="4"/>
        <v>63</v>
      </c>
      <c r="W12" s="848">
        <f t="shared" si="5"/>
        <v>267</v>
      </c>
    </row>
    <row r="13" spans="1:24" s="412" customFormat="1" ht="30" customHeight="1" outlineLevel="1" thickBot="1">
      <c r="B13" s="693" t="s">
        <v>16</v>
      </c>
      <c r="C13" s="3069">
        <f t="shared" ref="C13:U13" si="6">SUM(C9:C12)</f>
        <v>486</v>
      </c>
      <c r="D13" s="3046">
        <f t="shared" si="6"/>
        <v>995</v>
      </c>
      <c r="E13" s="3077">
        <f t="shared" si="6"/>
        <v>1481</v>
      </c>
      <c r="F13" s="3069">
        <f t="shared" si="6"/>
        <v>514</v>
      </c>
      <c r="G13" s="3046">
        <f t="shared" si="6"/>
        <v>524</v>
      </c>
      <c r="H13" s="3077">
        <f t="shared" si="6"/>
        <v>1038</v>
      </c>
      <c r="I13" s="3069">
        <f t="shared" si="6"/>
        <v>518</v>
      </c>
      <c r="J13" s="3046">
        <f t="shared" si="6"/>
        <v>513</v>
      </c>
      <c r="K13" s="3077">
        <f t="shared" si="6"/>
        <v>1031</v>
      </c>
      <c r="L13" s="3069">
        <f t="shared" si="6"/>
        <v>444</v>
      </c>
      <c r="M13" s="3046">
        <f t="shared" si="6"/>
        <v>310</v>
      </c>
      <c r="N13" s="3077">
        <f t="shared" si="6"/>
        <v>754</v>
      </c>
      <c r="O13" s="3069">
        <f t="shared" si="6"/>
        <v>437</v>
      </c>
      <c r="P13" s="3046">
        <f t="shared" si="6"/>
        <v>239</v>
      </c>
      <c r="Q13" s="3077">
        <f t="shared" si="6"/>
        <v>676</v>
      </c>
      <c r="R13" s="3069">
        <f t="shared" si="6"/>
        <v>349</v>
      </c>
      <c r="S13" s="3046">
        <f t="shared" si="6"/>
        <v>212</v>
      </c>
      <c r="T13" s="3077">
        <f t="shared" si="6"/>
        <v>561</v>
      </c>
      <c r="U13" s="1130">
        <f t="shared" si="6"/>
        <v>2748</v>
      </c>
      <c r="V13" s="1122">
        <f t="shared" ref="V13:W13" si="7">SUM(V9:V12)</f>
        <v>2793</v>
      </c>
      <c r="W13" s="1123">
        <f t="shared" si="7"/>
        <v>5541</v>
      </c>
    </row>
    <row r="14" spans="1:24" ht="36" customHeight="1" thickBot="1">
      <c r="B14" s="694" t="s">
        <v>23</v>
      </c>
      <c r="C14" s="3070"/>
      <c r="D14" s="1197"/>
      <c r="E14" s="3078"/>
      <c r="F14" s="3070"/>
      <c r="G14" s="1197"/>
      <c r="H14" s="3078"/>
      <c r="I14" s="3070"/>
      <c r="J14" s="1197"/>
      <c r="K14" s="3078"/>
      <c r="L14" s="3070"/>
      <c r="M14" s="1197"/>
      <c r="N14" s="3078"/>
      <c r="O14" s="3070"/>
      <c r="P14" s="1197"/>
      <c r="Q14" s="3078"/>
      <c r="R14" s="3070"/>
      <c r="S14" s="1197"/>
      <c r="T14" s="3078"/>
      <c r="U14" s="1127"/>
      <c r="V14" s="1128"/>
      <c r="W14" s="1129"/>
      <c r="X14" s="270"/>
    </row>
    <row r="15" spans="1:24" ht="30.75" customHeight="1" thickBot="1">
      <c r="B15" s="840" t="s">
        <v>11</v>
      </c>
      <c r="C15" s="3071"/>
      <c r="D15" s="3085"/>
      <c r="E15" s="3079"/>
      <c r="F15" s="3090"/>
      <c r="G15" s="3085"/>
      <c r="H15" s="3079"/>
      <c r="I15" s="3090"/>
      <c r="J15" s="3085"/>
      <c r="K15" s="3079"/>
      <c r="L15" s="3090"/>
      <c r="M15" s="3094"/>
      <c r="N15" s="3045"/>
      <c r="O15" s="3090"/>
      <c r="P15" s="3085"/>
      <c r="Q15" s="3079"/>
      <c r="R15" s="3090"/>
      <c r="S15" s="3085"/>
      <c r="T15" s="3079"/>
      <c r="U15" s="1115"/>
      <c r="V15" s="1124"/>
      <c r="W15" s="1125"/>
      <c r="X15" s="270"/>
    </row>
    <row r="16" spans="1:24" ht="30.75" customHeight="1" outlineLevel="1">
      <c r="B16" s="1110" t="s">
        <v>159</v>
      </c>
      <c r="C16" s="3072">
        <v>304</v>
      </c>
      <c r="D16" s="3086">
        <v>132</v>
      </c>
      <c r="E16" s="3059">
        <v>436</v>
      </c>
      <c r="F16" s="3072">
        <v>326</v>
      </c>
      <c r="G16" s="3086">
        <v>77</v>
      </c>
      <c r="H16" s="3058">
        <v>403</v>
      </c>
      <c r="I16" s="3059">
        <v>324</v>
      </c>
      <c r="J16" s="3086">
        <v>87</v>
      </c>
      <c r="K16" s="3059">
        <v>411</v>
      </c>
      <c r="L16" s="3072">
        <v>280</v>
      </c>
      <c r="M16" s="3086">
        <v>30</v>
      </c>
      <c r="N16" s="3058">
        <v>310</v>
      </c>
      <c r="O16" s="3059">
        <v>274</v>
      </c>
      <c r="P16" s="3086">
        <v>15</v>
      </c>
      <c r="Q16" s="3059">
        <v>289</v>
      </c>
      <c r="R16" s="3072">
        <v>262</v>
      </c>
      <c r="S16" s="3086">
        <v>30</v>
      </c>
      <c r="T16" s="3058">
        <v>292</v>
      </c>
      <c r="U16" s="1116">
        <f t="shared" ref="U16:W16" si="8">C16+F16+I16+L16+O16+R16</f>
        <v>1770</v>
      </c>
      <c r="V16" s="1111">
        <f t="shared" si="8"/>
        <v>371</v>
      </c>
      <c r="W16" s="1112">
        <f t="shared" si="8"/>
        <v>2141</v>
      </c>
      <c r="X16" s="270"/>
    </row>
    <row r="17" spans="2:24" ht="30" customHeight="1" outlineLevel="1">
      <c r="B17" s="691" t="s">
        <v>160</v>
      </c>
      <c r="C17" s="3073">
        <v>95</v>
      </c>
      <c r="D17" s="3087">
        <v>26</v>
      </c>
      <c r="E17" s="3061">
        <v>121</v>
      </c>
      <c r="F17" s="3091">
        <v>99</v>
      </c>
      <c r="G17" s="3087">
        <v>51</v>
      </c>
      <c r="H17" s="3060">
        <v>150</v>
      </c>
      <c r="I17" s="3061">
        <v>100</v>
      </c>
      <c r="J17" s="3087">
        <v>55</v>
      </c>
      <c r="K17" s="3061">
        <v>155</v>
      </c>
      <c r="L17" s="3091">
        <v>75</v>
      </c>
      <c r="M17" s="3095">
        <v>6</v>
      </c>
      <c r="N17" s="3062">
        <v>81</v>
      </c>
      <c r="O17" s="3061">
        <v>70</v>
      </c>
      <c r="P17" s="3087">
        <v>7</v>
      </c>
      <c r="Q17" s="3061">
        <v>77</v>
      </c>
      <c r="R17" s="3091">
        <v>68</v>
      </c>
      <c r="S17" s="3087">
        <v>7</v>
      </c>
      <c r="T17" s="3060">
        <v>75</v>
      </c>
      <c r="U17" s="841">
        <f t="shared" ref="U17:U19" si="9">C17+F17+I17+L17+O17+R17</f>
        <v>507</v>
      </c>
      <c r="V17" s="842">
        <f t="shared" ref="V17:V19" si="10">D17+G17+J17+M17+P17+S17</f>
        <v>152</v>
      </c>
      <c r="W17" s="843">
        <f t="shared" ref="W17:W19" si="11">E17+H17+K17+N17+Q17+T17</f>
        <v>659</v>
      </c>
      <c r="X17" s="270"/>
    </row>
    <row r="18" spans="2:24" ht="25.5" customHeight="1" outlineLevel="1">
      <c r="B18" s="691" t="s">
        <v>161</v>
      </c>
      <c r="C18" s="3066">
        <v>24</v>
      </c>
      <c r="D18" s="3084">
        <v>119</v>
      </c>
      <c r="E18" s="3051">
        <v>143</v>
      </c>
      <c r="F18" s="3066">
        <v>30</v>
      </c>
      <c r="G18" s="3084">
        <v>98</v>
      </c>
      <c r="H18" s="3050">
        <v>128</v>
      </c>
      <c r="I18" s="3051">
        <v>30</v>
      </c>
      <c r="J18" s="3084">
        <v>111</v>
      </c>
      <c r="K18" s="3051">
        <v>141</v>
      </c>
      <c r="L18" s="3066">
        <v>30</v>
      </c>
      <c r="M18" s="3084">
        <v>49</v>
      </c>
      <c r="N18" s="3050">
        <v>79</v>
      </c>
      <c r="O18" s="3051">
        <v>30</v>
      </c>
      <c r="P18" s="3084">
        <v>62</v>
      </c>
      <c r="Q18" s="3051">
        <v>92</v>
      </c>
      <c r="R18" s="3066"/>
      <c r="S18" s="3084"/>
      <c r="T18" s="3050"/>
      <c r="U18" s="841">
        <f t="shared" si="9"/>
        <v>144</v>
      </c>
      <c r="V18" s="842">
        <f t="shared" si="10"/>
        <v>439</v>
      </c>
      <c r="W18" s="843">
        <f t="shared" si="11"/>
        <v>583</v>
      </c>
      <c r="X18" s="270"/>
    </row>
    <row r="19" spans="2:24" ht="31.5" customHeight="1" outlineLevel="1" thickBot="1">
      <c r="B19" s="844" t="s">
        <v>162</v>
      </c>
      <c r="C19" s="3068">
        <v>33</v>
      </c>
      <c r="D19" s="1114">
        <v>12</v>
      </c>
      <c r="E19" s="3080">
        <v>45</v>
      </c>
      <c r="F19" s="3092">
        <v>44</v>
      </c>
      <c r="G19" s="1114">
        <v>14</v>
      </c>
      <c r="H19" s="3080">
        <v>58</v>
      </c>
      <c r="I19" s="3092">
        <v>44</v>
      </c>
      <c r="J19" s="1114">
        <v>22</v>
      </c>
      <c r="K19" s="3080">
        <v>66</v>
      </c>
      <c r="L19" s="3092">
        <v>38</v>
      </c>
      <c r="M19" s="1114">
        <v>3</v>
      </c>
      <c r="N19" s="3080">
        <v>41</v>
      </c>
      <c r="O19" s="3092">
        <v>38</v>
      </c>
      <c r="P19" s="1114">
        <v>7</v>
      </c>
      <c r="Q19" s="3097">
        <v>45</v>
      </c>
      <c r="R19" s="3064"/>
      <c r="S19" s="845"/>
      <c r="T19" s="3063"/>
      <c r="U19" s="846">
        <f t="shared" si="9"/>
        <v>197</v>
      </c>
      <c r="V19" s="847">
        <f t="shared" si="10"/>
        <v>58</v>
      </c>
      <c r="W19" s="848">
        <f t="shared" si="11"/>
        <v>255</v>
      </c>
      <c r="X19" s="270"/>
    </row>
    <row r="20" spans="2:24" ht="30" customHeight="1" outlineLevel="1" thickBot="1">
      <c r="B20" s="1109" t="s">
        <v>8</v>
      </c>
      <c r="C20" s="3074">
        <f t="shared" ref="C20:U20" si="12">SUM(C16:C19)</f>
        <v>456</v>
      </c>
      <c r="D20" s="3088">
        <f t="shared" si="12"/>
        <v>289</v>
      </c>
      <c r="E20" s="3081">
        <f t="shared" si="12"/>
        <v>745</v>
      </c>
      <c r="F20" s="3074">
        <f t="shared" si="12"/>
        <v>499</v>
      </c>
      <c r="G20" s="3088">
        <f t="shared" si="12"/>
        <v>240</v>
      </c>
      <c r="H20" s="3081">
        <f t="shared" si="12"/>
        <v>739</v>
      </c>
      <c r="I20" s="3074">
        <f t="shared" si="12"/>
        <v>498</v>
      </c>
      <c r="J20" s="3088">
        <f t="shared" si="12"/>
        <v>275</v>
      </c>
      <c r="K20" s="3081">
        <f t="shared" si="12"/>
        <v>773</v>
      </c>
      <c r="L20" s="3074">
        <f t="shared" si="12"/>
        <v>423</v>
      </c>
      <c r="M20" s="3088">
        <f t="shared" si="12"/>
        <v>88</v>
      </c>
      <c r="N20" s="3081">
        <f t="shared" si="12"/>
        <v>511</v>
      </c>
      <c r="O20" s="3074">
        <f t="shared" si="12"/>
        <v>412</v>
      </c>
      <c r="P20" s="3088">
        <f t="shared" si="12"/>
        <v>91</v>
      </c>
      <c r="Q20" s="3081">
        <f t="shared" si="12"/>
        <v>503</v>
      </c>
      <c r="R20" s="3074">
        <f t="shared" si="12"/>
        <v>330</v>
      </c>
      <c r="S20" s="3088">
        <f t="shared" si="12"/>
        <v>37</v>
      </c>
      <c r="T20" s="3081">
        <f t="shared" si="12"/>
        <v>367</v>
      </c>
      <c r="U20" s="1117">
        <f t="shared" si="12"/>
        <v>2618</v>
      </c>
      <c r="V20" s="1102">
        <f t="shared" ref="V20:W20" si="13">SUM(V16:V19)</f>
        <v>1020</v>
      </c>
      <c r="W20" s="1104">
        <f t="shared" si="13"/>
        <v>3638</v>
      </c>
      <c r="X20" s="270"/>
    </row>
    <row r="21" spans="2:24" ht="53.25" customHeight="1" thickBot="1">
      <c r="B21" s="692" t="s">
        <v>25</v>
      </c>
      <c r="C21" s="3075"/>
      <c r="D21" s="3089"/>
      <c r="E21" s="3082"/>
      <c r="F21" s="3075"/>
      <c r="G21" s="3089"/>
      <c r="H21" s="3082"/>
      <c r="I21" s="3075"/>
      <c r="J21" s="3089"/>
      <c r="K21" s="3082"/>
      <c r="L21" s="3075"/>
      <c r="M21" s="3096"/>
      <c r="N21" s="3093"/>
      <c r="O21" s="3075"/>
      <c r="P21" s="3089"/>
      <c r="Q21" s="3082"/>
      <c r="R21" s="3098"/>
      <c r="S21" s="3100"/>
      <c r="T21" s="3099"/>
      <c r="U21" s="1126"/>
      <c r="V21" s="987"/>
      <c r="W21" s="1113"/>
      <c r="X21" s="270"/>
    </row>
    <row r="22" spans="2:24" ht="38.25" customHeight="1" outlineLevel="1">
      <c r="B22" s="1110" t="s">
        <v>159</v>
      </c>
      <c r="C22" s="3065">
        <v>25</v>
      </c>
      <c r="D22" s="3083">
        <v>694</v>
      </c>
      <c r="E22" s="3049">
        <v>719</v>
      </c>
      <c r="F22" s="3065">
        <v>12</v>
      </c>
      <c r="G22" s="3083">
        <v>277</v>
      </c>
      <c r="H22" s="3048">
        <v>289</v>
      </c>
      <c r="I22" s="3049">
        <v>14</v>
      </c>
      <c r="J22" s="3083">
        <v>223</v>
      </c>
      <c r="K22" s="3049">
        <v>237</v>
      </c>
      <c r="L22" s="3065">
        <v>17</v>
      </c>
      <c r="M22" s="3083">
        <v>208</v>
      </c>
      <c r="N22" s="3048">
        <v>225</v>
      </c>
      <c r="O22" s="3049">
        <v>19</v>
      </c>
      <c r="P22" s="3083">
        <v>137</v>
      </c>
      <c r="Q22" s="3049">
        <v>156</v>
      </c>
      <c r="R22" s="3065">
        <v>18</v>
      </c>
      <c r="S22" s="3083">
        <v>175</v>
      </c>
      <c r="T22" s="3048">
        <v>193</v>
      </c>
      <c r="U22" s="1116">
        <f t="shared" ref="U22" si="14">C22+F22+I22+L22+O22+R22</f>
        <v>105</v>
      </c>
      <c r="V22" s="1111">
        <f t="shared" ref="V22" si="15">D22+G22+J22+M22+P22+S22</f>
        <v>1714</v>
      </c>
      <c r="W22" s="1112">
        <f t="shared" ref="W22" si="16">E22+H22+K22+N22+Q22+T22</f>
        <v>1819</v>
      </c>
      <c r="X22" s="270"/>
    </row>
    <row r="23" spans="2:24" ht="29.25" customHeight="1" outlineLevel="1">
      <c r="B23" s="691" t="s">
        <v>160</v>
      </c>
      <c r="C23" s="3066">
        <v>1</v>
      </c>
      <c r="D23" s="3084">
        <v>1</v>
      </c>
      <c r="E23" s="3051">
        <v>2</v>
      </c>
      <c r="F23" s="3066">
        <v>1</v>
      </c>
      <c r="G23" s="3084">
        <v>1</v>
      </c>
      <c r="H23" s="3050">
        <v>2</v>
      </c>
      <c r="I23" s="3051">
        <v>0</v>
      </c>
      <c r="J23" s="3084">
        <v>1</v>
      </c>
      <c r="K23" s="3051">
        <v>1</v>
      </c>
      <c r="L23" s="3066">
        <v>2</v>
      </c>
      <c r="M23" s="3084">
        <v>1</v>
      </c>
      <c r="N23" s="3050">
        <v>3</v>
      </c>
      <c r="O23" s="3051">
        <v>0</v>
      </c>
      <c r="P23" s="3084">
        <v>0</v>
      </c>
      <c r="Q23" s="3051">
        <v>0</v>
      </c>
      <c r="R23" s="3066">
        <v>1</v>
      </c>
      <c r="S23" s="3084">
        <v>0</v>
      </c>
      <c r="T23" s="3050">
        <v>1</v>
      </c>
      <c r="U23" s="841">
        <f t="shared" ref="U23:U25" si="17">C23+F23+I23+L23+O23+R23</f>
        <v>5</v>
      </c>
      <c r="V23" s="842">
        <f t="shared" ref="V23:V25" si="18">D23+G23+J23+M23+P23+S23</f>
        <v>4</v>
      </c>
      <c r="W23" s="843">
        <f t="shared" ref="W23:W25" si="19">E23+H23+K23+N23+Q23+T23</f>
        <v>9</v>
      </c>
      <c r="X23" s="270"/>
    </row>
    <row r="24" spans="2:24" ht="29.25" customHeight="1" outlineLevel="1">
      <c r="B24" s="691" t="s">
        <v>161</v>
      </c>
      <c r="C24" s="3066">
        <v>4</v>
      </c>
      <c r="D24" s="3084">
        <v>8</v>
      </c>
      <c r="E24" s="3051">
        <v>12</v>
      </c>
      <c r="F24" s="3066">
        <v>1</v>
      </c>
      <c r="G24" s="3084">
        <v>6</v>
      </c>
      <c r="H24" s="3050">
        <v>7</v>
      </c>
      <c r="I24" s="3051">
        <v>5</v>
      </c>
      <c r="J24" s="3084">
        <v>14</v>
      </c>
      <c r="K24" s="3051">
        <v>19</v>
      </c>
      <c r="L24" s="3066">
        <v>1</v>
      </c>
      <c r="M24" s="3084">
        <v>11</v>
      </c>
      <c r="N24" s="3050">
        <v>12</v>
      </c>
      <c r="O24" s="3051">
        <v>2</v>
      </c>
      <c r="P24" s="3084">
        <v>11</v>
      </c>
      <c r="Q24" s="3051">
        <v>13</v>
      </c>
      <c r="R24" s="3066"/>
      <c r="S24" s="3084"/>
      <c r="T24" s="3050"/>
      <c r="U24" s="841">
        <f t="shared" si="17"/>
        <v>13</v>
      </c>
      <c r="V24" s="842">
        <f t="shared" si="18"/>
        <v>50</v>
      </c>
      <c r="W24" s="843">
        <f t="shared" si="19"/>
        <v>63</v>
      </c>
      <c r="X24" s="270"/>
    </row>
    <row r="25" spans="2:24" ht="30.75" customHeight="1" outlineLevel="1" thickBot="1">
      <c r="B25" s="844" t="s">
        <v>162</v>
      </c>
      <c r="C25" s="3076">
        <v>0</v>
      </c>
      <c r="D25" s="845">
        <v>3</v>
      </c>
      <c r="E25" s="3064">
        <v>3</v>
      </c>
      <c r="F25" s="3076">
        <v>1</v>
      </c>
      <c r="G25" s="845">
        <v>0</v>
      </c>
      <c r="H25" s="3063">
        <v>1</v>
      </c>
      <c r="I25" s="3064">
        <v>1</v>
      </c>
      <c r="J25" s="845">
        <v>0</v>
      </c>
      <c r="K25" s="3064">
        <v>1</v>
      </c>
      <c r="L25" s="3076">
        <v>1</v>
      </c>
      <c r="M25" s="845">
        <v>2</v>
      </c>
      <c r="N25" s="3063">
        <v>3</v>
      </c>
      <c r="O25" s="3064">
        <v>4</v>
      </c>
      <c r="P25" s="845">
        <v>0</v>
      </c>
      <c r="Q25" s="3064">
        <v>4</v>
      </c>
      <c r="R25" s="3076"/>
      <c r="S25" s="845"/>
      <c r="T25" s="3063"/>
      <c r="U25" s="846">
        <f t="shared" si="17"/>
        <v>7</v>
      </c>
      <c r="V25" s="847">
        <f t="shared" si="18"/>
        <v>5</v>
      </c>
      <c r="W25" s="848">
        <f t="shared" si="19"/>
        <v>12</v>
      </c>
      <c r="X25" s="270"/>
    </row>
    <row r="26" spans="2:24" ht="50.25" customHeight="1" outlineLevel="1" thickBot="1">
      <c r="B26" s="695" t="s">
        <v>13</v>
      </c>
      <c r="C26" s="1106">
        <f t="shared" ref="C26:T26" si="20">SUM(C22:C25)</f>
        <v>30</v>
      </c>
      <c r="D26" s="839">
        <f t="shared" si="20"/>
        <v>706</v>
      </c>
      <c r="E26" s="1107">
        <f t="shared" si="20"/>
        <v>736</v>
      </c>
      <c r="F26" s="1106">
        <f t="shared" si="20"/>
        <v>15</v>
      </c>
      <c r="G26" s="839">
        <f t="shared" si="20"/>
        <v>284</v>
      </c>
      <c r="H26" s="1107">
        <f t="shared" si="20"/>
        <v>299</v>
      </c>
      <c r="I26" s="1106">
        <f t="shared" si="20"/>
        <v>20</v>
      </c>
      <c r="J26" s="839">
        <f t="shared" si="20"/>
        <v>238</v>
      </c>
      <c r="K26" s="1107">
        <f t="shared" si="20"/>
        <v>258</v>
      </c>
      <c r="L26" s="1106">
        <f t="shared" si="20"/>
        <v>21</v>
      </c>
      <c r="M26" s="839">
        <f t="shared" si="20"/>
        <v>222</v>
      </c>
      <c r="N26" s="1107">
        <f t="shared" si="20"/>
        <v>243</v>
      </c>
      <c r="O26" s="1106">
        <f t="shared" si="20"/>
        <v>25</v>
      </c>
      <c r="P26" s="839">
        <f t="shared" si="20"/>
        <v>148</v>
      </c>
      <c r="Q26" s="1107">
        <f t="shared" si="20"/>
        <v>173</v>
      </c>
      <c r="R26" s="1106">
        <f t="shared" si="20"/>
        <v>19</v>
      </c>
      <c r="S26" s="839">
        <f t="shared" si="20"/>
        <v>175</v>
      </c>
      <c r="T26" s="1107">
        <f t="shared" si="20"/>
        <v>194</v>
      </c>
      <c r="U26" s="1103">
        <f t="shared" ref="U26:W26" si="21">SUM(U22:U25)</f>
        <v>130</v>
      </c>
      <c r="V26" s="1102">
        <f t="shared" si="21"/>
        <v>1773</v>
      </c>
      <c r="W26" s="1104">
        <f t="shared" si="21"/>
        <v>1903</v>
      </c>
      <c r="X26" s="270"/>
    </row>
    <row r="27" spans="2:24" ht="39" customHeight="1" thickBot="1">
      <c r="B27" s="1" t="s">
        <v>294</v>
      </c>
      <c r="C27" s="226">
        <f>C20+C26</f>
        <v>486</v>
      </c>
      <c r="D27" s="226">
        <f t="shared" ref="D27:W27" si="22">D20+D26</f>
        <v>995</v>
      </c>
      <c r="E27" s="226">
        <f t="shared" si="22"/>
        <v>1481</v>
      </c>
      <c r="F27" s="226">
        <f t="shared" si="22"/>
        <v>514</v>
      </c>
      <c r="G27" s="226">
        <f t="shared" si="22"/>
        <v>524</v>
      </c>
      <c r="H27" s="226">
        <f t="shared" si="22"/>
        <v>1038</v>
      </c>
      <c r="I27" s="226">
        <f t="shared" si="22"/>
        <v>518</v>
      </c>
      <c r="J27" s="226">
        <f t="shared" si="22"/>
        <v>513</v>
      </c>
      <c r="K27" s="226">
        <f t="shared" si="22"/>
        <v>1031</v>
      </c>
      <c r="L27" s="226">
        <f t="shared" si="22"/>
        <v>444</v>
      </c>
      <c r="M27" s="226">
        <f t="shared" si="22"/>
        <v>310</v>
      </c>
      <c r="N27" s="226">
        <f t="shared" si="22"/>
        <v>754</v>
      </c>
      <c r="O27" s="1119">
        <f t="shared" si="22"/>
        <v>437</v>
      </c>
      <c r="P27" s="1120">
        <f t="shared" si="22"/>
        <v>239</v>
      </c>
      <c r="Q27" s="1121">
        <f t="shared" si="22"/>
        <v>676</v>
      </c>
      <c r="R27" s="1118">
        <f t="shared" si="22"/>
        <v>349</v>
      </c>
      <c r="S27" s="226">
        <f t="shared" si="22"/>
        <v>212</v>
      </c>
      <c r="T27" s="461">
        <f t="shared" si="22"/>
        <v>561</v>
      </c>
      <c r="U27" s="462">
        <f t="shared" si="22"/>
        <v>2748</v>
      </c>
      <c r="V27" s="462">
        <f t="shared" si="22"/>
        <v>2793</v>
      </c>
      <c r="W27" s="463">
        <f t="shared" si="22"/>
        <v>5541</v>
      </c>
      <c r="X27" s="270"/>
    </row>
    <row r="28" spans="2:24">
      <c r="B28" s="9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</row>
    <row r="29" spans="2:24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7"/>
      <c r="O29" s="7"/>
      <c r="P29" s="7"/>
      <c r="Q29" s="7"/>
      <c r="R29" s="7"/>
      <c r="S29" s="9"/>
      <c r="T29" s="7"/>
      <c r="U29" s="7"/>
      <c r="V29" s="7"/>
      <c r="W29" s="7"/>
    </row>
    <row r="30" spans="2:24">
      <c r="B30" s="3704"/>
      <c r="C30" s="3704"/>
      <c r="D30" s="3704"/>
      <c r="E30" s="3704"/>
      <c r="F30" s="3704"/>
      <c r="G30" s="3704"/>
      <c r="H30" s="3704"/>
      <c r="I30" s="3704"/>
      <c r="J30" s="3704"/>
      <c r="K30" s="3704"/>
      <c r="L30" s="3704"/>
      <c r="M30" s="3704"/>
      <c r="N30" s="3704"/>
      <c r="O30" s="3704"/>
      <c r="P30" s="3704"/>
      <c r="Q30" s="3704"/>
      <c r="R30" s="3704"/>
      <c r="S30" s="3704"/>
      <c r="T30" s="3704"/>
      <c r="U30" s="3704"/>
      <c r="V30" s="3704"/>
      <c r="W30" s="3704"/>
    </row>
    <row r="31" spans="2:24">
      <c r="B31" s="6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</row>
    <row r="33" spans="2:23">
      <c r="B33" s="9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4" spans="2:23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</row>
  </sheetData>
  <mergeCells count="12">
    <mergeCell ref="O5:Q6"/>
    <mergeCell ref="R5:T6"/>
    <mergeCell ref="U5:W6"/>
    <mergeCell ref="B30:W30"/>
    <mergeCell ref="A1:W1"/>
    <mergeCell ref="A2:W2"/>
    <mergeCell ref="A3:W3"/>
    <mergeCell ref="B5:B7"/>
    <mergeCell ref="C5:E6"/>
    <mergeCell ref="F5:H6"/>
    <mergeCell ref="I5:K6"/>
    <mergeCell ref="L5:N6"/>
  </mergeCells>
  <pageMargins left="0.70866141732283472" right="0.70866141732283472" top="0.74803149606299213" bottom="0.74803149606299213" header="0.31496062992125984" footer="0.31496062992125984"/>
  <pageSetup paperSize="9" scale="3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K46"/>
  <sheetViews>
    <sheetView zoomScale="75" zoomScaleNormal="75" workbookViewId="0">
      <selection activeCell="I20" sqref="I20"/>
    </sheetView>
  </sheetViews>
  <sheetFormatPr defaultRowHeight="12.75"/>
  <cols>
    <col min="1" max="1" width="61.140625" style="27" customWidth="1"/>
    <col min="2" max="2" width="12.5703125" style="27" customWidth="1"/>
    <col min="3" max="3" width="10.28515625" style="27" customWidth="1"/>
    <col min="4" max="4" width="14.28515625" style="27" customWidth="1"/>
    <col min="5" max="5" width="14.85546875" style="27" customWidth="1"/>
    <col min="6" max="6" width="15.7109375" style="27" customWidth="1"/>
    <col min="7" max="7" width="15.42578125" style="27" customWidth="1"/>
    <col min="8" max="8" width="13.85546875" style="27" customWidth="1"/>
    <col min="9" max="9" width="13.7109375" style="27" customWidth="1"/>
    <col min="10" max="10" width="15.85546875" style="27" customWidth="1"/>
    <col min="11" max="115" width="9.140625" style="26"/>
    <col min="116" max="256" width="9.140625" style="27"/>
    <col min="257" max="257" width="61.140625" style="27" customWidth="1"/>
    <col min="258" max="258" width="12.5703125" style="27" customWidth="1"/>
    <col min="259" max="259" width="10.28515625" style="27" customWidth="1"/>
    <col min="260" max="260" width="14.28515625" style="27" customWidth="1"/>
    <col min="261" max="261" width="14.85546875" style="27" customWidth="1"/>
    <col min="262" max="262" width="15.7109375" style="27" customWidth="1"/>
    <col min="263" max="263" width="15.42578125" style="27" customWidth="1"/>
    <col min="264" max="264" width="13.85546875" style="27" customWidth="1"/>
    <col min="265" max="265" width="13.7109375" style="27" customWidth="1"/>
    <col min="266" max="266" width="15.85546875" style="27" customWidth="1"/>
    <col min="267" max="512" width="9.140625" style="27"/>
    <col min="513" max="513" width="61.140625" style="27" customWidth="1"/>
    <col min="514" max="514" width="12.5703125" style="27" customWidth="1"/>
    <col min="515" max="515" width="10.28515625" style="27" customWidth="1"/>
    <col min="516" max="516" width="14.28515625" style="27" customWidth="1"/>
    <col min="517" max="517" width="14.85546875" style="27" customWidth="1"/>
    <col min="518" max="518" width="15.7109375" style="27" customWidth="1"/>
    <col min="519" max="519" width="15.42578125" style="27" customWidth="1"/>
    <col min="520" max="520" width="13.85546875" style="27" customWidth="1"/>
    <col min="521" max="521" width="13.7109375" style="27" customWidth="1"/>
    <col min="522" max="522" width="15.85546875" style="27" customWidth="1"/>
    <col min="523" max="768" width="9.140625" style="27"/>
    <col min="769" max="769" width="61.140625" style="27" customWidth="1"/>
    <col min="770" max="770" width="12.5703125" style="27" customWidth="1"/>
    <col min="771" max="771" width="10.28515625" style="27" customWidth="1"/>
    <col min="772" max="772" width="14.28515625" style="27" customWidth="1"/>
    <col min="773" max="773" width="14.85546875" style="27" customWidth="1"/>
    <col min="774" max="774" width="15.7109375" style="27" customWidth="1"/>
    <col min="775" max="775" width="15.42578125" style="27" customWidth="1"/>
    <col min="776" max="776" width="13.85546875" style="27" customWidth="1"/>
    <col min="777" max="777" width="13.7109375" style="27" customWidth="1"/>
    <col min="778" max="778" width="15.85546875" style="27" customWidth="1"/>
    <col min="779" max="1024" width="9.140625" style="27"/>
    <col min="1025" max="1025" width="61.140625" style="27" customWidth="1"/>
    <col min="1026" max="1026" width="12.5703125" style="27" customWidth="1"/>
    <col min="1027" max="1027" width="10.28515625" style="27" customWidth="1"/>
    <col min="1028" max="1028" width="14.28515625" style="27" customWidth="1"/>
    <col min="1029" max="1029" width="14.85546875" style="27" customWidth="1"/>
    <col min="1030" max="1030" width="15.7109375" style="27" customWidth="1"/>
    <col min="1031" max="1031" width="15.42578125" style="27" customWidth="1"/>
    <col min="1032" max="1032" width="13.85546875" style="27" customWidth="1"/>
    <col min="1033" max="1033" width="13.7109375" style="27" customWidth="1"/>
    <col min="1034" max="1034" width="15.85546875" style="27" customWidth="1"/>
    <col min="1035" max="1280" width="9.140625" style="27"/>
    <col min="1281" max="1281" width="61.140625" style="27" customWidth="1"/>
    <col min="1282" max="1282" width="12.5703125" style="27" customWidth="1"/>
    <col min="1283" max="1283" width="10.28515625" style="27" customWidth="1"/>
    <col min="1284" max="1284" width="14.28515625" style="27" customWidth="1"/>
    <col min="1285" max="1285" width="14.85546875" style="27" customWidth="1"/>
    <col min="1286" max="1286" width="15.7109375" style="27" customWidth="1"/>
    <col min="1287" max="1287" width="15.42578125" style="27" customWidth="1"/>
    <col min="1288" max="1288" width="13.85546875" style="27" customWidth="1"/>
    <col min="1289" max="1289" width="13.7109375" style="27" customWidth="1"/>
    <col min="1290" max="1290" width="15.85546875" style="27" customWidth="1"/>
    <col min="1291" max="1536" width="9.140625" style="27"/>
    <col min="1537" max="1537" width="61.140625" style="27" customWidth="1"/>
    <col min="1538" max="1538" width="12.5703125" style="27" customWidth="1"/>
    <col min="1539" max="1539" width="10.28515625" style="27" customWidth="1"/>
    <col min="1540" max="1540" width="14.28515625" style="27" customWidth="1"/>
    <col min="1541" max="1541" width="14.85546875" style="27" customWidth="1"/>
    <col min="1542" max="1542" width="15.7109375" style="27" customWidth="1"/>
    <col min="1543" max="1543" width="15.42578125" style="27" customWidth="1"/>
    <col min="1544" max="1544" width="13.85546875" style="27" customWidth="1"/>
    <col min="1545" max="1545" width="13.7109375" style="27" customWidth="1"/>
    <col min="1546" max="1546" width="15.85546875" style="27" customWidth="1"/>
    <col min="1547" max="1792" width="9.140625" style="27"/>
    <col min="1793" max="1793" width="61.140625" style="27" customWidth="1"/>
    <col min="1794" max="1794" width="12.5703125" style="27" customWidth="1"/>
    <col min="1795" max="1795" width="10.28515625" style="27" customWidth="1"/>
    <col min="1796" max="1796" width="14.28515625" style="27" customWidth="1"/>
    <col min="1797" max="1797" width="14.85546875" style="27" customWidth="1"/>
    <col min="1798" max="1798" width="15.7109375" style="27" customWidth="1"/>
    <col min="1799" max="1799" width="15.42578125" style="27" customWidth="1"/>
    <col min="1800" max="1800" width="13.85546875" style="27" customWidth="1"/>
    <col min="1801" max="1801" width="13.7109375" style="27" customWidth="1"/>
    <col min="1802" max="1802" width="15.85546875" style="27" customWidth="1"/>
    <col min="1803" max="2048" width="9.140625" style="27"/>
    <col min="2049" max="2049" width="61.140625" style="27" customWidth="1"/>
    <col min="2050" max="2050" width="12.5703125" style="27" customWidth="1"/>
    <col min="2051" max="2051" width="10.28515625" style="27" customWidth="1"/>
    <col min="2052" max="2052" width="14.28515625" style="27" customWidth="1"/>
    <col min="2053" max="2053" width="14.85546875" style="27" customWidth="1"/>
    <col min="2054" max="2054" width="15.7109375" style="27" customWidth="1"/>
    <col min="2055" max="2055" width="15.42578125" style="27" customWidth="1"/>
    <col min="2056" max="2056" width="13.85546875" style="27" customWidth="1"/>
    <col min="2057" max="2057" width="13.7109375" style="27" customWidth="1"/>
    <col min="2058" max="2058" width="15.85546875" style="27" customWidth="1"/>
    <col min="2059" max="2304" width="9.140625" style="27"/>
    <col min="2305" max="2305" width="61.140625" style="27" customWidth="1"/>
    <col min="2306" max="2306" width="12.5703125" style="27" customWidth="1"/>
    <col min="2307" max="2307" width="10.28515625" style="27" customWidth="1"/>
    <col min="2308" max="2308" width="14.28515625" style="27" customWidth="1"/>
    <col min="2309" max="2309" width="14.85546875" style="27" customWidth="1"/>
    <col min="2310" max="2310" width="15.7109375" style="27" customWidth="1"/>
    <col min="2311" max="2311" width="15.42578125" style="27" customWidth="1"/>
    <col min="2312" max="2312" width="13.85546875" style="27" customWidth="1"/>
    <col min="2313" max="2313" width="13.7109375" style="27" customWidth="1"/>
    <col min="2314" max="2314" width="15.85546875" style="27" customWidth="1"/>
    <col min="2315" max="2560" width="9.140625" style="27"/>
    <col min="2561" max="2561" width="61.140625" style="27" customWidth="1"/>
    <col min="2562" max="2562" width="12.5703125" style="27" customWidth="1"/>
    <col min="2563" max="2563" width="10.28515625" style="27" customWidth="1"/>
    <col min="2564" max="2564" width="14.28515625" style="27" customWidth="1"/>
    <col min="2565" max="2565" width="14.85546875" style="27" customWidth="1"/>
    <col min="2566" max="2566" width="15.7109375" style="27" customWidth="1"/>
    <col min="2567" max="2567" width="15.42578125" style="27" customWidth="1"/>
    <col min="2568" max="2568" width="13.85546875" style="27" customWidth="1"/>
    <col min="2569" max="2569" width="13.7109375" style="27" customWidth="1"/>
    <col min="2570" max="2570" width="15.85546875" style="27" customWidth="1"/>
    <col min="2571" max="2816" width="9.140625" style="27"/>
    <col min="2817" max="2817" width="61.140625" style="27" customWidth="1"/>
    <col min="2818" max="2818" width="12.5703125" style="27" customWidth="1"/>
    <col min="2819" max="2819" width="10.28515625" style="27" customWidth="1"/>
    <col min="2820" max="2820" width="14.28515625" style="27" customWidth="1"/>
    <col min="2821" max="2821" width="14.85546875" style="27" customWidth="1"/>
    <col min="2822" max="2822" width="15.7109375" style="27" customWidth="1"/>
    <col min="2823" max="2823" width="15.42578125" style="27" customWidth="1"/>
    <col min="2824" max="2824" width="13.85546875" style="27" customWidth="1"/>
    <col min="2825" max="2825" width="13.7109375" style="27" customWidth="1"/>
    <col min="2826" max="2826" width="15.85546875" style="27" customWidth="1"/>
    <col min="2827" max="3072" width="9.140625" style="27"/>
    <col min="3073" max="3073" width="61.140625" style="27" customWidth="1"/>
    <col min="3074" max="3074" width="12.5703125" style="27" customWidth="1"/>
    <col min="3075" max="3075" width="10.28515625" style="27" customWidth="1"/>
    <col min="3076" max="3076" width="14.28515625" style="27" customWidth="1"/>
    <col min="3077" max="3077" width="14.85546875" style="27" customWidth="1"/>
    <col min="3078" max="3078" width="15.7109375" style="27" customWidth="1"/>
    <col min="3079" max="3079" width="15.42578125" style="27" customWidth="1"/>
    <col min="3080" max="3080" width="13.85546875" style="27" customWidth="1"/>
    <col min="3081" max="3081" width="13.7109375" style="27" customWidth="1"/>
    <col min="3082" max="3082" width="15.85546875" style="27" customWidth="1"/>
    <col min="3083" max="3328" width="9.140625" style="27"/>
    <col min="3329" max="3329" width="61.140625" style="27" customWidth="1"/>
    <col min="3330" max="3330" width="12.5703125" style="27" customWidth="1"/>
    <col min="3331" max="3331" width="10.28515625" style="27" customWidth="1"/>
    <col min="3332" max="3332" width="14.28515625" style="27" customWidth="1"/>
    <col min="3333" max="3333" width="14.85546875" style="27" customWidth="1"/>
    <col min="3334" max="3334" width="15.7109375" style="27" customWidth="1"/>
    <col min="3335" max="3335" width="15.42578125" style="27" customWidth="1"/>
    <col min="3336" max="3336" width="13.85546875" style="27" customWidth="1"/>
    <col min="3337" max="3337" width="13.7109375" style="27" customWidth="1"/>
    <col min="3338" max="3338" width="15.85546875" style="27" customWidth="1"/>
    <col min="3339" max="3584" width="9.140625" style="27"/>
    <col min="3585" max="3585" width="61.140625" style="27" customWidth="1"/>
    <col min="3586" max="3586" width="12.5703125" style="27" customWidth="1"/>
    <col min="3587" max="3587" width="10.28515625" style="27" customWidth="1"/>
    <col min="3588" max="3588" width="14.28515625" style="27" customWidth="1"/>
    <col min="3589" max="3589" width="14.85546875" style="27" customWidth="1"/>
    <col min="3590" max="3590" width="15.7109375" style="27" customWidth="1"/>
    <col min="3591" max="3591" width="15.42578125" style="27" customWidth="1"/>
    <col min="3592" max="3592" width="13.85546875" style="27" customWidth="1"/>
    <col min="3593" max="3593" width="13.7109375" style="27" customWidth="1"/>
    <col min="3594" max="3594" width="15.85546875" style="27" customWidth="1"/>
    <col min="3595" max="3840" width="9.140625" style="27"/>
    <col min="3841" max="3841" width="61.140625" style="27" customWidth="1"/>
    <col min="3842" max="3842" width="12.5703125" style="27" customWidth="1"/>
    <col min="3843" max="3843" width="10.28515625" style="27" customWidth="1"/>
    <col min="3844" max="3844" width="14.28515625" style="27" customWidth="1"/>
    <col min="3845" max="3845" width="14.85546875" style="27" customWidth="1"/>
    <col min="3846" max="3846" width="15.7109375" style="27" customWidth="1"/>
    <col min="3847" max="3847" width="15.42578125" style="27" customWidth="1"/>
    <col min="3848" max="3848" width="13.85546875" style="27" customWidth="1"/>
    <col min="3849" max="3849" width="13.7109375" style="27" customWidth="1"/>
    <col min="3850" max="3850" width="15.85546875" style="27" customWidth="1"/>
    <col min="3851" max="4096" width="9.140625" style="27"/>
    <col min="4097" max="4097" width="61.140625" style="27" customWidth="1"/>
    <col min="4098" max="4098" width="12.5703125" style="27" customWidth="1"/>
    <col min="4099" max="4099" width="10.28515625" style="27" customWidth="1"/>
    <col min="4100" max="4100" width="14.28515625" style="27" customWidth="1"/>
    <col min="4101" max="4101" width="14.85546875" style="27" customWidth="1"/>
    <col min="4102" max="4102" width="15.7109375" style="27" customWidth="1"/>
    <col min="4103" max="4103" width="15.42578125" style="27" customWidth="1"/>
    <col min="4104" max="4104" width="13.85546875" style="27" customWidth="1"/>
    <col min="4105" max="4105" width="13.7109375" style="27" customWidth="1"/>
    <col min="4106" max="4106" width="15.85546875" style="27" customWidth="1"/>
    <col min="4107" max="4352" width="9.140625" style="27"/>
    <col min="4353" max="4353" width="61.140625" style="27" customWidth="1"/>
    <col min="4354" max="4354" width="12.5703125" style="27" customWidth="1"/>
    <col min="4355" max="4355" width="10.28515625" style="27" customWidth="1"/>
    <col min="4356" max="4356" width="14.28515625" style="27" customWidth="1"/>
    <col min="4357" max="4357" width="14.85546875" style="27" customWidth="1"/>
    <col min="4358" max="4358" width="15.7109375" style="27" customWidth="1"/>
    <col min="4359" max="4359" width="15.42578125" style="27" customWidth="1"/>
    <col min="4360" max="4360" width="13.85546875" style="27" customWidth="1"/>
    <col min="4361" max="4361" width="13.7109375" style="27" customWidth="1"/>
    <col min="4362" max="4362" width="15.85546875" style="27" customWidth="1"/>
    <col min="4363" max="4608" width="9.140625" style="27"/>
    <col min="4609" max="4609" width="61.140625" style="27" customWidth="1"/>
    <col min="4610" max="4610" width="12.5703125" style="27" customWidth="1"/>
    <col min="4611" max="4611" width="10.28515625" style="27" customWidth="1"/>
    <col min="4612" max="4612" width="14.28515625" style="27" customWidth="1"/>
    <col min="4613" max="4613" width="14.85546875" style="27" customWidth="1"/>
    <col min="4614" max="4614" width="15.7109375" style="27" customWidth="1"/>
    <col min="4615" max="4615" width="15.42578125" style="27" customWidth="1"/>
    <col min="4616" max="4616" width="13.85546875" style="27" customWidth="1"/>
    <col min="4617" max="4617" width="13.7109375" style="27" customWidth="1"/>
    <col min="4618" max="4618" width="15.85546875" style="27" customWidth="1"/>
    <col min="4619" max="4864" width="9.140625" style="27"/>
    <col min="4865" max="4865" width="61.140625" style="27" customWidth="1"/>
    <col min="4866" max="4866" width="12.5703125" style="27" customWidth="1"/>
    <col min="4867" max="4867" width="10.28515625" style="27" customWidth="1"/>
    <col min="4868" max="4868" width="14.28515625" style="27" customWidth="1"/>
    <col min="4869" max="4869" width="14.85546875" style="27" customWidth="1"/>
    <col min="4870" max="4870" width="15.7109375" style="27" customWidth="1"/>
    <col min="4871" max="4871" width="15.42578125" style="27" customWidth="1"/>
    <col min="4872" max="4872" width="13.85546875" style="27" customWidth="1"/>
    <col min="4873" max="4873" width="13.7109375" style="27" customWidth="1"/>
    <col min="4874" max="4874" width="15.85546875" style="27" customWidth="1"/>
    <col min="4875" max="5120" width="9.140625" style="27"/>
    <col min="5121" max="5121" width="61.140625" style="27" customWidth="1"/>
    <col min="5122" max="5122" width="12.5703125" style="27" customWidth="1"/>
    <col min="5123" max="5123" width="10.28515625" style="27" customWidth="1"/>
    <col min="5124" max="5124" width="14.28515625" style="27" customWidth="1"/>
    <col min="5125" max="5125" width="14.85546875" style="27" customWidth="1"/>
    <col min="5126" max="5126" width="15.7109375" style="27" customWidth="1"/>
    <col min="5127" max="5127" width="15.42578125" style="27" customWidth="1"/>
    <col min="5128" max="5128" width="13.85546875" style="27" customWidth="1"/>
    <col min="5129" max="5129" width="13.7109375" style="27" customWidth="1"/>
    <col min="5130" max="5130" width="15.85546875" style="27" customWidth="1"/>
    <col min="5131" max="5376" width="9.140625" style="27"/>
    <col min="5377" max="5377" width="61.140625" style="27" customWidth="1"/>
    <col min="5378" max="5378" width="12.5703125" style="27" customWidth="1"/>
    <col min="5379" max="5379" width="10.28515625" style="27" customWidth="1"/>
    <col min="5380" max="5380" width="14.28515625" style="27" customWidth="1"/>
    <col min="5381" max="5381" width="14.85546875" style="27" customWidth="1"/>
    <col min="5382" max="5382" width="15.7109375" style="27" customWidth="1"/>
    <col min="5383" max="5383" width="15.42578125" style="27" customWidth="1"/>
    <col min="5384" max="5384" width="13.85546875" style="27" customWidth="1"/>
    <col min="5385" max="5385" width="13.7109375" style="27" customWidth="1"/>
    <col min="5386" max="5386" width="15.85546875" style="27" customWidth="1"/>
    <col min="5387" max="5632" width="9.140625" style="27"/>
    <col min="5633" max="5633" width="61.140625" style="27" customWidth="1"/>
    <col min="5634" max="5634" width="12.5703125" style="27" customWidth="1"/>
    <col min="5635" max="5635" width="10.28515625" style="27" customWidth="1"/>
    <col min="5636" max="5636" width="14.28515625" style="27" customWidth="1"/>
    <col min="5637" max="5637" width="14.85546875" style="27" customWidth="1"/>
    <col min="5638" max="5638" width="15.7109375" style="27" customWidth="1"/>
    <col min="5639" max="5639" width="15.42578125" style="27" customWidth="1"/>
    <col min="5640" max="5640" width="13.85546875" style="27" customWidth="1"/>
    <col min="5641" max="5641" width="13.7109375" style="27" customWidth="1"/>
    <col min="5642" max="5642" width="15.85546875" style="27" customWidth="1"/>
    <col min="5643" max="5888" width="9.140625" style="27"/>
    <col min="5889" max="5889" width="61.140625" style="27" customWidth="1"/>
    <col min="5890" max="5890" width="12.5703125" style="27" customWidth="1"/>
    <col min="5891" max="5891" width="10.28515625" style="27" customWidth="1"/>
    <col min="5892" max="5892" width="14.28515625" style="27" customWidth="1"/>
    <col min="5893" max="5893" width="14.85546875" style="27" customWidth="1"/>
    <col min="5894" max="5894" width="15.7109375" style="27" customWidth="1"/>
    <col min="5895" max="5895" width="15.42578125" style="27" customWidth="1"/>
    <col min="5896" max="5896" width="13.85546875" style="27" customWidth="1"/>
    <col min="5897" max="5897" width="13.7109375" style="27" customWidth="1"/>
    <col min="5898" max="5898" width="15.85546875" style="27" customWidth="1"/>
    <col min="5899" max="6144" width="9.140625" style="27"/>
    <col min="6145" max="6145" width="61.140625" style="27" customWidth="1"/>
    <col min="6146" max="6146" width="12.5703125" style="27" customWidth="1"/>
    <col min="6147" max="6147" width="10.28515625" style="27" customWidth="1"/>
    <col min="6148" max="6148" width="14.28515625" style="27" customWidth="1"/>
    <col min="6149" max="6149" width="14.85546875" style="27" customWidth="1"/>
    <col min="6150" max="6150" width="15.7109375" style="27" customWidth="1"/>
    <col min="6151" max="6151" width="15.42578125" style="27" customWidth="1"/>
    <col min="6152" max="6152" width="13.85546875" style="27" customWidth="1"/>
    <col min="6153" max="6153" width="13.7109375" style="27" customWidth="1"/>
    <col min="6154" max="6154" width="15.85546875" style="27" customWidth="1"/>
    <col min="6155" max="6400" width="9.140625" style="27"/>
    <col min="6401" max="6401" width="61.140625" style="27" customWidth="1"/>
    <col min="6402" max="6402" width="12.5703125" style="27" customWidth="1"/>
    <col min="6403" max="6403" width="10.28515625" style="27" customWidth="1"/>
    <col min="6404" max="6404" width="14.28515625" style="27" customWidth="1"/>
    <col min="6405" max="6405" width="14.85546875" style="27" customWidth="1"/>
    <col min="6406" max="6406" width="15.7109375" style="27" customWidth="1"/>
    <col min="6407" max="6407" width="15.42578125" style="27" customWidth="1"/>
    <col min="6408" max="6408" width="13.85546875" style="27" customWidth="1"/>
    <col min="6409" max="6409" width="13.7109375" style="27" customWidth="1"/>
    <col min="6410" max="6410" width="15.85546875" style="27" customWidth="1"/>
    <col min="6411" max="6656" width="9.140625" style="27"/>
    <col min="6657" max="6657" width="61.140625" style="27" customWidth="1"/>
    <col min="6658" max="6658" width="12.5703125" style="27" customWidth="1"/>
    <col min="6659" max="6659" width="10.28515625" style="27" customWidth="1"/>
    <col min="6660" max="6660" width="14.28515625" style="27" customWidth="1"/>
    <col min="6661" max="6661" width="14.85546875" style="27" customWidth="1"/>
    <col min="6662" max="6662" width="15.7109375" style="27" customWidth="1"/>
    <col min="6663" max="6663" width="15.42578125" style="27" customWidth="1"/>
    <col min="6664" max="6664" width="13.85546875" style="27" customWidth="1"/>
    <col min="6665" max="6665" width="13.7109375" style="27" customWidth="1"/>
    <col min="6666" max="6666" width="15.85546875" style="27" customWidth="1"/>
    <col min="6667" max="6912" width="9.140625" style="27"/>
    <col min="6913" max="6913" width="61.140625" style="27" customWidth="1"/>
    <col min="6914" max="6914" width="12.5703125" style="27" customWidth="1"/>
    <col min="6915" max="6915" width="10.28515625" style="27" customWidth="1"/>
    <col min="6916" max="6916" width="14.28515625" style="27" customWidth="1"/>
    <col min="6917" max="6917" width="14.85546875" style="27" customWidth="1"/>
    <col min="6918" max="6918" width="15.7109375" style="27" customWidth="1"/>
    <col min="6919" max="6919" width="15.42578125" style="27" customWidth="1"/>
    <col min="6920" max="6920" width="13.85546875" style="27" customWidth="1"/>
    <col min="6921" max="6921" width="13.7109375" style="27" customWidth="1"/>
    <col min="6922" max="6922" width="15.85546875" style="27" customWidth="1"/>
    <col min="6923" max="7168" width="9.140625" style="27"/>
    <col min="7169" max="7169" width="61.140625" style="27" customWidth="1"/>
    <col min="7170" max="7170" width="12.5703125" style="27" customWidth="1"/>
    <col min="7171" max="7171" width="10.28515625" style="27" customWidth="1"/>
    <col min="7172" max="7172" width="14.28515625" style="27" customWidth="1"/>
    <col min="7173" max="7173" width="14.85546875" style="27" customWidth="1"/>
    <col min="7174" max="7174" width="15.7109375" style="27" customWidth="1"/>
    <col min="7175" max="7175" width="15.42578125" style="27" customWidth="1"/>
    <col min="7176" max="7176" width="13.85546875" style="27" customWidth="1"/>
    <col min="7177" max="7177" width="13.7109375" style="27" customWidth="1"/>
    <col min="7178" max="7178" width="15.85546875" style="27" customWidth="1"/>
    <col min="7179" max="7424" width="9.140625" style="27"/>
    <col min="7425" max="7425" width="61.140625" style="27" customWidth="1"/>
    <col min="7426" max="7426" width="12.5703125" style="27" customWidth="1"/>
    <col min="7427" max="7427" width="10.28515625" style="27" customWidth="1"/>
    <col min="7428" max="7428" width="14.28515625" style="27" customWidth="1"/>
    <col min="7429" max="7429" width="14.85546875" style="27" customWidth="1"/>
    <col min="7430" max="7430" width="15.7109375" style="27" customWidth="1"/>
    <col min="7431" max="7431" width="15.42578125" style="27" customWidth="1"/>
    <col min="7432" max="7432" width="13.85546875" style="27" customWidth="1"/>
    <col min="7433" max="7433" width="13.7109375" style="27" customWidth="1"/>
    <col min="7434" max="7434" width="15.85546875" style="27" customWidth="1"/>
    <col min="7435" max="7680" width="9.140625" style="27"/>
    <col min="7681" max="7681" width="61.140625" style="27" customWidth="1"/>
    <col min="7682" max="7682" width="12.5703125" style="27" customWidth="1"/>
    <col min="7683" max="7683" width="10.28515625" style="27" customWidth="1"/>
    <col min="7684" max="7684" width="14.28515625" style="27" customWidth="1"/>
    <col min="7685" max="7685" width="14.85546875" style="27" customWidth="1"/>
    <col min="7686" max="7686" width="15.7109375" style="27" customWidth="1"/>
    <col min="7687" max="7687" width="15.42578125" style="27" customWidth="1"/>
    <col min="7688" max="7688" width="13.85546875" style="27" customWidth="1"/>
    <col min="7689" max="7689" width="13.7109375" style="27" customWidth="1"/>
    <col min="7690" max="7690" width="15.85546875" style="27" customWidth="1"/>
    <col min="7691" max="7936" width="9.140625" style="27"/>
    <col min="7937" max="7937" width="61.140625" style="27" customWidth="1"/>
    <col min="7938" max="7938" width="12.5703125" style="27" customWidth="1"/>
    <col min="7939" max="7939" width="10.28515625" style="27" customWidth="1"/>
    <col min="7940" max="7940" width="14.28515625" style="27" customWidth="1"/>
    <col min="7941" max="7941" width="14.85546875" style="27" customWidth="1"/>
    <col min="7942" max="7942" width="15.7109375" style="27" customWidth="1"/>
    <col min="7943" max="7943" width="15.42578125" style="27" customWidth="1"/>
    <col min="7944" max="7944" width="13.85546875" style="27" customWidth="1"/>
    <col min="7945" max="7945" width="13.7109375" style="27" customWidth="1"/>
    <col min="7946" max="7946" width="15.85546875" style="27" customWidth="1"/>
    <col min="7947" max="8192" width="9.140625" style="27"/>
    <col min="8193" max="8193" width="61.140625" style="27" customWidth="1"/>
    <col min="8194" max="8194" width="12.5703125" style="27" customWidth="1"/>
    <col min="8195" max="8195" width="10.28515625" style="27" customWidth="1"/>
    <col min="8196" max="8196" width="14.28515625" style="27" customWidth="1"/>
    <col min="8197" max="8197" width="14.85546875" style="27" customWidth="1"/>
    <col min="8198" max="8198" width="15.7109375" style="27" customWidth="1"/>
    <col min="8199" max="8199" width="15.42578125" style="27" customWidth="1"/>
    <col min="8200" max="8200" width="13.85546875" style="27" customWidth="1"/>
    <col min="8201" max="8201" width="13.7109375" style="27" customWidth="1"/>
    <col min="8202" max="8202" width="15.85546875" style="27" customWidth="1"/>
    <col min="8203" max="8448" width="9.140625" style="27"/>
    <col min="8449" max="8449" width="61.140625" style="27" customWidth="1"/>
    <col min="8450" max="8450" width="12.5703125" style="27" customWidth="1"/>
    <col min="8451" max="8451" width="10.28515625" style="27" customWidth="1"/>
    <col min="8452" max="8452" width="14.28515625" style="27" customWidth="1"/>
    <col min="8453" max="8453" width="14.85546875" style="27" customWidth="1"/>
    <col min="8454" max="8454" width="15.7109375" style="27" customWidth="1"/>
    <col min="8455" max="8455" width="15.42578125" style="27" customWidth="1"/>
    <col min="8456" max="8456" width="13.85546875" style="27" customWidth="1"/>
    <col min="8457" max="8457" width="13.7109375" style="27" customWidth="1"/>
    <col min="8458" max="8458" width="15.85546875" style="27" customWidth="1"/>
    <col min="8459" max="8704" width="9.140625" style="27"/>
    <col min="8705" max="8705" width="61.140625" style="27" customWidth="1"/>
    <col min="8706" max="8706" width="12.5703125" style="27" customWidth="1"/>
    <col min="8707" max="8707" width="10.28515625" style="27" customWidth="1"/>
    <col min="8708" max="8708" width="14.28515625" style="27" customWidth="1"/>
    <col min="8709" max="8709" width="14.85546875" style="27" customWidth="1"/>
    <col min="8710" max="8710" width="15.7109375" style="27" customWidth="1"/>
    <col min="8711" max="8711" width="15.42578125" style="27" customWidth="1"/>
    <col min="8712" max="8712" width="13.85546875" style="27" customWidth="1"/>
    <col min="8713" max="8713" width="13.7109375" style="27" customWidth="1"/>
    <col min="8714" max="8714" width="15.85546875" style="27" customWidth="1"/>
    <col min="8715" max="8960" width="9.140625" style="27"/>
    <col min="8961" max="8961" width="61.140625" style="27" customWidth="1"/>
    <col min="8962" max="8962" width="12.5703125" style="27" customWidth="1"/>
    <col min="8963" max="8963" width="10.28515625" style="27" customWidth="1"/>
    <col min="8964" max="8964" width="14.28515625" style="27" customWidth="1"/>
    <col min="8965" max="8965" width="14.85546875" style="27" customWidth="1"/>
    <col min="8966" max="8966" width="15.7109375" style="27" customWidth="1"/>
    <col min="8967" max="8967" width="15.42578125" style="27" customWidth="1"/>
    <col min="8968" max="8968" width="13.85546875" style="27" customWidth="1"/>
    <col min="8969" max="8969" width="13.7109375" style="27" customWidth="1"/>
    <col min="8970" max="8970" width="15.85546875" style="27" customWidth="1"/>
    <col min="8971" max="9216" width="9.140625" style="27"/>
    <col min="9217" max="9217" width="61.140625" style="27" customWidth="1"/>
    <col min="9218" max="9218" width="12.5703125" style="27" customWidth="1"/>
    <col min="9219" max="9219" width="10.28515625" style="27" customWidth="1"/>
    <col min="9220" max="9220" width="14.28515625" style="27" customWidth="1"/>
    <col min="9221" max="9221" width="14.85546875" style="27" customWidth="1"/>
    <col min="9222" max="9222" width="15.7109375" style="27" customWidth="1"/>
    <col min="9223" max="9223" width="15.42578125" style="27" customWidth="1"/>
    <col min="9224" max="9224" width="13.85546875" style="27" customWidth="1"/>
    <col min="9225" max="9225" width="13.7109375" style="27" customWidth="1"/>
    <col min="9226" max="9226" width="15.85546875" style="27" customWidth="1"/>
    <col min="9227" max="9472" width="9.140625" style="27"/>
    <col min="9473" max="9473" width="61.140625" style="27" customWidth="1"/>
    <col min="9474" max="9474" width="12.5703125" style="27" customWidth="1"/>
    <col min="9475" max="9475" width="10.28515625" style="27" customWidth="1"/>
    <col min="9476" max="9476" width="14.28515625" style="27" customWidth="1"/>
    <col min="9477" max="9477" width="14.85546875" style="27" customWidth="1"/>
    <col min="9478" max="9478" width="15.7109375" style="27" customWidth="1"/>
    <col min="9479" max="9479" width="15.42578125" style="27" customWidth="1"/>
    <col min="9480" max="9480" width="13.85546875" style="27" customWidth="1"/>
    <col min="9481" max="9481" width="13.7109375" style="27" customWidth="1"/>
    <col min="9482" max="9482" width="15.85546875" style="27" customWidth="1"/>
    <col min="9483" max="9728" width="9.140625" style="27"/>
    <col min="9729" max="9729" width="61.140625" style="27" customWidth="1"/>
    <col min="9730" max="9730" width="12.5703125" style="27" customWidth="1"/>
    <col min="9731" max="9731" width="10.28515625" style="27" customWidth="1"/>
    <col min="9732" max="9732" width="14.28515625" style="27" customWidth="1"/>
    <col min="9733" max="9733" width="14.85546875" style="27" customWidth="1"/>
    <col min="9734" max="9734" width="15.7109375" style="27" customWidth="1"/>
    <col min="9735" max="9735" width="15.42578125" style="27" customWidth="1"/>
    <col min="9736" max="9736" width="13.85546875" style="27" customWidth="1"/>
    <col min="9737" max="9737" width="13.7109375" style="27" customWidth="1"/>
    <col min="9738" max="9738" width="15.85546875" style="27" customWidth="1"/>
    <col min="9739" max="9984" width="9.140625" style="27"/>
    <col min="9985" max="9985" width="61.140625" style="27" customWidth="1"/>
    <col min="9986" max="9986" width="12.5703125" style="27" customWidth="1"/>
    <col min="9987" max="9987" width="10.28515625" style="27" customWidth="1"/>
    <col min="9988" max="9988" width="14.28515625" style="27" customWidth="1"/>
    <col min="9989" max="9989" width="14.85546875" style="27" customWidth="1"/>
    <col min="9990" max="9990" width="15.7109375" style="27" customWidth="1"/>
    <col min="9991" max="9991" width="15.42578125" style="27" customWidth="1"/>
    <col min="9992" max="9992" width="13.85546875" style="27" customWidth="1"/>
    <col min="9993" max="9993" width="13.7109375" style="27" customWidth="1"/>
    <col min="9994" max="9994" width="15.85546875" style="27" customWidth="1"/>
    <col min="9995" max="10240" width="9.140625" style="27"/>
    <col min="10241" max="10241" width="61.140625" style="27" customWidth="1"/>
    <col min="10242" max="10242" width="12.5703125" style="27" customWidth="1"/>
    <col min="10243" max="10243" width="10.28515625" style="27" customWidth="1"/>
    <col min="10244" max="10244" width="14.28515625" style="27" customWidth="1"/>
    <col min="10245" max="10245" width="14.85546875" style="27" customWidth="1"/>
    <col min="10246" max="10246" width="15.7109375" style="27" customWidth="1"/>
    <col min="10247" max="10247" width="15.42578125" style="27" customWidth="1"/>
    <col min="10248" max="10248" width="13.85546875" style="27" customWidth="1"/>
    <col min="10249" max="10249" width="13.7109375" style="27" customWidth="1"/>
    <col min="10250" max="10250" width="15.85546875" style="27" customWidth="1"/>
    <col min="10251" max="10496" width="9.140625" style="27"/>
    <col min="10497" max="10497" width="61.140625" style="27" customWidth="1"/>
    <col min="10498" max="10498" width="12.5703125" style="27" customWidth="1"/>
    <col min="10499" max="10499" width="10.28515625" style="27" customWidth="1"/>
    <col min="10500" max="10500" width="14.28515625" style="27" customWidth="1"/>
    <col min="10501" max="10501" width="14.85546875" style="27" customWidth="1"/>
    <col min="10502" max="10502" width="15.7109375" style="27" customWidth="1"/>
    <col min="10503" max="10503" width="15.42578125" style="27" customWidth="1"/>
    <col min="10504" max="10504" width="13.85546875" style="27" customWidth="1"/>
    <col min="10505" max="10505" width="13.7109375" style="27" customWidth="1"/>
    <col min="10506" max="10506" width="15.85546875" style="27" customWidth="1"/>
    <col min="10507" max="10752" width="9.140625" style="27"/>
    <col min="10753" max="10753" width="61.140625" style="27" customWidth="1"/>
    <col min="10754" max="10754" width="12.5703125" style="27" customWidth="1"/>
    <col min="10755" max="10755" width="10.28515625" style="27" customWidth="1"/>
    <col min="10756" max="10756" width="14.28515625" style="27" customWidth="1"/>
    <col min="10757" max="10757" width="14.85546875" style="27" customWidth="1"/>
    <col min="10758" max="10758" width="15.7109375" style="27" customWidth="1"/>
    <col min="10759" max="10759" width="15.42578125" style="27" customWidth="1"/>
    <col min="10760" max="10760" width="13.85546875" style="27" customWidth="1"/>
    <col min="10761" max="10761" width="13.7109375" style="27" customWidth="1"/>
    <col min="10762" max="10762" width="15.85546875" style="27" customWidth="1"/>
    <col min="10763" max="11008" width="9.140625" style="27"/>
    <col min="11009" max="11009" width="61.140625" style="27" customWidth="1"/>
    <col min="11010" max="11010" width="12.5703125" style="27" customWidth="1"/>
    <col min="11011" max="11011" width="10.28515625" style="27" customWidth="1"/>
    <col min="11012" max="11012" width="14.28515625" style="27" customWidth="1"/>
    <col min="11013" max="11013" width="14.85546875" style="27" customWidth="1"/>
    <col min="11014" max="11014" width="15.7109375" style="27" customWidth="1"/>
    <col min="11015" max="11015" width="15.42578125" style="27" customWidth="1"/>
    <col min="11016" max="11016" width="13.85546875" style="27" customWidth="1"/>
    <col min="11017" max="11017" width="13.7109375" style="27" customWidth="1"/>
    <col min="11018" max="11018" width="15.85546875" style="27" customWidth="1"/>
    <col min="11019" max="11264" width="9.140625" style="27"/>
    <col min="11265" max="11265" width="61.140625" style="27" customWidth="1"/>
    <col min="11266" max="11266" width="12.5703125" style="27" customWidth="1"/>
    <col min="11267" max="11267" width="10.28515625" style="27" customWidth="1"/>
    <col min="11268" max="11268" width="14.28515625" style="27" customWidth="1"/>
    <col min="11269" max="11269" width="14.85546875" style="27" customWidth="1"/>
    <col min="11270" max="11270" width="15.7109375" style="27" customWidth="1"/>
    <col min="11271" max="11271" width="15.42578125" style="27" customWidth="1"/>
    <col min="11272" max="11272" width="13.85546875" style="27" customWidth="1"/>
    <col min="11273" max="11273" width="13.7109375" style="27" customWidth="1"/>
    <col min="11274" max="11274" width="15.85546875" style="27" customWidth="1"/>
    <col min="11275" max="11520" width="9.140625" style="27"/>
    <col min="11521" max="11521" width="61.140625" style="27" customWidth="1"/>
    <col min="11522" max="11522" width="12.5703125" style="27" customWidth="1"/>
    <col min="11523" max="11523" width="10.28515625" style="27" customWidth="1"/>
    <col min="11524" max="11524" width="14.28515625" style="27" customWidth="1"/>
    <col min="11525" max="11525" width="14.85546875" style="27" customWidth="1"/>
    <col min="11526" max="11526" width="15.7109375" style="27" customWidth="1"/>
    <col min="11527" max="11527" width="15.42578125" style="27" customWidth="1"/>
    <col min="11528" max="11528" width="13.85546875" style="27" customWidth="1"/>
    <col min="11529" max="11529" width="13.7109375" style="27" customWidth="1"/>
    <col min="11530" max="11530" width="15.85546875" style="27" customWidth="1"/>
    <col min="11531" max="11776" width="9.140625" style="27"/>
    <col min="11777" max="11777" width="61.140625" style="27" customWidth="1"/>
    <col min="11778" max="11778" width="12.5703125" style="27" customWidth="1"/>
    <col min="11779" max="11779" width="10.28515625" style="27" customWidth="1"/>
    <col min="11780" max="11780" width="14.28515625" style="27" customWidth="1"/>
    <col min="11781" max="11781" width="14.85546875" style="27" customWidth="1"/>
    <col min="11782" max="11782" width="15.7109375" style="27" customWidth="1"/>
    <col min="11783" max="11783" width="15.42578125" style="27" customWidth="1"/>
    <col min="11784" max="11784" width="13.85546875" style="27" customWidth="1"/>
    <col min="11785" max="11785" width="13.7109375" style="27" customWidth="1"/>
    <col min="11786" max="11786" width="15.85546875" style="27" customWidth="1"/>
    <col min="11787" max="12032" width="9.140625" style="27"/>
    <col min="12033" max="12033" width="61.140625" style="27" customWidth="1"/>
    <col min="12034" max="12034" width="12.5703125" style="27" customWidth="1"/>
    <col min="12035" max="12035" width="10.28515625" style="27" customWidth="1"/>
    <col min="12036" max="12036" width="14.28515625" style="27" customWidth="1"/>
    <col min="12037" max="12037" width="14.85546875" style="27" customWidth="1"/>
    <col min="12038" max="12038" width="15.7109375" style="27" customWidth="1"/>
    <col min="12039" max="12039" width="15.42578125" style="27" customWidth="1"/>
    <col min="12040" max="12040" width="13.85546875" style="27" customWidth="1"/>
    <col min="12041" max="12041" width="13.7109375" style="27" customWidth="1"/>
    <col min="12042" max="12042" width="15.85546875" style="27" customWidth="1"/>
    <col min="12043" max="12288" width="9.140625" style="27"/>
    <col min="12289" max="12289" width="61.140625" style="27" customWidth="1"/>
    <col min="12290" max="12290" width="12.5703125" style="27" customWidth="1"/>
    <col min="12291" max="12291" width="10.28515625" style="27" customWidth="1"/>
    <col min="12292" max="12292" width="14.28515625" style="27" customWidth="1"/>
    <col min="12293" max="12293" width="14.85546875" style="27" customWidth="1"/>
    <col min="12294" max="12294" width="15.7109375" style="27" customWidth="1"/>
    <col min="12295" max="12295" width="15.42578125" style="27" customWidth="1"/>
    <col min="12296" max="12296" width="13.85546875" style="27" customWidth="1"/>
    <col min="12297" max="12297" width="13.7109375" style="27" customWidth="1"/>
    <col min="12298" max="12298" width="15.85546875" style="27" customWidth="1"/>
    <col min="12299" max="12544" width="9.140625" style="27"/>
    <col min="12545" max="12545" width="61.140625" style="27" customWidth="1"/>
    <col min="12546" max="12546" width="12.5703125" style="27" customWidth="1"/>
    <col min="12547" max="12547" width="10.28515625" style="27" customWidth="1"/>
    <col min="12548" max="12548" width="14.28515625" style="27" customWidth="1"/>
    <col min="12549" max="12549" width="14.85546875" style="27" customWidth="1"/>
    <col min="12550" max="12550" width="15.7109375" style="27" customWidth="1"/>
    <col min="12551" max="12551" width="15.42578125" style="27" customWidth="1"/>
    <col min="12552" max="12552" width="13.85546875" style="27" customWidth="1"/>
    <col min="12553" max="12553" width="13.7109375" style="27" customWidth="1"/>
    <col min="12554" max="12554" width="15.85546875" style="27" customWidth="1"/>
    <col min="12555" max="12800" width="9.140625" style="27"/>
    <col min="12801" max="12801" width="61.140625" style="27" customWidth="1"/>
    <col min="12802" max="12802" width="12.5703125" style="27" customWidth="1"/>
    <col min="12803" max="12803" width="10.28515625" style="27" customWidth="1"/>
    <col min="12804" max="12804" width="14.28515625" style="27" customWidth="1"/>
    <col min="12805" max="12805" width="14.85546875" style="27" customWidth="1"/>
    <col min="12806" max="12806" width="15.7109375" style="27" customWidth="1"/>
    <col min="12807" max="12807" width="15.42578125" style="27" customWidth="1"/>
    <col min="12808" max="12808" width="13.85546875" style="27" customWidth="1"/>
    <col min="12809" max="12809" width="13.7109375" style="27" customWidth="1"/>
    <col min="12810" max="12810" width="15.85546875" style="27" customWidth="1"/>
    <col min="12811" max="13056" width="9.140625" style="27"/>
    <col min="13057" max="13057" width="61.140625" style="27" customWidth="1"/>
    <col min="13058" max="13058" width="12.5703125" style="27" customWidth="1"/>
    <col min="13059" max="13059" width="10.28515625" style="27" customWidth="1"/>
    <col min="13060" max="13060" width="14.28515625" style="27" customWidth="1"/>
    <col min="13061" max="13061" width="14.85546875" style="27" customWidth="1"/>
    <col min="13062" max="13062" width="15.7109375" style="27" customWidth="1"/>
    <col min="13063" max="13063" width="15.42578125" style="27" customWidth="1"/>
    <col min="13064" max="13064" width="13.85546875" style="27" customWidth="1"/>
    <col min="13065" max="13065" width="13.7109375" style="27" customWidth="1"/>
    <col min="13066" max="13066" width="15.85546875" style="27" customWidth="1"/>
    <col min="13067" max="13312" width="9.140625" style="27"/>
    <col min="13313" max="13313" width="61.140625" style="27" customWidth="1"/>
    <col min="13314" max="13314" width="12.5703125" style="27" customWidth="1"/>
    <col min="13315" max="13315" width="10.28515625" style="27" customWidth="1"/>
    <col min="13316" max="13316" width="14.28515625" style="27" customWidth="1"/>
    <col min="13317" max="13317" width="14.85546875" style="27" customWidth="1"/>
    <col min="13318" max="13318" width="15.7109375" style="27" customWidth="1"/>
    <col min="13319" max="13319" width="15.42578125" style="27" customWidth="1"/>
    <col min="13320" max="13320" width="13.85546875" style="27" customWidth="1"/>
    <col min="13321" max="13321" width="13.7109375" style="27" customWidth="1"/>
    <col min="13322" max="13322" width="15.85546875" style="27" customWidth="1"/>
    <col min="13323" max="13568" width="9.140625" style="27"/>
    <col min="13569" max="13569" width="61.140625" style="27" customWidth="1"/>
    <col min="13570" max="13570" width="12.5703125" style="27" customWidth="1"/>
    <col min="13571" max="13571" width="10.28515625" style="27" customWidth="1"/>
    <col min="13572" max="13572" width="14.28515625" style="27" customWidth="1"/>
    <col min="13573" max="13573" width="14.85546875" style="27" customWidth="1"/>
    <col min="13574" max="13574" width="15.7109375" style="27" customWidth="1"/>
    <col min="13575" max="13575" width="15.42578125" style="27" customWidth="1"/>
    <col min="13576" max="13576" width="13.85546875" style="27" customWidth="1"/>
    <col min="13577" max="13577" width="13.7109375" style="27" customWidth="1"/>
    <col min="13578" max="13578" width="15.85546875" style="27" customWidth="1"/>
    <col min="13579" max="13824" width="9.140625" style="27"/>
    <col min="13825" max="13825" width="61.140625" style="27" customWidth="1"/>
    <col min="13826" max="13826" width="12.5703125" style="27" customWidth="1"/>
    <col min="13827" max="13827" width="10.28515625" style="27" customWidth="1"/>
    <col min="13828" max="13828" width="14.28515625" style="27" customWidth="1"/>
    <col min="13829" max="13829" width="14.85546875" style="27" customWidth="1"/>
    <col min="13830" max="13830" width="15.7109375" style="27" customWidth="1"/>
    <col min="13831" max="13831" width="15.42578125" style="27" customWidth="1"/>
    <col min="13832" max="13832" width="13.85546875" style="27" customWidth="1"/>
    <col min="13833" max="13833" width="13.7109375" style="27" customWidth="1"/>
    <col min="13834" max="13834" width="15.85546875" style="27" customWidth="1"/>
    <col min="13835" max="14080" width="9.140625" style="27"/>
    <col min="14081" max="14081" width="61.140625" style="27" customWidth="1"/>
    <col min="14082" max="14082" width="12.5703125" style="27" customWidth="1"/>
    <col min="14083" max="14083" width="10.28515625" style="27" customWidth="1"/>
    <col min="14084" max="14084" width="14.28515625" style="27" customWidth="1"/>
    <col min="14085" max="14085" width="14.85546875" style="27" customWidth="1"/>
    <col min="14086" max="14086" width="15.7109375" style="27" customWidth="1"/>
    <col min="14087" max="14087" width="15.42578125" style="27" customWidth="1"/>
    <col min="14088" max="14088" width="13.85546875" style="27" customWidth="1"/>
    <col min="14089" max="14089" width="13.7109375" style="27" customWidth="1"/>
    <col min="14090" max="14090" width="15.85546875" style="27" customWidth="1"/>
    <col min="14091" max="14336" width="9.140625" style="27"/>
    <col min="14337" max="14337" width="61.140625" style="27" customWidth="1"/>
    <col min="14338" max="14338" width="12.5703125" style="27" customWidth="1"/>
    <col min="14339" max="14339" width="10.28515625" style="27" customWidth="1"/>
    <col min="14340" max="14340" width="14.28515625" style="27" customWidth="1"/>
    <col min="14341" max="14341" width="14.85546875" style="27" customWidth="1"/>
    <col min="14342" max="14342" width="15.7109375" style="27" customWidth="1"/>
    <col min="14343" max="14343" width="15.42578125" style="27" customWidth="1"/>
    <col min="14344" max="14344" width="13.85546875" style="27" customWidth="1"/>
    <col min="14345" max="14345" width="13.7109375" style="27" customWidth="1"/>
    <col min="14346" max="14346" width="15.85546875" style="27" customWidth="1"/>
    <col min="14347" max="14592" width="9.140625" style="27"/>
    <col min="14593" max="14593" width="61.140625" style="27" customWidth="1"/>
    <col min="14594" max="14594" width="12.5703125" style="27" customWidth="1"/>
    <col min="14595" max="14595" width="10.28515625" style="27" customWidth="1"/>
    <col min="14596" max="14596" width="14.28515625" style="27" customWidth="1"/>
    <col min="14597" max="14597" width="14.85546875" style="27" customWidth="1"/>
    <col min="14598" max="14598" width="15.7109375" style="27" customWidth="1"/>
    <col min="14599" max="14599" width="15.42578125" style="27" customWidth="1"/>
    <col min="14600" max="14600" width="13.85546875" style="27" customWidth="1"/>
    <col min="14601" max="14601" width="13.7109375" style="27" customWidth="1"/>
    <col min="14602" max="14602" width="15.85546875" style="27" customWidth="1"/>
    <col min="14603" max="14848" width="9.140625" style="27"/>
    <col min="14849" max="14849" width="61.140625" style="27" customWidth="1"/>
    <col min="14850" max="14850" width="12.5703125" style="27" customWidth="1"/>
    <col min="14851" max="14851" width="10.28515625" style="27" customWidth="1"/>
    <col min="14852" max="14852" width="14.28515625" style="27" customWidth="1"/>
    <col min="14853" max="14853" width="14.85546875" style="27" customWidth="1"/>
    <col min="14854" max="14854" width="15.7109375" style="27" customWidth="1"/>
    <col min="14855" max="14855" width="15.42578125" style="27" customWidth="1"/>
    <col min="14856" max="14856" width="13.85546875" style="27" customWidth="1"/>
    <col min="14857" max="14857" width="13.7109375" style="27" customWidth="1"/>
    <col min="14858" max="14858" width="15.85546875" style="27" customWidth="1"/>
    <col min="14859" max="15104" width="9.140625" style="27"/>
    <col min="15105" max="15105" width="61.140625" style="27" customWidth="1"/>
    <col min="15106" max="15106" width="12.5703125" style="27" customWidth="1"/>
    <col min="15107" max="15107" width="10.28515625" style="27" customWidth="1"/>
    <col min="15108" max="15108" width="14.28515625" style="27" customWidth="1"/>
    <col min="15109" max="15109" width="14.85546875" style="27" customWidth="1"/>
    <col min="15110" max="15110" width="15.7109375" style="27" customWidth="1"/>
    <col min="15111" max="15111" width="15.42578125" style="27" customWidth="1"/>
    <col min="15112" max="15112" width="13.85546875" style="27" customWidth="1"/>
    <col min="15113" max="15113" width="13.7109375" style="27" customWidth="1"/>
    <col min="15114" max="15114" width="15.85546875" style="27" customWidth="1"/>
    <col min="15115" max="15360" width="9.140625" style="27"/>
    <col min="15361" max="15361" width="61.140625" style="27" customWidth="1"/>
    <col min="15362" max="15362" width="12.5703125" style="27" customWidth="1"/>
    <col min="15363" max="15363" width="10.28515625" style="27" customWidth="1"/>
    <col min="15364" max="15364" width="14.28515625" style="27" customWidth="1"/>
    <col min="15365" max="15365" width="14.85546875" style="27" customWidth="1"/>
    <col min="15366" max="15366" width="15.7109375" style="27" customWidth="1"/>
    <col min="15367" max="15367" width="15.42578125" style="27" customWidth="1"/>
    <col min="15368" max="15368" width="13.85546875" style="27" customWidth="1"/>
    <col min="15369" max="15369" width="13.7109375" style="27" customWidth="1"/>
    <col min="15370" max="15370" width="15.85546875" style="27" customWidth="1"/>
    <col min="15371" max="15616" width="9.140625" style="27"/>
    <col min="15617" max="15617" width="61.140625" style="27" customWidth="1"/>
    <col min="15618" max="15618" width="12.5703125" style="27" customWidth="1"/>
    <col min="15619" max="15619" width="10.28515625" style="27" customWidth="1"/>
    <col min="15620" max="15620" width="14.28515625" style="27" customWidth="1"/>
    <col min="15621" max="15621" width="14.85546875" style="27" customWidth="1"/>
    <col min="15622" max="15622" width="15.7109375" style="27" customWidth="1"/>
    <col min="15623" max="15623" width="15.42578125" style="27" customWidth="1"/>
    <col min="15624" max="15624" width="13.85546875" style="27" customWidth="1"/>
    <col min="15625" max="15625" width="13.7109375" style="27" customWidth="1"/>
    <col min="15626" max="15626" width="15.85546875" style="27" customWidth="1"/>
    <col min="15627" max="15872" width="9.140625" style="27"/>
    <col min="15873" max="15873" width="61.140625" style="27" customWidth="1"/>
    <col min="15874" max="15874" width="12.5703125" style="27" customWidth="1"/>
    <col min="15875" max="15875" width="10.28515625" style="27" customWidth="1"/>
    <col min="15876" max="15876" width="14.28515625" style="27" customWidth="1"/>
    <col min="15877" max="15877" width="14.85546875" style="27" customWidth="1"/>
    <col min="15878" max="15878" width="15.7109375" style="27" customWidth="1"/>
    <col min="15879" max="15879" width="15.42578125" style="27" customWidth="1"/>
    <col min="15880" max="15880" width="13.85546875" style="27" customWidth="1"/>
    <col min="15881" max="15881" width="13.7109375" style="27" customWidth="1"/>
    <col min="15882" max="15882" width="15.85546875" style="27" customWidth="1"/>
    <col min="15883" max="16128" width="9.140625" style="27"/>
    <col min="16129" max="16129" width="61.140625" style="27" customWidth="1"/>
    <col min="16130" max="16130" width="12.5703125" style="27" customWidth="1"/>
    <col min="16131" max="16131" width="10.28515625" style="27" customWidth="1"/>
    <col min="16132" max="16132" width="14.28515625" style="27" customWidth="1"/>
    <col min="16133" max="16133" width="14.85546875" style="27" customWidth="1"/>
    <col min="16134" max="16134" width="15.7109375" style="27" customWidth="1"/>
    <col min="16135" max="16135" width="15.42578125" style="27" customWidth="1"/>
    <col min="16136" max="16136" width="13.85546875" style="27" customWidth="1"/>
    <col min="16137" max="16137" width="13.7109375" style="27" customWidth="1"/>
    <col min="16138" max="16138" width="15.85546875" style="27" customWidth="1"/>
    <col min="16139" max="16384" width="9.140625" style="27"/>
  </cols>
  <sheetData>
    <row r="1" spans="1:115" s="83" customFormat="1" ht="19.149999999999999" customHeight="1" thickBot="1">
      <c r="A1" s="3819" t="s">
        <v>322</v>
      </c>
      <c r="B1" s="3819"/>
      <c r="C1" s="3819"/>
      <c r="D1" s="3819"/>
      <c r="E1" s="3819"/>
      <c r="F1" s="3819"/>
      <c r="G1" s="3819"/>
      <c r="H1" s="3819"/>
      <c r="I1" s="3819"/>
      <c r="J1" s="3819"/>
      <c r="K1" s="1318"/>
      <c r="L1" s="1318"/>
      <c r="M1" s="1318"/>
      <c r="N1" s="1318"/>
      <c r="O1" s="1318"/>
      <c r="P1" s="1318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</row>
    <row r="2" spans="1:115" s="83" customFormat="1" ht="16.5" thickBot="1">
      <c r="A2" s="3821" t="s">
        <v>342</v>
      </c>
      <c r="B2" s="3822"/>
      <c r="C2" s="3822"/>
      <c r="D2" s="3822"/>
      <c r="E2" s="3822"/>
      <c r="F2" s="3822"/>
      <c r="G2" s="3822"/>
      <c r="H2" s="3823"/>
      <c r="I2" s="3823"/>
      <c r="J2" s="382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</row>
    <row r="3" spans="1:115" s="83" customFormat="1" ht="16.5" thickBot="1">
      <c r="A3" s="3825" t="s">
        <v>9</v>
      </c>
      <c r="B3" s="3827" t="s">
        <v>293</v>
      </c>
      <c r="C3" s="3822"/>
      <c r="D3" s="3828"/>
      <c r="E3" s="3827" t="s">
        <v>267</v>
      </c>
      <c r="F3" s="3822"/>
      <c r="G3" s="3828"/>
      <c r="H3" s="1350"/>
      <c r="I3" s="1350"/>
      <c r="J3" s="1351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</row>
    <row r="4" spans="1:115" s="83" customFormat="1" ht="14.45" customHeight="1">
      <c r="A4" s="3826"/>
      <c r="B4" s="3829">
        <v>1</v>
      </c>
      <c r="C4" s="3830"/>
      <c r="D4" s="3831"/>
      <c r="E4" s="3829">
        <v>2</v>
      </c>
      <c r="F4" s="3830"/>
      <c r="G4" s="3830"/>
      <c r="H4" s="3835" t="s">
        <v>40</v>
      </c>
      <c r="I4" s="3836"/>
      <c r="J4" s="3837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</row>
    <row r="5" spans="1:115" s="83" customFormat="1" ht="10.15" customHeight="1">
      <c r="A5" s="3826"/>
      <c r="B5" s="3832"/>
      <c r="C5" s="3833"/>
      <c r="D5" s="3834"/>
      <c r="E5" s="3832"/>
      <c r="F5" s="3833"/>
      <c r="G5" s="3833"/>
      <c r="H5" s="3838"/>
      <c r="I5" s="3839"/>
      <c r="J5" s="3840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</row>
    <row r="6" spans="1:115" s="83" customFormat="1" ht="21" customHeight="1">
      <c r="A6" s="3826"/>
      <c r="B6" s="3841" t="s">
        <v>41</v>
      </c>
      <c r="C6" s="3841"/>
      <c r="D6" s="3842"/>
      <c r="E6" s="3841" t="s">
        <v>41</v>
      </c>
      <c r="F6" s="3841"/>
      <c r="G6" s="3841"/>
      <c r="H6" s="3832"/>
      <c r="I6" s="3833"/>
      <c r="J6" s="383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</row>
    <row r="7" spans="1:115" s="83" customFormat="1" ht="42" customHeight="1" thickBot="1">
      <c r="A7" s="3826"/>
      <c r="B7" s="2925" t="s">
        <v>26</v>
      </c>
      <c r="C7" s="2926" t="s">
        <v>42</v>
      </c>
      <c r="D7" s="2927" t="s">
        <v>4</v>
      </c>
      <c r="E7" s="2925" t="s">
        <v>26</v>
      </c>
      <c r="F7" s="2926" t="s">
        <v>42</v>
      </c>
      <c r="G7" s="2927" t="s">
        <v>4</v>
      </c>
      <c r="H7" s="2925" t="s">
        <v>26</v>
      </c>
      <c r="I7" s="2926" t="s">
        <v>42</v>
      </c>
      <c r="J7" s="2898" t="s">
        <v>4</v>
      </c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</row>
    <row r="8" spans="1:115" s="83" customFormat="1" ht="15.75">
      <c r="A8" s="2902" t="s">
        <v>43</v>
      </c>
      <c r="B8" s="2903"/>
      <c r="C8" s="2904"/>
      <c r="D8" s="2905" t="s">
        <v>7</v>
      </c>
      <c r="E8" s="2906"/>
      <c r="F8" s="2907"/>
      <c r="G8" s="2908"/>
      <c r="H8" s="2906"/>
      <c r="I8" s="2909"/>
      <c r="J8" s="2910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</row>
    <row r="9" spans="1:115" s="84" customFormat="1" ht="15.75">
      <c r="A9" s="2867" t="s">
        <v>44</v>
      </c>
      <c r="B9" s="2863">
        <f>B20+B30</f>
        <v>23</v>
      </c>
      <c r="C9" s="487">
        <f t="shared" ref="B9:F16" si="0">C20+C30</f>
        <v>0</v>
      </c>
      <c r="D9" s="2862">
        <f>D20+D30</f>
        <v>23</v>
      </c>
      <c r="E9" s="2863">
        <f>E20+E30</f>
        <v>22</v>
      </c>
      <c r="F9" s="487">
        <f>F20+F30</f>
        <v>0</v>
      </c>
      <c r="G9" s="2862">
        <f>G20+G30</f>
        <v>22</v>
      </c>
      <c r="H9" s="2863">
        <f>E9+B9</f>
        <v>45</v>
      </c>
      <c r="I9" s="2887">
        <f>F9+C9</f>
        <v>0</v>
      </c>
      <c r="J9" s="488">
        <f>G9+D9</f>
        <v>45</v>
      </c>
    </row>
    <row r="10" spans="1:115" s="84" customFormat="1" ht="15.75">
      <c r="A10" s="2861" t="s">
        <v>45</v>
      </c>
      <c r="B10" s="2863">
        <f>B21+B31</f>
        <v>20</v>
      </c>
      <c r="C10" s="487">
        <f t="shared" si="0"/>
        <v>0</v>
      </c>
      <c r="D10" s="2862">
        <f t="shared" si="0"/>
        <v>20</v>
      </c>
      <c r="E10" s="2863">
        <f>E21+E31</f>
        <v>20</v>
      </c>
      <c r="F10" s="487">
        <f>F21+F31</f>
        <v>0</v>
      </c>
      <c r="G10" s="2862">
        <f t="shared" ref="G10:G15" si="1">G21+G31</f>
        <v>20</v>
      </c>
      <c r="H10" s="2863">
        <f t="shared" ref="H10:J16" si="2">E10+B10</f>
        <v>40</v>
      </c>
      <c r="I10" s="2887">
        <f t="shared" si="2"/>
        <v>0</v>
      </c>
      <c r="J10" s="488">
        <f t="shared" si="2"/>
        <v>40</v>
      </c>
    </row>
    <row r="11" spans="1:115" s="84" customFormat="1" ht="15.75">
      <c r="A11" s="2866" t="s">
        <v>46</v>
      </c>
      <c r="B11" s="2863">
        <f>B22+B32</f>
        <v>21</v>
      </c>
      <c r="C11" s="487">
        <f t="shared" si="0"/>
        <v>0</v>
      </c>
      <c r="D11" s="2862">
        <f t="shared" si="0"/>
        <v>21</v>
      </c>
      <c r="E11" s="2863">
        <f t="shared" si="0"/>
        <v>30</v>
      </c>
      <c r="F11" s="487">
        <f t="shared" si="0"/>
        <v>1</v>
      </c>
      <c r="G11" s="2862">
        <f t="shared" si="1"/>
        <v>31</v>
      </c>
      <c r="H11" s="2863">
        <f t="shared" si="2"/>
        <v>51</v>
      </c>
      <c r="I11" s="2887">
        <f t="shared" si="2"/>
        <v>1</v>
      </c>
      <c r="J11" s="488">
        <f t="shared" si="2"/>
        <v>52</v>
      </c>
    </row>
    <row r="12" spans="1:115" s="84" customFormat="1" ht="15.75">
      <c r="A12" s="2867" t="s">
        <v>76</v>
      </c>
      <c r="B12" s="2863">
        <f>B23+B33</f>
        <v>0</v>
      </c>
      <c r="C12" s="487">
        <f t="shared" si="0"/>
        <v>0</v>
      </c>
      <c r="D12" s="2862">
        <f t="shared" si="0"/>
        <v>0</v>
      </c>
      <c r="E12" s="2863">
        <f t="shared" si="0"/>
        <v>0</v>
      </c>
      <c r="F12" s="487">
        <f t="shared" si="0"/>
        <v>0</v>
      </c>
      <c r="G12" s="2862">
        <f t="shared" si="1"/>
        <v>0</v>
      </c>
      <c r="H12" s="2863">
        <f t="shared" si="2"/>
        <v>0</v>
      </c>
      <c r="I12" s="2887">
        <f t="shared" si="2"/>
        <v>0</v>
      </c>
      <c r="J12" s="488">
        <f t="shared" si="2"/>
        <v>0</v>
      </c>
    </row>
    <row r="13" spans="1:115" s="84" customFormat="1" ht="15.75">
      <c r="A13" s="2868" t="s">
        <v>48</v>
      </c>
      <c r="B13" s="2863">
        <f t="shared" si="0"/>
        <v>10</v>
      </c>
      <c r="C13" s="487">
        <f t="shared" si="0"/>
        <v>0</v>
      </c>
      <c r="D13" s="2862">
        <f t="shared" si="0"/>
        <v>10</v>
      </c>
      <c r="E13" s="2863">
        <f t="shared" si="0"/>
        <v>9</v>
      </c>
      <c r="F13" s="487">
        <f t="shared" si="0"/>
        <v>0</v>
      </c>
      <c r="G13" s="2862">
        <f t="shared" si="1"/>
        <v>9</v>
      </c>
      <c r="H13" s="2863">
        <f t="shared" si="2"/>
        <v>19</v>
      </c>
      <c r="I13" s="2887">
        <f t="shared" si="2"/>
        <v>0</v>
      </c>
      <c r="J13" s="488">
        <f t="shared" si="2"/>
        <v>19</v>
      </c>
    </row>
    <row r="14" spans="1:115" s="84" customFormat="1" ht="14.25" customHeight="1">
      <c r="A14" s="2869" t="s">
        <v>49</v>
      </c>
      <c r="B14" s="2863">
        <f t="shared" si="0"/>
        <v>22</v>
      </c>
      <c r="C14" s="487">
        <f t="shared" si="0"/>
        <v>0</v>
      </c>
      <c r="D14" s="2862">
        <f t="shared" si="0"/>
        <v>22</v>
      </c>
      <c r="E14" s="2863">
        <f t="shared" si="0"/>
        <v>17</v>
      </c>
      <c r="F14" s="487">
        <f t="shared" si="0"/>
        <v>1</v>
      </c>
      <c r="G14" s="2862">
        <f t="shared" si="1"/>
        <v>18</v>
      </c>
      <c r="H14" s="2863">
        <f t="shared" si="2"/>
        <v>39</v>
      </c>
      <c r="I14" s="2887">
        <f t="shared" si="2"/>
        <v>1</v>
      </c>
      <c r="J14" s="488">
        <f t="shared" si="2"/>
        <v>40</v>
      </c>
    </row>
    <row r="15" spans="1:115" s="84" customFormat="1" ht="15.75">
      <c r="A15" s="2869" t="s">
        <v>50</v>
      </c>
      <c r="B15" s="2863">
        <f t="shared" si="0"/>
        <v>11</v>
      </c>
      <c r="C15" s="487">
        <f t="shared" si="0"/>
        <v>0</v>
      </c>
      <c r="D15" s="2862">
        <f t="shared" si="0"/>
        <v>11</v>
      </c>
      <c r="E15" s="2863">
        <f>E26+E36</f>
        <v>5</v>
      </c>
      <c r="F15" s="487">
        <f t="shared" si="0"/>
        <v>0</v>
      </c>
      <c r="G15" s="2862">
        <f t="shared" si="1"/>
        <v>5</v>
      </c>
      <c r="H15" s="2863">
        <f t="shared" si="2"/>
        <v>16</v>
      </c>
      <c r="I15" s="2887">
        <f t="shared" si="2"/>
        <v>0</v>
      </c>
      <c r="J15" s="488">
        <f t="shared" si="2"/>
        <v>16</v>
      </c>
    </row>
    <row r="16" spans="1:115" s="84" customFormat="1" ht="16.5" thickBot="1">
      <c r="A16" s="2872" t="s">
        <v>51</v>
      </c>
      <c r="B16" s="2851">
        <f t="shared" si="0"/>
        <v>22</v>
      </c>
      <c r="C16" s="2911">
        <f t="shared" si="0"/>
        <v>0</v>
      </c>
      <c r="D16" s="2852">
        <f t="shared" si="0"/>
        <v>22</v>
      </c>
      <c r="E16" s="2851">
        <f t="shared" si="0"/>
        <v>22</v>
      </c>
      <c r="F16" s="2911">
        <f t="shared" si="0"/>
        <v>0</v>
      </c>
      <c r="G16" s="2852">
        <f>G27+G37</f>
        <v>22</v>
      </c>
      <c r="H16" s="2851">
        <f>E16+B16</f>
        <v>44</v>
      </c>
      <c r="I16" s="2912">
        <f t="shared" si="2"/>
        <v>0</v>
      </c>
      <c r="J16" s="2913">
        <f>G16+D16</f>
        <v>44</v>
      </c>
    </row>
    <row r="17" spans="1:115" s="83" customFormat="1" ht="16.5" thickBot="1">
      <c r="A17" s="2914" t="s">
        <v>12</v>
      </c>
      <c r="B17" s="2876">
        <f t="shared" ref="B17:G17" si="3">SUM(B8:B16)</f>
        <v>129</v>
      </c>
      <c r="C17" s="2877">
        <f t="shared" si="3"/>
        <v>0</v>
      </c>
      <c r="D17" s="2878">
        <f t="shared" si="3"/>
        <v>129</v>
      </c>
      <c r="E17" s="2876">
        <f t="shared" si="3"/>
        <v>125</v>
      </c>
      <c r="F17" s="2877">
        <f t="shared" si="3"/>
        <v>2</v>
      </c>
      <c r="G17" s="2878">
        <f t="shared" si="3"/>
        <v>127</v>
      </c>
      <c r="H17" s="2915">
        <f>E17+B17</f>
        <v>254</v>
      </c>
      <c r="I17" s="2916">
        <f>F17+C17</f>
        <v>2</v>
      </c>
      <c r="J17" s="199">
        <f>G17+D17</f>
        <v>256</v>
      </c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84"/>
      <c r="DJ17" s="84"/>
      <c r="DK17" s="84"/>
    </row>
    <row r="18" spans="1:115" s="83" customFormat="1" ht="16.5" thickBot="1">
      <c r="A18" s="2917" t="s">
        <v>23</v>
      </c>
      <c r="B18" s="2918"/>
      <c r="C18" s="2919"/>
      <c r="D18" s="2920"/>
      <c r="E18" s="2921"/>
      <c r="F18" s="2921"/>
      <c r="G18" s="2922"/>
      <c r="H18" s="2921"/>
      <c r="I18" s="2923"/>
      <c r="J18" s="292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</row>
    <row r="19" spans="1:115" s="83" customFormat="1" ht="16.5" thickBot="1">
      <c r="A19" s="671" t="s">
        <v>11</v>
      </c>
      <c r="B19" s="2848"/>
      <c r="C19" s="2849"/>
      <c r="D19" s="2850"/>
      <c r="E19" s="2899"/>
      <c r="F19" s="2899"/>
      <c r="G19" s="2900"/>
      <c r="H19" s="2901"/>
      <c r="I19" s="2901"/>
      <c r="J19" s="1047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</row>
    <row r="20" spans="1:115" s="84" customFormat="1" ht="15.75">
      <c r="A20" s="2854" t="s">
        <v>44</v>
      </c>
      <c r="B20" s="2855">
        <v>23</v>
      </c>
      <c r="C20" s="2856">
        <v>0</v>
      </c>
      <c r="D20" s="2857">
        <f>C20+B20</f>
        <v>23</v>
      </c>
      <c r="E20" s="2858">
        <v>22</v>
      </c>
      <c r="F20" s="2858">
        <v>0</v>
      </c>
      <c r="G20" s="2857">
        <f t="shared" ref="G20:G27" si="4">F20+E20</f>
        <v>22</v>
      </c>
      <c r="H20" s="2859">
        <f>B20+E20</f>
        <v>45</v>
      </c>
      <c r="I20" s="2859">
        <f>C20+F20</f>
        <v>0</v>
      </c>
      <c r="J20" s="2860">
        <f>G20+D20</f>
        <v>45</v>
      </c>
    </row>
    <row r="21" spans="1:115" s="84" customFormat="1" ht="15.75">
      <c r="A21" s="2861" t="s">
        <v>45</v>
      </c>
      <c r="B21" s="198">
        <v>19</v>
      </c>
      <c r="C21" s="260">
        <v>0</v>
      </c>
      <c r="D21" s="2862">
        <f t="shared" ref="D21:D26" si="5">C21+B21</f>
        <v>19</v>
      </c>
      <c r="E21" s="2863">
        <v>20</v>
      </c>
      <c r="F21" s="2863">
        <v>0</v>
      </c>
      <c r="G21" s="2862">
        <f t="shared" si="4"/>
        <v>20</v>
      </c>
      <c r="H21" s="2864">
        <f t="shared" ref="H21:I27" si="6">B21+E21</f>
        <v>39</v>
      </c>
      <c r="I21" s="2864">
        <f t="shared" si="6"/>
        <v>0</v>
      </c>
      <c r="J21" s="2865">
        <f t="shared" ref="J21:J27" si="7">G21+D21</f>
        <v>39</v>
      </c>
    </row>
    <row r="22" spans="1:115" s="83" customFormat="1" ht="15.75">
      <c r="A22" s="2866" t="s">
        <v>46</v>
      </c>
      <c r="B22" s="489">
        <v>21</v>
      </c>
      <c r="C22" s="490">
        <v>0</v>
      </c>
      <c r="D22" s="2862">
        <f t="shared" si="5"/>
        <v>21</v>
      </c>
      <c r="E22" s="2863">
        <v>30</v>
      </c>
      <c r="F22" s="2863">
        <v>1</v>
      </c>
      <c r="G22" s="2862">
        <f t="shared" si="4"/>
        <v>31</v>
      </c>
      <c r="H22" s="2864">
        <f t="shared" si="6"/>
        <v>51</v>
      </c>
      <c r="I22" s="2864">
        <f t="shared" si="6"/>
        <v>1</v>
      </c>
      <c r="J22" s="2865">
        <f t="shared" si="7"/>
        <v>52</v>
      </c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</row>
    <row r="23" spans="1:115" s="83" customFormat="1" ht="15.75">
      <c r="A23" s="2867" t="s">
        <v>47</v>
      </c>
      <c r="B23" s="489">
        <v>0</v>
      </c>
      <c r="C23" s="490">
        <v>0</v>
      </c>
      <c r="D23" s="2862">
        <f t="shared" si="5"/>
        <v>0</v>
      </c>
      <c r="E23" s="2863">
        <v>0</v>
      </c>
      <c r="F23" s="2863">
        <v>0</v>
      </c>
      <c r="G23" s="2862">
        <f t="shared" si="4"/>
        <v>0</v>
      </c>
      <c r="H23" s="2864">
        <f t="shared" si="6"/>
        <v>0</v>
      </c>
      <c r="I23" s="2864">
        <f t="shared" si="6"/>
        <v>0</v>
      </c>
      <c r="J23" s="2865">
        <f>G23+D23</f>
        <v>0</v>
      </c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</row>
    <row r="24" spans="1:115" s="84" customFormat="1" ht="15.75">
      <c r="A24" s="2868" t="s">
        <v>48</v>
      </c>
      <c r="B24" s="489">
        <v>10</v>
      </c>
      <c r="C24" s="490">
        <v>0</v>
      </c>
      <c r="D24" s="2862">
        <f t="shared" si="5"/>
        <v>10</v>
      </c>
      <c r="E24" s="2863">
        <v>9</v>
      </c>
      <c r="F24" s="2863">
        <v>0</v>
      </c>
      <c r="G24" s="2862">
        <f t="shared" si="4"/>
        <v>9</v>
      </c>
      <c r="H24" s="2864">
        <f t="shared" si="6"/>
        <v>19</v>
      </c>
      <c r="I24" s="2864">
        <f t="shared" si="6"/>
        <v>0</v>
      </c>
      <c r="J24" s="2865">
        <f t="shared" si="7"/>
        <v>19</v>
      </c>
    </row>
    <row r="25" spans="1:115" s="83" customFormat="1" ht="15.75">
      <c r="A25" s="2869" t="s">
        <v>49</v>
      </c>
      <c r="B25" s="2870">
        <v>22</v>
      </c>
      <c r="C25" s="2871">
        <v>0</v>
      </c>
      <c r="D25" s="2862">
        <f t="shared" si="5"/>
        <v>22</v>
      </c>
      <c r="E25" s="2863">
        <v>17</v>
      </c>
      <c r="F25" s="2863">
        <v>1</v>
      </c>
      <c r="G25" s="2862">
        <f t="shared" si="4"/>
        <v>18</v>
      </c>
      <c r="H25" s="2864">
        <f t="shared" si="6"/>
        <v>39</v>
      </c>
      <c r="I25" s="2864">
        <f t="shared" si="6"/>
        <v>1</v>
      </c>
      <c r="J25" s="2865">
        <f t="shared" si="7"/>
        <v>40</v>
      </c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</row>
    <row r="26" spans="1:115" s="83" customFormat="1" ht="15.75">
      <c r="A26" s="2869" t="s">
        <v>50</v>
      </c>
      <c r="B26" s="2870">
        <v>11</v>
      </c>
      <c r="C26" s="2871">
        <v>0</v>
      </c>
      <c r="D26" s="2862">
        <f t="shared" si="5"/>
        <v>11</v>
      </c>
      <c r="E26" s="2863">
        <v>5</v>
      </c>
      <c r="F26" s="2863">
        <v>0</v>
      </c>
      <c r="G26" s="2862">
        <f t="shared" si="4"/>
        <v>5</v>
      </c>
      <c r="H26" s="2864">
        <f t="shared" si="6"/>
        <v>16</v>
      </c>
      <c r="I26" s="2864">
        <f t="shared" si="6"/>
        <v>0</v>
      </c>
      <c r="J26" s="2865">
        <f t="shared" si="7"/>
        <v>16</v>
      </c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</row>
    <row r="27" spans="1:115" s="83" customFormat="1" ht="16.5" thickBot="1">
      <c r="A27" s="2872" t="s">
        <v>51</v>
      </c>
      <c r="B27" s="2870">
        <v>22</v>
      </c>
      <c r="C27" s="2871">
        <v>0</v>
      </c>
      <c r="D27" s="2852">
        <f>C27+B27</f>
        <v>22</v>
      </c>
      <c r="E27" s="2851">
        <v>22</v>
      </c>
      <c r="F27" s="2851">
        <v>0</v>
      </c>
      <c r="G27" s="2852">
        <f t="shared" si="4"/>
        <v>22</v>
      </c>
      <c r="H27" s="2853">
        <f t="shared" si="6"/>
        <v>44</v>
      </c>
      <c r="I27" s="2853">
        <f t="shared" si="6"/>
        <v>0</v>
      </c>
      <c r="J27" s="2873">
        <f t="shared" si="7"/>
        <v>44</v>
      </c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</row>
    <row r="28" spans="1:115" s="83" customFormat="1" ht="16.5" thickBot="1">
      <c r="A28" s="2874" t="s">
        <v>8</v>
      </c>
      <c r="B28" s="2875">
        <f t="shared" ref="B28:G28" si="8">SUM(B20:B27)</f>
        <v>128</v>
      </c>
      <c r="C28" s="261">
        <f t="shared" si="8"/>
        <v>0</v>
      </c>
      <c r="D28" s="2875">
        <f t="shared" si="8"/>
        <v>128</v>
      </c>
      <c r="E28" s="2876">
        <f t="shared" si="8"/>
        <v>125</v>
      </c>
      <c r="F28" s="2877">
        <f t="shared" si="8"/>
        <v>2</v>
      </c>
      <c r="G28" s="2878">
        <f t="shared" si="8"/>
        <v>127</v>
      </c>
      <c r="H28" s="2879">
        <f>E28+B28</f>
        <v>253</v>
      </c>
      <c r="I28" s="2879">
        <f>F28+C28</f>
        <v>2</v>
      </c>
      <c r="J28" s="2880">
        <f>G28+D28</f>
        <v>255</v>
      </c>
      <c r="K28" s="84"/>
      <c r="L28" s="248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</row>
    <row r="29" spans="1:115" s="83" customFormat="1" ht="15.75">
      <c r="A29" s="2881" t="s">
        <v>55</v>
      </c>
      <c r="B29" s="407"/>
      <c r="C29" s="408"/>
      <c r="D29" s="2882"/>
      <c r="E29" s="2883"/>
      <c r="F29" s="2883"/>
      <c r="G29" s="2884"/>
      <c r="H29" s="2885"/>
      <c r="I29" s="2885"/>
      <c r="J29" s="2886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</row>
    <row r="30" spans="1:115" s="83" customFormat="1" ht="16.5" customHeight="1">
      <c r="A30" s="2867" t="s">
        <v>44</v>
      </c>
      <c r="B30" s="489">
        <v>0</v>
      </c>
      <c r="C30" s="490">
        <v>0</v>
      </c>
      <c r="D30" s="1045">
        <f>B30+C30</f>
        <v>0</v>
      </c>
      <c r="E30" s="2887">
        <v>0</v>
      </c>
      <c r="F30" s="487">
        <v>0</v>
      </c>
      <c r="G30" s="2862">
        <f>E30+F30</f>
        <v>0</v>
      </c>
      <c r="H30" s="2864">
        <f>B30+E30</f>
        <v>0</v>
      </c>
      <c r="I30" s="2864">
        <f>C30+F30</f>
        <v>0</v>
      </c>
      <c r="J30" s="2865">
        <f t="shared" ref="J30:J38" si="9">G30+D30</f>
        <v>0</v>
      </c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</row>
    <row r="31" spans="1:115" s="83" customFormat="1" ht="15.75">
      <c r="A31" s="2861" t="s">
        <v>45</v>
      </c>
      <c r="B31" s="198">
        <v>1</v>
      </c>
      <c r="C31" s="260">
        <v>0</v>
      </c>
      <c r="D31" s="1045">
        <f t="shared" ref="D31:D37" si="10">B31+C31</f>
        <v>1</v>
      </c>
      <c r="E31" s="2887">
        <v>0</v>
      </c>
      <c r="F31" s="487">
        <v>0</v>
      </c>
      <c r="G31" s="2862">
        <f t="shared" ref="G31:G37" si="11">E31+F31</f>
        <v>0</v>
      </c>
      <c r="H31" s="2864">
        <f t="shared" ref="H31:I37" si="12">B31+E31</f>
        <v>1</v>
      </c>
      <c r="I31" s="2864">
        <f t="shared" si="12"/>
        <v>0</v>
      </c>
      <c r="J31" s="2865">
        <f t="shared" si="9"/>
        <v>1</v>
      </c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</row>
    <row r="32" spans="1:115" s="83" customFormat="1" ht="15.75">
      <c r="A32" s="2866" t="s">
        <v>46</v>
      </c>
      <c r="B32" s="489">
        <v>0</v>
      </c>
      <c r="C32" s="490">
        <v>0</v>
      </c>
      <c r="D32" s="1045">
        <f t="shared" si="10"/>
        <v>0</v>
      </c>
      <c r="E32" s="2887">
        <v>0</v>
      </c>
      <c r="F32" s="487">
        <v>0</v>
      </c>
      <c r="G32" s="2862">
        <f t="shared" si="11"/>
        <v>0</v>
      </c>
      <c r="H32" s="2864">
        <f t="shared" si="12"/>
        <v>0</v>
      </c>
      <c r="I32" s="2864">
        <f t="shared" si="12"/>
        <v>0</v>
      </c>
      <c r="J32" s="2865">
        <f t="shared" si="9"/>
        <v>0</v>
      </c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4"/>
    </row>
    <row r="33" spans="1:115" s="83" customFormat="1" ht="15" customHeight="1">
      <c r="A33" s="2867" t="s">
        <v>47</v>
      </c>
      <c r="B33" s="489">
        <v>0</v>
      </c>
      <c r="C33" s="490">
        <v>0</v>
      </c>
      <c r="D33" s="1045">
        <f t="shared" si="10"/>
        <v>0</v>
      </c>
      <c r="E33" s="2887">
        <v>0</v>
      </c>
      <c r="F33" s="487">
        <v>0</v>
      </c>
      <c r="G33" s="2862">
        <f t="shared" si="11"/>
        <v>0</v>
      </c>
      <c r="H33" s="2864">
        <f t="shared" si="12"/>
        <v>0</v>
      </c>
      <c r="I33" s="2864">
        <f t="shared" si="12"/>
        <v>0</v>
      </c>
      <c r="J33" s="2865">
        <f t="shared" si="9"/>
        <v>0</v>
      </c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  <c r="DG33" s="84"/>
      <c r="DH33" s="84"/>
      <c r="DI33" s="84"/>
      <c r="DJ33" s="84"/>
      <c r="DK33" s="84"/>
    </row>
    <row r="34" spans="1:115" s="83" customFormat="1" ht="15.75">
      <c r="A34" s="2868" t="s">
        <v>48</v>
      </c>
      <c r="B34" s="489">
        <v>0</v>
      </c>
      <c r="C34" s="490">
        <v>0</v>
      </c>
      <c r="D34" s="1045">
        <f t="shared" si="10"/>
        <v>0</v>
      </c>
      <c r="E34" s="2887">
        <v>0</v>
      </c>
      <c r="F34" s="487">
        <v>0</v>
      </c>
      <c r="G34" s="2862">
        <f t="shared" si="11"/>
        <v>0</v>
      </c>
      <c r="H34" s="2864">
        <f t="shared" si="12"/>
        <v>0</v>
      </c>
      <c r="I34" s="2864">
        <f t="shared" si="12"/>
        <v>0</v>
      </c>
      <c r="J34" s="2865">
        <f t="shared" si="9"/>
        <v>0</v>
      </c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</row>
    <row r="35" spans="1:115" s="83" customFormat="1" ht="15.75">
      <c r="A35" s="2869" t="s">
        <v>49</v>
      </c>
      <c r="B35" s="2870">
        <v>0</v>
      </c>
      <c r="C35" s="2871">
        <v>0</v>
      </c>
      <c r="D35" s="1045">
        <f t="shared" si="10"/>
        <v>0</v>
      </c>
      <c r="E35" s="2863">
        <v>0</v>
      </c>
      <c r="F35" s="487">
        <v>0</v>
      </c>
      <c r="G35" s="2862">
        <f t="shared" si="11"/>
        <v>0</v>
      </c>
      <c r="H35" s="2864">
        <f t="shared" si="12"/>
        <v>0</v>
      </c>
      <c r="I35" s="2864">
        <f t="shared" si="12"/>
        <v>0</v>
      </c>
      <c r="J35" s="2865">
        <f t="shared" si="9"/>
        <v>0</v>
      </c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</row>
    <row r="36" spans="1:115" s="83" customFormat="1" ht="20.25" customHeight="1">
      <c r="A36" s="2869" t="s">
        <v>50</v>
      </c>
      <c r="B36" s="2870">
        <v>0</v>
      </c>
      <c r="C36" s="2871">
        <v>0</v>
      </c>
      <c r="D36" s="1045">
        <f t="shared" si="10"/>
        <v>0</v>
      </c>
      <c r="E36" s="2863">
        <v>0</v>
      </c>
      <c r="F36" s="487">
        <v>0</v>
      </c>
      <c r="G36" s="2862">
        <f t="shared" si="11"/>
        <v>0</v>
      </c>
      <c r="H36" s="2864">
        <f t="shared" si="12"/>
        <v>0</v>
      </c>
      <c r="I36" s="2864">
        <f t="shared" si="12"/>
        <v>0</v>
      </c>
      <c r="J36" s="2865">
        <f t="shared" si="9"/>
        <v>0</v>
      </c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/>
      <c r="DI36" s="84"/>
      <c r="DJ36" s="84"/>
      <c r="DK36" s="84"/>
    </row>
    <row r="37" spans="1:115" s="83" customFormat="1" ht="16.5" thickBot="1">
      <c r="A37" s="2888" t="s">
        <v>51</v>
      </c>
      <c r="B37" s="2889">
        <v>0</v>
      </c>
      <c r="C37" s="2889">
        <v>0</v>
      </c>
      <c r="D37" s="2889">
        <f t="shared" si="10"/>
        <v>0</v>
      </c>
      <c r="E37" s="2853">
        <v>0</v>
      </c>
      <c r="F37" s="2853">
        <v>0</v>
      </c>
      <c r="G37" s="2853">
        <f t="shared" si="11"/>
        <v>0</v>
      </c>
      <c r="H37" s="2853">
        <f t="shared" si="12"/>
        <v>0</v>
      </c>
      <c r="I37" s="2853">
        <f>C37+F37</f>
        <v>0</v>
      </c>
      <c r="J37" s="2873">
        <f t="shared" si="9"/>
        <v>0</v>
      </c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4"/>
      <c r="DE37" s="84"/>
      <c r="DF37" s="84"/>
      <c r="DG37" s="84"/>
      <c r="DH37" s="84"/>
      <c r="DI37" s="84"/>
      <c r="DJ37" s="84"/>
      <c r="DK37" s="84"/>
    </row>
    <row r="38" spans="1:115" s="83" customFormat="1" ht="21.75" customHeight="1" thickBot="1">
      <c r="A38" s="1352" t="s">
        <v>56</v>
      </c>
      <c r="B38" s="2890">
        <f t="shared" ref="B38:G38" si="13">SUM(B30:B37)</f>
        <v>1</v>
      </c>
      <c r="C38" s="2891">
        <f t="shared" si="13"/>
        <v>0</v>
      </c>
      <c r="D38" s="2891">
        <f t="shared" si="13"/>
        <v>1</v>
      </c>
      <c r="E38" s="2891">
        <f t="shared" si="13"/>
        <v>0</v>
      </c>
      <c r="F38" s="2891">
        <f t="shared" si="13"/>
        <v>0</v>
      </c>
      <c r="G38" s="2891">
        <f t="shared" si="13"/>
        <v>0</v>
      </c>
      <c r="H38" s="2891">
        <f>B38+E38</f>
        <v>1</v>
      </c>
      <c r="I38" s="2891">
        <f>C38+F38</f>
        <v>0</v>
      </c>
      <c r="J38" s="2880">
        <f t="shared" si="9"/>
        <v>1</v>
      </c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84"/>
      <c r="DI38" s="84"/>
      <c r="DJ38" s="84"/>
      <c r="DK38" s="84"/>
    </row>
    <row r="39" spans="1:115" s="83" customFormat="1" ht="21.75" customHeight="1" thickBot="1">
      <c r="A39" s="2892" t="s">
        <v>57</v>
      </c>
      <c r="B39" s="2893">
        <f t="shared" ref="B39:I39" si="14">B28</f>
        <v>128</v>
      </c>
      <c r="C39" s="2893">
        <f t="shared" si="14"/>
        <v>0</v>
      </c>
      <c r="D39" s="2893">
        <f t="shared" si="14"/>
        <v>128</v>
      </c>
      <c r="E39" s="2893">
        <f t="shared" si="14"/>
        <v>125</v>
      </c>
      <c r="F39" s="2893">
        <f t="shared" si="14"/>
        <v>2</v>
      </c>
      <c r="G39" s="2893">
        <f t="shared" si="14"/>
        <v>127</v>
      </c>
      <c r="H39" s="2893">
        <f t="shared" si="14"/>
        <v>253</v>
      </c>
      <c r="I39" s="2893">
        <f t="shared" si="14"/>
        <v>2</v>
      </c>
      <c r="J39" s="2880">
        <f>G39+D39</f>
        <v>255</v>
      </c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4"/>
      <c r="DF39" s="84"/>
      <c r="DG39" s="84"/>
      <c r="DH39" s="84"/>
      <c r="DI39" s="84"/>
      <c r="DJ39" s="84"/>
      <c r="DK39" s="84"/>
    </row>
    <row r="40" spans="1:115" s="83" customFormat="1" ht="21.75" customHeight="1" thickBot="1">
      <c r="A40" s="2894" t="s">
        <v>56</v>
      </c>
      <c r="B40" s="2895">
        <f t="shared" ref="B40:I40" si="15">B38</f>
        <v>1</v>
      </c>
      <c r="C40" s="2895">
        <f t="shared" si="15"/>
        <v>0</v>
      </c>
      <c r="D40" s="2895">
        <f t="shared" si="15"/>
        <v>1</v>
      </c>
      <c r="E40" s="2896">
        <f t="shared" si="15"/>
        <v>0</v>
      </c>
      <c r="F40" s="2896">
        <f t="shared" si="15"/>
        <v>0</v>
      </c>
      <c r="G40" s="2896">
        <f t="shared" si="15"/>
        <v>0</v>
      </c>
      <c r="H40" s="2896">
        <f t="shared" si="15"/>
        <v>1</v>
      </c>
      <c r="I40" s="2896">
        <f t="shared" si="15"/>
        <v>0</v>
      </c>
      <c r="J40" s="2897">
        <f>G40+D40</f>
        <v>1</v>
      </c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</row>
    <row r="41" spans="1:115" s="83" customFormat="1" ht="16.5" thickBot="1">
      <c r="A41" s="1025" t="s">
        <v>329</v>
      </c>
      <c r="B41" s="1046">
        <f t="shared" ref="B41:G41" si="16">B40+B39</f>
        <v>129</v>
      </c>
      <c r="C41" s="1046">
        <f t="shared" si="16"/>
        <v>0</v>
      </c>
      <c r="D41" s="1046">
        <f t="shared" si="16"/>
        <v>129</v>
      </c>
      <c r="E41" s="1048">
        <f t="shared" si="16"/>
        <v>125</v>
      </c>
      <c r="F41" s="1048">
        <f t="shared" si="16"/>
        <v>2</v>
      </c>
      <c r="G41" s="1048">
        <f t="shared" si="16"/>
        <v>127</v>
      </c>
      <c r="H41" s="1043">
        <f>E41+B41</f>
        <v>254</v>
      </c>
      <c r="I41" s="1043">
        <f>F41+C41</f>
        <v>2</v>
      </c>
      <c r="J41" s="1044">
        <f>G41+D41</f>
        <v>256</v>
      </c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4"/>
      <c r="DG41" s="84"/>
      <c r="DH41" s="84"/>
      <c r="DI41" s="84"/>
      <c r="DJ41" s="84"/>
      <c r="DK41" s="84"/>
    </row>
    <row r="42" spans="1:115" s="83" customFormat="1" ht="15.75">
      <c r="B42" s="1353"/>
      <c r="C42" s="1353"/>
      <c r="D42" s="1353"/>
      <c r="E42" s="1353"/>
      <c r="F42" s="1353"/>
      <c r="G42" s="1353"/>
      <c r="H42" s="1353"/>
      <c r="I42" s="1353"/>
      <c r="J42" s="1353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4"/>
      <c r="DG42" s="84"/>
      <c r="DH42" s="84"/>
      <c r="DI42" s="84"/>
      <c r="DJ42" s="84"/>
      <c r="DK42" s="84"/>
    </row>
    <row r="43" spans="1:115" s="83" customFormat="1" ht="15.75">
      <c r="A43" s="92"/>
      <c r="B43" s="92"/>
      <c r="C43" s="92"/>
      <c r="D43" s="92"/>
      <c r="E43" s="92"/>
      <c r="F43" s="92"/>
      <c r="G43" s="92"/>
      <c r="H43" s="92"/>
      <c r="I43" s="100"/>
      <c r="J43" s="100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4"/>
      <c r="DG43" s="84"/>
      <c r="DH43" s="84"/>
      <c r="DI43" s="84"/>
      <c r="DJ43" s="84"/>
      <c r="DK43" s="84"/>
    </row>
    <row r="44" spans="1:115" ht="15.75">
      <c r="A44" s="3820"/>
      <c r="B44" s="3820"/>
      <c r="C44" s="3820"/>
      <c r="D44" s="3820"/>
      <c r="E44" s="3820"/>
      <c r="F44" s="3820"/>
      <c r="G44" s="3820"/>
      <c r="H44" s="3820"/>
      <c r="I44" s="3820"/>
      <c r="J44" s="3820"/>
    </row>
    <row r="46" spans="1:115">
      <c r="K46" s="103"/>
    </row>
  </sheetData>
  <mergeCells count="11">
    <mergeCell ref="A1:J1"/>
    <mergeCell ref="A44:J44"/>
    <mergeCell ref="A2:J2"/>
    <mergeCell ref="A3:A7"/>
    <mergeCell ref="B3:D3"/>
    <mergeCell ref="E3:G3"/>
    <mergeCell ref="B4:D5"/>
    <mergeCell ref="E4:G5"/>
    <mergeCell ref="H4:J6"/>
    <mergeCell ref="B6:D6"/>
    <mergeCell ref="E6:G6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N44"/>
  <sheetViews>
    <sheetView topLeftCell="A3" zoomScale="75" zoomScaleNormal="75" workbookViewId="0">
      <selection activeCell="K25" sqref="K25"/>
    </sheetView>
  </sheetViews>
  <sheetFormatPr defaultRowHeight="12.75"/>
  <cols>
    <col min="1" max="1" width="59" style="27" customWidth="1"/>
    <col min="2" max="2" width="10" style="2010" customWidth="1"/>
    <col min="3" max="3" width="10.28515625" style="2010" customWidth="1"/>
    <col min="4" max="4" width="12.42578125" style="2010" customWidth="1"/>
    <col min="5" max="5" width="9.5703125" style="27" customWidth="1"/>
    <col min="6" max="6" width="7.7109375" style="27" customWidth="1"/>
    <col min="7" max="7" width="12.42578125" style="27" customWidth="1"/>
    <col min="8" max="8" width="13.140625" style="27" customWidth="1"/>
    <col min="9" max="9" width="11.5703125" style="27" customWidth="1"/>
    <col min="10" max="10" width="12.42578125" style="27" customWidth="1"/>
    <col min="11" max="11" width="14.7109375" style="27" customWidth="1"/>
    <col min="12" max="12" width="15.85546875" style="27" customWidth="1"/>
    <col min="13" max="13" width="13" style="27" customWidth="1"/>
    <col min="14" max="118" width="9.140625" style="26"/>
    <col min="119" max="256" width="9.140625" style="27"/>
    <col min="257" max="257" width="59" style="27" customWidth="1"/>
    <col min="258" max="258" width="5.85546875" style="27" customWidth="1"/>
    <col min="259" max="259" width="10.28515625" style="27" customWidth="1"/>
    <col min="260" max="260" width="12.42578125" style="27" customWidth="1"/>
    <col min="261" max="261" width="7.85546875" style="27" customWidth="1"/>
    <col min="262" max="262" width="7.7109375" style="27" customWidth="1"/>
    <col min="263" max="263" width="12.42578125" style="27" customWidth="1"/>
    <col min="264" max="264" width="11.42578125" style="27" customWidth="1"/>
    <col min="265" max="265" width="11.5703125" style="27" customWidth="1"/>
    <col min="266" max="266" width="12.42578125" style="27" customWidth="1"/>
    <col min="267" max="267" width="14.7109375" style="27" customWidth="1"/>
    <col min="268" max="268" width="15.85546875" style="27" customWidth="1"/>
    <col min="269" max="269" width="13" style="27" customWidth="1"/>
    <col min="270" max="512" width="9.140625" style="27"/>
    <col min="513" max="513" width="59" style="27" customWidth="1"/>
    <col min="514" max="514" width="5.85546875" style="27" customWidth="1"/>
    <col min="515" max="515" width="10.28515625" style="27" customWidth="1"/>
    <col min="516" max="516" width="12.42578125" style="27" customWidth="1"/>
    <col min="517" max="517" width="7.85546875" style="27" customWidth="1"/>
    <col min="518" max="518" width="7.7109375" style="27" customWidth="1"/>
    <col min="519" max="519" width="12.42578125" style="27" customWidth="1"/>
    <col min="520" max="520" width="11.42578125" style="27" customWidth="1"/>
    <col min="521" max="521" width="11.5703125" style="27" customWidth="1"/>
    <col min="522" max="522" width="12.42578125" style="27" customWidth="1"/>
    <col min="523" max="523" width="14.7109375" style="27" customWidth="1"/>
    <col min="524" max="524" width="15.85546875" style="27" customWidth="1"/>
    <col min="525" max="525" width="13" style="27" customWidth="1"/>
    <col min="526" max="768" width="9.140625" style="27"/>
    <col min="769" max="769" width="59" style="27" customWidth="1"/>
    <col min="770" max="770" width="5.85546875" style="27" customWidth="1"/>
    <col min="771" max="771" width="10.28515625" style="27" customWidth="1"/>
    <col min="772" max="772" width="12.42578125" style="27" customWidth="1"/>
    <col min="773" max="773" width="7.85546875" style="27" customWidth="1"/>
    <col min="774" max="774" width="7.7109375" style="27" customWidth="1"/>
    <col min="775" max="775" width="12.42578125" style="27" customWidth="1"/>
    <col min="776" max="776" width="11.42578125" style="27" customWidth="1"/>
    <col min="777" max="777" width="11.5703125" style="27" customWidth="1"/>
    <col min="778" max="778" width="12.42578125" style="27" customWidth="1"/>
    <col min="779" max="779" width="14.7109375" style="27" customWidth="1"/>
    <col min="780" max="780" width="15.85546875" style="27" customWidth="1"/>
    <col min="781" max="781" width="13" style="27" customWidth="1"/>
    <col min="782" max="1024" width="9.140625" style="27"/>
    <col min="1025" max="1025" width="59" style="27" customWidth="1"/>
    <col min="1026" max="1026" width="5.85546875" style="27" customWidth="1"/>
    <col min="1027" max="1027" width="10.28515625" style="27" customWidth="1"/>
    <col min="1028" max="1028" width="12.42578125" style="27" customWidth="1"/>
    <col min="1029" max="1029" width="7.85546875" style="27" customWidth="1"/>
    <col min="1030" max="1030" width="7.7109375" style="27" customWidth="1"/>
    <col min="1031" max="1031" width="12.42578125" style="27" customWidth="1"/>
    <col min="1032" max="1032" width="11.42578125" style="27" customWidth="1"/>
    <col min="1033" max="1033" width="11.5703125" style="27" customWidth="1"/>
    <col min="1034" max="1034" width="12.42578125" style="27" customWidth="1"/>
    <col min="1035" max="1035" width="14.7109375" style="27" customWidth="1"/>
    <col min="1036" max="1036" width="15.85546875" style="27" customWidth="1"/>
    <col min="1037" max="1037" width="13" style="27" customWidth="1"/>
    <col min="1038" max="1280" width="9.140625" style="27"/>
    <col min="1281" max="1281" width="59" style="27" customWidth="1"/>
    <col min="1282" max="1282" width="5.85546875" style="27" customWidth="1"/>
    <col min="1283" max="1283" width="10.28515625" style="27" customWidth="1"/>
    <col min="1284" max="1284" width="12.42578125" style="27" customWidth="1"/>
    <col min="1285" max="1285" width="7.85546875" style="27" customWidth="1"/>
    <col min="1286" max="1286" width="7.7109375" style="27" customWidth="1"/>
    <col min="1287" max="1287" width="12.42578125" style="27" customWidth="1"/>
    <col min="1288" max="1288" width="11.42578125" style="27" customWidth="1"/>
    <col min="1289" max="1289" width="11.5703125" style="27" customWidth="1"/>
    <col min="1290" max="1290" width="12.42578125" style="27" customWidth="1"/>
    <col min="1291" max="1291" width="14.7109375" style="27" customWidth="1"/>
    <col min="1292" max="1292" width="15.85546875" style="27" customWidth="1"/>
    <col min="1293" max="1293" width="13" style="27" customWidth="1"/>
    <col min="1294" max="1536" width="9.140625" style="27"/>
    <col min="1537" max="1537" width="59" style="27" customWidth="1"/>
    <col min="1538" max="1538" width="5.85546875" style="27" customWidth="1"/>
    <col min="1539" max="1539" width="10.28515625" style="27" customWidth="1"/>
    <col min="1540" max="1540" width="12.42578125" style="27" customWidth="1"/>
    <col min="1541" max="1541" width="7.85546875" style="27" customWidth="1"/>
    <col min="1542" max="1542" width="7.7109375" style="27" customWidth="1"/>
    <col min="1543" max="1543" width="12.42578125" style="27" customWidth="1"/>
    <col min="1544" max="1544" width="11.42578125" style="27" customWidth="1"/>
    <col min="1545" max="1545" width="11.5703125" style="27" customWidth="1"/>
    <col min="1546" max="1546" width="12.42578125" style="27" customWidth="1"/>
    <col min="1547" max="1547" width="14.7109375" style="27" customWidth="1"/>
    <col min="1548" max="1548" width="15.85546875" style="27" customWidth="1"/>
    <col min="1549" max="1549" width="13" style="27" customWidth="1"/>
    <col min="1550" max="1792" width="9.140625" style="27"/>
    <col min="1793" max="1793" width="59" style="27" customWidth="1"/>
    <col min="1794" max="1794" width="5.85546875" style="27" customWidth="1"/>
    <col min="1795" max="1795" width="10.28515625" style="27" customWidth="1"/>
    <col min="1796" max="1796" width="12.42578125" style="27" customWidth="1"/>
    <col min="1797" max="1797" width="7.85546875" style="27" customWidth="1"/>
    <col min="1798" max="1798" width="7.7109375" style="27" customWidth="1"/>
    <col min="1799" max="1799" width="12.42578125" style="27" customWidth="1"/>
    <col min="1800" max="1800" width="11.42578125" style="27" customWidth="1"/>
    <col min="1801" max="1801" width="11.5703125" style="27" customWidth="1"/>
    <col min="1802" max="1802" width="12.42578125" style="27" customWidth="1"/>
    <col min="1803" max="1803" width="14.7109375" style="27" customWidth="1"/>
    <col min="1804" max="1804" width="15.85546875" style="27" customWidth="1"/>
    <col min="1805" max="1805" width="13" style="27" customWidth="1"/>
    <col min="1806" max="2048" width="9.140625" style="27"/>
    <col min="2049" max="2049" width="59" style="27" customWidth="1"/>
    <col min="2050" max="2050" width="5.85546875" style="27" customWidth="1"/>
    <col min="2051" max="2051" width="10.28515625" style="27" customWidth="1"/>
    <col min="2052" max="2052" width="12.42578125" style="27" customWidth="1"/>
    <col min="2053" max="2053" width="7.85546875" style="27" customWidth="1"/>
    <col min="2054" max="2054" width="7.7109375" style="27" customWidth="1"/>
    <col min="2055" max="2055" width="12.42578125" style="27" customWidth="1"/>
    <col min="2056" max="2056" width="11.42578125" style="27" customWidth="1"/>
    <col min="2057" max="2057" width="11.5703125" style="27" customWidth="1"/>
    <col min="2058" max="2058" width="12.42578125" style="27" customWidth="1"/>
    <col min="2059" max="2059" width="14.7109375" style="27" customWidth="1"/>
    <col min="2060" max="2060" width="15.85546875" style="27" customWidth="1"/>
    <col min="2061" max="2061" width="13" style="27" customWidth="1"/>
    <col min="2062" max="2304" width="9.140625" style="27"/>
    <col min="2305" max="2305" width="59" style="27" customWidth="1"/>
    <col min="2306" max="2306" width="5.85546875" style="27" customWidth="1"/>
    <col min="2307" max="2307" width="10.28515625" style="27" customWidth="1"/>
    <col min="2308" max="2308" width="12.42578125" style="27" customWidth="1"/>
    <col min="2309" max="2309" width="7.85546875" style="27" customWidth="1"/>
    <col min="2310" max="2310" width="7.7109375" style="27" customWidth="1"/>
    <col min="2311" max="2311" width="12.42578125" style="27" customWidth="1"/>
    <col min="2312" max="2312" width="11.42578125" style="27" customWidth="1"/>
    <col min="2313" max="2313" width="11.5703125" style="27" customWidth="1"/>
    <col min="2314" max="2314" width="12.42578125" style="27" customWidth="1"/>
    <col min="2315" max="2315" width="14.7109375" style="27" customWidth="1"/>
    <col min="2316" max="2316" width="15.85546875" style="27" customWidth="1"/>
    <col min="2317" max="2317" width="13" style="27" customWidth="1"/>
    <col min="2318" max="2560" width="9.140625" style="27"/>
    <col min="2561" max="2561" width="59" style="27" customWidth="1"/>
    <col min="2562" max="2562" width="5.85546875" style="27" customWidth="1"/>
    <col min="2563" max="2563" width="10.28515625" style="27" customWidth="1"/>
    <col min="2564" max="2564" width="12.42578125" style="27" customWidth="1"/>
    <col min="2565" max="2565" width="7.85546875" style="27" customWidth="1"/>
    <col min="2566" max="2566" width="7.7109375" style="27" customWidth="1"/>
    <col min="2567" max="2567" width="12.42578125" style="27" customWidth="1"/>
    <col min="2568" max="2568" width="11.42578125" style="27" customWidth="1"/>
    <col min="2569" max="2569" width="11.5703125" style="27" customWidth="1"/>
    <col min="2570" max="2570" width="12.42578125" style="27" customWidth="1"/>
    <col min="2571" max="2571" width="14.7109375" style="27" customWidth="1"/>
    <col min="2572" max="2572" width="15.85546875" style="27" customWidth="1"/>
    <col min="2573" max="2573" width="13" style="27" customWidth="1"/>
    <col min="2574" max="2816" width="9.140625" style="27"/>
    <col min="2817" max="2817" width="59" style="27" customWidth="1"/>
    <col min="2818" max="2818" width="5.85546875" style="27" customWidth="1"/>
    <col min="2819" max="2819" width="10.28515625" style="27" customWidth="1"/>
    <col min="2820" max="2820" width="12.42578125" style="27" customWidth="1"/>
    <col min="2821" max="2821" width="7.85546875" style="27" customWidth="1"/>
    <col min="2822" max="2822" width="7.7109375" style="27" customWidth="1"/>
    <col min="2823" max="2823" width="12.42578125" style="27" customWidth="1"/>
    <col min="2824" max="2824" width="11.42578125" style="27" customWidth="1"/>
    <col min="2825" max="2825" width="11.5703125" style="27" customWidth="1"/>
    <col min="2826" max="2826" width="12.42578125" style="27" customWidth="1"/>
    <col min="2827" max="2827" width="14.7109375" style="27" customWidth="1"/>
    <col min="2828" max="2828" width="15.85546875" style="27" customWidth="1"/>
    <col min="2829" max="2829" width="13" style="27" customWidth="1"/>
    <col min="2830" max="3072" width="9.140625" style="27"/>
    <col min="3073" max="3073" width="59" style="27" customWidth="1"/>
    <col min="3074" max="3074" width="5.85546875" style="27" customWidth="1"/>
    <col min="3075" max="3075" width="10.28515625" style="27" customWidth="1"/>
    <col min="3076" max="3076" width="12.42578125" style="27" customWidth="1"/>
    <col min="3077" max="3077" width="7.85546875" style="27" customWidth="1"/>
    <col min="3078" max="3078" width="7.7109375" style="27" customWidth="1"/>
    <col min="3079" max="3079" width="12.42578125" style="27" customWidth="1"/>
    <col min="3080" max="3080" width="11.42578125" style="27" customWidth="1"/>
    <col min="3081" max="3081" width="11.5703125" style="27" customWidth="1"/>
    <col min="3082" max="3082" width="12.42578125" style="27" customWidth="1"/>
    <col min="3083" max="3083" width="14.7109375" style="27" customWidth="1"/>
    <col min="3084" max="3084" width="15.85546875" style="27" customWidth="1"/>
    <col min="3085" max="3085" width="13" style="27" customWidth="1"/>
    <col min="3086" max="3328" width="9.140625" style="27"/>
    <col min="3329" max="3329" width="59" style="27" customWidth="1"/>
    <col min="3330" max="3330" width="5.85546875" style="27" customWidth="1"/>
    <col min="3331" max="3331" width="10.28515625" style="27" customWidth="1"/>
    <col min="3332" max="3332" width="12.42578125" style="27" customWidth="1"/>
    <col min="3333" max="3333" width="7.85546875" style="27" customWidth="1"/>
    <col min="3334" max="3334" width="7.7109375" style="27" customWidth="1"/>
    <col min="3335" max="3335" width="12.42578125" style="27" customWidth="1"/>
    <col min="3336" max="3336" width="11.42578125" style="27" customWidth="1"/>
    <col min="3337" max="3337" width="11.5703125" style="27" customWidth="1"/>
    <col min="3338" max="3338" width="12.42578125" style="27" customWidth="1"/>
    <col min="3339" max="3339" width="14.7109375" style="27" customWidth="1"/>
    <col min="3340" max="3340" width="15.85546875" style="27" customWidth="1"/>
    <col min="3341" max="3341" width="13" style="27" customWidth="1"/>
    <col min="3342" max="3584" width="9.140625" style="27"/>
    <col min="3585" max="3585" width="59" style="27" customWidth="1"/>
    <col min="3586" max="3586" width="5.85546875" style="27" customWidth="1"/>
    <col min="3587" max="3587" width="10.28515625" style="27" customWidth="1"/>
    <col min="3588" max="3588" width="12.42578125" style="27" customWidth="1"/>
    <col min="3589" max="3589" width="7.85546875" style="27" customWidth="1"/>
    <col min="3590" max="3590" width="7.7109375" style="27" customWidth="1"/>
    <col min="3591" max="3591" width="12.42578125" style="27" customWidth="1"/>
    <col min="3592" max="3592" width="11.42578125" style="27" customWidth="1"/>
    <col min="3593" max="3593" width="11.5703125" style="27" customWidth="1"/>
    <col min="3594" max="3594" width="12.42578125" style="27" customWidth="1"/>
    <col min="3595" max="3595" width="14.7109375" style="27" customWidth="1"/>
    <col min="3596" max="3596" width="15.85546875" style="27" customWidth="1"/>
    <col min="3597" max="3597" width="13" style="27" customWidth="1"/>
    <col min="3598" max="3840" width="9.140625" style="27"/>
    <col min="3841" max="3841" width="59" style="27" customWidth="1"/>
    <col min="3842" max="3842" width="5.85546875" style="27" customWidth="1"/>
    <col min="3843" max="3843" width="10.28515625" style="27" customWidth="1"/>
    <col min="3844" max="3844" width="12.42578125" style="27" customWidth="1"/>
    <col min="3845" max="3845" width="7.85546875" style="27" customWidth="1"/>
    <col min="3846" max="3846" width="7.7109375" style="27" customWidth="1"/>
    <col min="3847" max="3847" width="12.42578125" style="27" customWidth="1"/>
    <col min="3848" max="3848" width="11.42578125" style="27" customWidth="1"/>
    <col min="3849" max="3849" width="11.5703125" style="27" customWidth="1"/>
    <col min="3850" max="3850" width="12.42578125" style="27" customWidth="1"/>
    <col min="3851" max="3851" width="14.7109375" style="27" customWidth="1"/>
    <col min="3852" max="3852" width="15.85546875" style="27" customWidth="1"/>
    <col min="3853" max="3853" width="13" style="27" customWidth="1"/>
    <col min="3854" max="4096" width="9.140625" style="27"/>
    <col min="4097" max="4097" width="59" style="27" customWidth="1"/>
    <col min="4098" max="4098" width="5.85546875" style="27" customWidth="1"/>
    <col min="4099" max="4099" width="10.28515625" style="27" customWidth="1"/>
    <col min="4100" max="4100" width="12.42578125" style="27" customWidth="1"/>
    <col min="4101" max="4101" width="7.85546875" style="27" customWidth="1"/>
    <col min="4102" max="4102" width="7.7109375" style="27" customWidth="1"/>
    <col min="4103" max="4103" width="12.42578125" style="27" customWidth="1"/>
    <col min="4104" max="4104" width="11.42578125" style="27" customWidth="1"/>
    <col min="4105" max="4105" width="11.5703125" style="27" customWidth="1"/>
    <col min="4106" max="4106" width="12.42578125" style="27" customWidth="1"/>
    <col min="4107" max="4107" width="14.7109375" style="27" customWidth="1"/>
    <col min="4108" max="4108" width="15.85546875" style="27" customWidth="1"/>
    <col min="4109" max="4109" width="13" style="27" customWidth="1"/>
    <col min="4110" max="4352" width="9.140625" style="27"/>
    <col min="4353" max="4353" width="59" style="27" customWidth="1"/>
    <col min="4354" max="4354" width="5.85546875" style="27" customWidth="1"/>
    <col min="4355" max="4355" width="10.28515625" style="27" customWidth="1"/>
    <col min="4356" max="4356" width="12.42578125" style="27" customWidth="1"/>
    <col min="4357" max="4357" width="7.85546875" style="27" customWidth="1"/>
    <col min="4358" max="4358" width="7.7109375" style="27" customWidth="1"/>
    <col min="4359" max="4359" width="12.42578125" style="27" customWidth="1"/>
    <col min="4360" max="4360" width="11.42578125" style="27" customWidth="1"/>
    <col min="4361" max="4361" width="11.5703125" style="27" customWidth="1"/>
    <col min="4362" max="4362" width="12.42578125" style="27" customWidth="1"/>
    <col min="4363" max="4363" width="14.7109375" style="27" customWidth="1"/>
    <col min="4364" max="4364" width="15.85546875" style="27" customWidth="1"/>
    <col min="4365" max="4365" width="13" style="27" customWidth="1"/>
    <col min="4366" max="4608" width="9.140625" style="27"/>
    <col min="4609" max="4609" width="59" style="27" customWidth="1"/>
    <col min="4610" max="4610" width="5.85546875" style="27" customWidth="1"/>
    <col min="4611" max="4611" width="10.28515625" style="27" customWidth="1"/>
    <col min="4612" max="4612" width="12.42578125" style="27" customWidth="1"/>
    <col min="4613" max="4613" width="7.85546875" style="27" customWidth="1"/>
    <col min="4614" max="4614" width="7.7109375" style="27" customWidth="1"/>
    <col min="4615" max="4615" width="12.42578125" style="27" customWidth="1"/>
    <col min="4616" max="4616" width="11.42578125" style="27" customWidth="1"/>
    <col min="4617" max="4617" width="11.5703125" style="27" customWidth="1"/>
    <col min="4618" max="4618" width="12.42578125" style="27" customWidth="1"/>
    <col min="4619" max="4619" width="14.7109375" style="27" customWidth="1"/>
    <col min="4620" max="4620" width="15.85546875" style="27" customWidth="1"/>
    <col min="4621" max="4621" width="13" style="27" customWidth="1"/>
    <col min="4622" max="4864" width="9.140625" style="27"/>
    <col min="4865" max="4865" width="59" style="27" customWidth="1"/>
    <col min="4866" max="4866" width="5.85546875" style="27" customWidth="1"/>
    <col min="4867" max="4867" width="10.28515625" style="27" customWidth="1"/>
    <col min="4868" max="4868" width="12.42578125" style="27" customWidth="1"/>
    <col min="4869" max="4869" width="7.85546875" style="27" customWidth="1"/>
    <col min="4870" max="4870" width="7.7109375" style="27" customWidth="1"/>
    <col min="4871" max="4871" width="12.42578125" style="27" customWidth="1"/>
    <col min="4872" max="4872" width="11.42578125" style="27" customWidth="1"/>
    <col min="4873" max="4873" width="11.5703125" style="27" customWidth="1"/>
    <col min="4874" max="4874" width="12.42578125" style="27" customWidth="1"/>
    <col min="4875" max="4875" width="14.7109375" style="27" customWidth="1"/>
    <col min="4876" max="4876" width="15.85546875" style="27" customWidth="1"/>
    <col min="4877" max="4877" width="13" style="27" customWidth="1"/>
    <col min="4878" max="5120" width="9.140625" style="27"/>
    <col min="5121" max="5121" width="59" style="27" customWidth="1"/>
    <col min="5122" max="5122" width="5.85546875" style="27" customWidth="1"/>
    <col min="5123" max="5123" width="10.28515625" style="27" customWidth="1"/>
    <col min="5124" max="5124" width="12.42578125" style="27" customWidth="1"/>
    <col min="5125" max="5125" width="7.85546875" style="27" customWidth="1"/>
    <col min="5126" max="5126" width="7.7109375" style="27" customWidth="1"/>
    <col min="5127" max="5127" width="12.42578125" style="27" customWidth="1"/>
    <col min="5128" max="5128" width="11.42578125" style="27" customWidth="1"/>
    <col min="5129" max="5129" width="11.5703125" style="27" customWidth="1"/>
    <col min="5130" max="5130" width="12.42578125" style="27" customWidth="1"/>
    <col min="5131" max="5131" width="14.7109375" style="27" customWidth="1"/>
    <col min="5132" max="5132" width="15.85546875" style="27" customWidth="1"/>
    <col min="5133" max="5133" width="13" style="27" customWidth="1"/>
    <col min="5134" max="5376" width="9.140625" style="27"/>
    <col min="5377" max="5377" width="59" style="27" customWidth="1"/>
    <col min="5378" max="5378" width="5.85546875" style="27" customWidth="1"/>
    <col min="5379" max="5379" width="10.28515625" style="27" customWidth="1"/>
    <col min="5380" max="5380" width="12.42578125" style="27" customWidth="1"/>
    <col min="5381" max="5381" width="7.85546875" style="27" customWidth="1"/>
    <col min="5382" max="5382" width="7.7109375" style="27" customWidth="1"/>
    <col min="5383" max="5383" width="12.42578125" style="27" customWidth="1"/>
    <col min="5384" max="5384" width="11.42578125" style="27" customWidth="1"/>
    <col min="5385" max="5385" width="11.5703125" style="27" customWidth="1"/>
    <col min="5386" max="5386" width="12.42578125" style="27" customWidth="1"/>
    <col min="5387" max="5387" width="14.7109375" style="27" customWidth="1"/>
    <col min="5388" max="5388" width="15.85546875" style="27" customWidth="1"/>
    <col min="5389" max="5389" width="13" style="27" customWidth="1"/>
    <col min="5390" max="5632" width="9.140625" style="27"/>
    <col min="5633" max="5633" width="59" style="27" customWidth="1"/>
    <col min="5634" max="5634" width="5.85546875" style="27" customWidth="1"/>
    <col min="5635" max="5635" width="10.28515625" style="27" customWidth="1"/>
    <col min="5636" max="5636" width="12.42578125" style="27" customWidth="1"/>
    <col min="5637" max="5637" width="7.85546875" style="27" customWidth="1"/>
    <col min="5638" max="5638" width="7.7109375" style="27" customWidth="1"/>
    <col min="5639" max="5639" width="12.42578125" style="27" customWidth="1"/>
    <col min="5640" max="5640" width="11.42578125" style="27" customWidth="1"/>
    <col min="5641" max="5641" width="11.5703125" style="27" customWidth="1"/>
    <col min="5642" max="5642" width="12.42578125" style="27" customWidth="1"/>
    <col min="5643" max="5643" width="14.7109375" style="27" customWidth="1"/>
    <col min="5644" max="5644" width="15.85546875" style="27" customWidth="1"/>
    <col min="5645" max="5645" width="13" style="27" customWidth="1"/>
    <col min="5646" max="5888" width="9.140625" style="27"/>
    <col min="5889" max="5889" width="59" style="27" customWidth="1"/>
    <col min="5890" max="5890" width="5.85546875" style="27" customWidth="1"/>
    <col min="5891" max="5891" width="10.28515625" style="27" customWidth="1"/>
    <col min="5892" max="5892" width="12.42578125" style="27" customWidth="1"/>
    <col min="5893" max="5893" width="7.85546875" style="27" customWidth="1"/>
    <col min="5894" max="5894" width="7.7109375" style="27" customWidth="1"/>
    <col min="5895" max="5895" width="12.42578125" style="27" customWidth="1"/>
    <col min="5896" max="5896" width="11.42578125" style="27" customWidth="1"/>
    <col min="5897" max="5897" width="11.5703125" style="27" customWidth="1"/>
    <col min="5898" max="5898" width="12.42578125" style="27" customWidth="1"/>
    <col min="5899" max="5899" width="14.7109375" style="27" customWidth="1"/>
    <col min="5900" max="5900" width="15.85546875" style="27" customWidth="1"/>
    <col min="5901" max="5901" width="13" style="27" customWidth="1"/>
    <col min="5902" max="6144" width="9.140625" style="27"/>
    <col min="6145" max="6145" width="59" style="27" customWidth="1"/>
    <col min="6146" max="6146" width="5.85546875" style="27" customWidth="1"/>
    <col min="6147" max="6147" width="10.28515625" style="27" customWidth="1"/>
    <col min="6148" max="6148" width="12.42578125" style="27" customWidth="1"/>
    <col min="6149" max="6149" width="7.85546875" style="27" customWidth="1"/>
    <col min="6150" max="6150" width="7.7109375" style="27" customWidth="1"/>
    <col min="6151" max="6151" width="12.42578125" style="27" customWidth="1"/>
    <col min="6152" max="6152" width="11.42578125" style="27" customWidth="1"/>
    <col min="6153" max="6153" width="11.5703125" style="27" customWidth="1"/>
    <col min="6154" max="6154" width="12.42578125" style="27" customWidth="1"/>
    <col min="6155" max="6155" width="14.7109375" style="27" customWidth="1"/>
    <col min="6156" max="6156" width="15.85546875" style="27" customWidth="1"/>
    <col min="6157" max="6157" width="13" style="27" customWidth="1"/>
    <col min="6158" max="6400" width="9.140625" style="27"/>
    <col min="6401" max="6401" width="59" style="27" customWidth="1"/>
    <col min="6402" max="6402" width="5.85546875" style="27" customWidth="1"/>
    <col min="6403" max="6403" width="10.28515625" style="27" customWidth="1"/>
    <col min="6404" max="6404" width="12.42578125" style="27" customWidth="1"/>
    <col min="6405" max="6405" width="7.85546875" style="27" customWidth="1"/>
    <col min="6406" max="6406" width="7.7109375" style="27" customWidth="1"/>
    <col min="6407" max="6407" width="12.42578125" style="27" customWidth="1"/>
    <col min="6408" max="6408" width="11.42578125" style="27" customWidth="1"/>
    <col min="6409" max="6409" width="11.5703125" style="27" customWidth="1"/>
    <col min="6410" max="6410" width="12.42578125" style="27" customWidth="1"/>
    <col min="6411" max="6411" width="14.7109375" style="27" customWidth="1"/>
    <col min="6412" max="6412" width="15.85546875" style="27" customWidth="1"/>
    <col min="6413" max="6413" width="13" style="27" customWidth="1"/>
    <col min="6414" max="6656" width="9.140625" style="27"/>
    <col min="6657" max="6657" width="59" style="27" customWidth="1"/>
    <col min="6658" max="6658" width="5.85546875" style="27" customWidth="1"/>
    <col min="6659" max="6659" width="10.28515625" style="27" customWidth="1"/>
    <col min="6660" max="6660" width="12.42578125" style="27" customWidth="1"/>
    <col min="6661" max="6661" width="7.85546875" style="27" customWidth="1"/>
    <col min="6662" max="6662" width="7.7109375" style="27" customWidth="1"/>
    <col min="6663" max="6663" width="12.42578125" style="27" customWidth="1"/>
    <col min="6664" max="6664" width="11.42578125" style="27" customWidth="1"/>
    <col min="6665" max="6665" width="11.5703125" style="27" customWidth="1"/>
    <col min="6666" max="6666" width="12.42578125" style="27" customWidth="1"/>
    <col min="6667" max="6667" width="14.7109375" style="27" customWidth="1"/>
    <col min="6668" max="6668" width="15.85546875" style="27" customWidth="1"/>
    <col min="6669" max="6669" width="13" style="27" customWidth="1"/>
    <col min="6670" max="6912" width="9.140625" style="27"/>
    <col min="6913" max="6913" width="59" style="27" customWidth="1"/>
    <col min="6914" max="6914" width="5.85546875" style="27" customWidth="1"/>
    <col min="6915" max="6915" width="10.28515625" style="27" customWidth="1"/>
    <col min="6916" max="6916" width="12.42578125" style="27" customWidth="1"/>
    <col min="6917" max="6917" width="7.85546875" style="27" customWidth="1"/>
    <col min="6918" max="6918" width="7.7109375" style="27" customWidth="1"/>
    <col min="6919" max="6919" width="12.42578125" style="27" customWidth="1"/>
    <col min="6920" max="6920" width="11.42578125" style="27" customWidth="1"/>
    <col min="6921" max="6921" width="11.5703125" style="27" customWidth="1"/>
    <col min="6922" max="6922" width="12.42578125" style="27" customWidth="1"/>
    <col min="6923" max="6923" width="14.7109375" style="27" customWidth="1"/>
    <col min="6924" max="6924" width="15.85546875" style="27" customWidth="1"/>
    <col min="6925" max="6925" width="13" style="27" customWidth="1"/>
    <col min="6926" max="7168" width="9.140625" style="27"/>
    <col min="7169" max="7169" width="59" style="27" customWidth="1"/>
    <col min="7170" max="7170" width="5.85546875" style="27" customWidth="1"/>
    <col min="7171" max="7171" width="10.28515625" style="27" customWidth="1"/>
    <col min="7172" max="7172" width="12.42578125" style="27" customWidth="1"/>
    <col min="7173" max="7173" width="7.85546875" style="27" customWidth="1"/>
    <col min="7174" max="7174" width="7.7109375" style="27" customWidth="1"/>
    <col min="7175" max="7175" width="12.42578125" style="27" customWidth="1"/>
    <col min="7176" max="7176" width="11.42578125" style="27" customWidth="1"/>
    <col min="7177" max="7177" width="11.5703125" style="27" customWidth="1"/>
    <col min="7178" max="7178" width="12.42578125" style="27" customWidth="1"/>
    <col min="7179" max="7179" width="14.7109375" style="27" customWidth="1"/>
    <col min="7180" max="7180" width="15.85546875" style="27" customWidth="1"/>
    <col min="7181" max="7181" width="13" style="27" customWidth="1"/>
    <col min="7182" max="7424" width="9.140625" style="27"/>
    <col min="7425" max="7425" width="59" style="27" customWidth="1"/>
    <col min="7426" max="7426" width="5.85546875" style="27" customWidth="1"/>
    <col min="7427" max="7427" width="10.28515625" style="27" customWidth="1"/>
    <col min="7428" max="7428" width="12.42578125" style="27" customWidth="1"/>
    <col min="7429" max="7429" width="7.85546875" style="27" customWidth="1"/>
    <col min="7430" max="7430" width="7.7109375" style="27" customWidth="1"/>
    <col min="7431" max="7431" width="12.42578125" style="27" customWidth="1"/>
    <col min="7432" max="7432" width="11.42578125" style="27" customWidth="1"/>
    <col min="7433" max="7433" width="11.5703125" style="27" customWidth="1"/>
    <col min="7434" max="7434" width="12.42578125" style="27" customWidth="1"/>
    <col min="7435" max="7435" width="14.7109375" style="27" customWidth="1"/>
    <col min="7436" max="7436" width="15.85546875" style="27" customWidth="1"/>
    <col min="7437" max="7437" width="13" style="27" customWidth="1"/>
    <col min="7438" max="7680" width="9.140625" style="27"/>
    <col min="7681" max="7681" width="59" style="27" customWidth="1"/>
    <col min="7682" max="7682" width="5.85546875" style="27" customWidth="1"/>
    <col min="7683" max="7683" width="10.28515625" style="27" customWidth="1"/>
    <col min="7684" max="7684" width="12.42578125" style="27" customWidth="1"/>
    <col min="7685" max="7685" width="7.85546875" style="27" customWidth="1"/>
    <col min="7686" max="7686" width="7.7109375" style="27" customWidth="1"/>
    <col min="7687" max="7687" width="12.42578125" style="27" customWidth="1"/>
    <col min="7688" max="7688" width="11.42578125" style="27" customWidth="1"/>
    <col min="7689" max="7689" width="11.5703125" style="27" customWidth="1"/>
    <col min="7690" max="7690" width="12.42578125" style="27" customWidth="1"/>
    <col min="7691" max="7691" width="14.7109375" style="27" customWidth="1"/>
    <col min="7692" max="7692" width="15.85546875" style="27" customWidth="1"/>
    <col min="7693" max="7693" width="13" style="27" customWidth="1"/>
    <col min="7694" max="7936" width="9.140625" style="27"/>
    <col min="7937" max="7937" width="59" style="27" customWidth="1"/>
    <col min="7938" max="7938" width="5.85546875" style="27" customWidth="1"/>
    <col min="7939" max="7939" width="10.28515625" style="27" customWidth="1"/>
    <col min="7940" max="7940" width="12.42578125" style="27" customWidth="1"/>
    <col min="7941" max="7941" width="7.85546875" style="27" customWidth="1"/>
    <col min="7942" max="7942" width="7.7109375" style="27" customWidth="1"/>
    <col min="7943" max="7943" width="12.42578125" style="27" customWidth="1"/>
    <col min="7944" max="7944" width="11.42578125" style="27" customWidth="1"/>
    <col min="7945" max="7945" width="11.5703125" style="27" customWidth="1"/>
    <col min="7946" max="7946" width="12.42578125" style="27" customWidth="1"/>
    <col min="7947" max="7947" width="14.7109375" style="27" customWidth="1"/>
    <col min="7948" max="7948" width="15.85546875" style="27" customWidth="1"/>
    <col min="7949" max="7949" width="13" style="27" customWidth="1"/>
    <col min="7950" max="8192" width="9.140625" style="27"/>
    <col min="8193" max="8193" width="59" style="27" customWidth="1"/>
    <col min="8194" max="8194" width="5.85546875" style="27" customWidth="1"/>
    <col min="8195" max="8195" width="10.28515625" style="27" customWidth="1"/>
    <col min="8196" max="8196" width="12.42578125" style="27" customWidth="1"/>
    <col min="8197" max="8197" width="7.85546875" style="27" customWidth="1"/>
    <col min="8198" max="8198" width="7.7109375" style="27" customWidth="1"/>
    <col min="8199" max="8199" width="12.42578125" style="27" customWidth="1"/>
    <col min="8200" max="8200" width="11.42578125" style="27" customWidth="1"/>
    <col min="8201" max="8201" width="11.5703125" style="27" customWidth="1"/>
    <col min="8202" max="8202" width="12.42578125" style="27" customWidth="1"/>
    <col min="8203" max="8203" width="14.7109375" style="27" customWidth="1"/>
    <col min="8204" max="8204" width="15.85546875" style="27" customWidth="1"/>
    <col min="8205" max="8205" width="13" style="27" customWidth="1"/>
    <col min="8206" max="8448" width="9.140625" style="27"/>
    <col min="8449" max="8449" width="59" style="27" customWidth="1"/>
    <col min="8450" max="8450" width="5.85546875" style="27" customWidth="1"/>
    <col min="8451" max="8451" width="10.28515625" style="27" customWidth="1"/>
    <col min="8452" max="8452" width="12.42578125" style="27" customWidth="1"/>
    <col min="8453" max="8453" width="7.85546875" style="27" customWidth="1"/>
    <col min="8454" max="8454" width="7.7109375" style="27" customWidth="1"/>
    <col min="8455" max="8455" width="12.42578125" style="27" customWidth="1"/>
    <col min="8456" max="8456" width="11.42578125" style="27" customWidth="1"/>
    <col min="8457" max="8457" width="11.5703125" style="27" customWidth="1"/>
    <col min="8458" max="8458" width="12.42578125" style="27" customWidth="1"/>
    <col min="8459" max="8459" width="14.7109375" style="27" customWidth="1"/>
    <col min="8460" max="8460" width="15.85546875" style="27" customWidth="1"/>
    <col min="8461" max="8461" width="13" style="27" customWidth="1"/>
    <col min="8462" max="8704" width="9.140625" style="27"/>
    <col min="8705" max="8705" width="59" style="27" customWidth="1"/>
    <col min="8706" max="8706" width="5.85546875" style="27" customWidth="1"/>
    <col min="8707" max="8707" width="10.28515625" style="27" customWidth="1"/>
    <col min="8708" max="8708" width="12.42578125" style="27" customWidth="1"/>
    <col min="8709" max="8709" width="7.85546875" style="27" customWidth="1"/>
    <col min="8710" max="8710" width="7.7109375" style="27" customWidth="1"/>
    <col min="8711" max="8711" width="12.42578125" style="27" customWidth="1"/>
    <col min="8712" max="8712" width="11.42578125" style="27" customWidth="1"/>
    <col min="8713" max="8713" width="11.5703125" style="27" customWidth="1"/>
    <col min="8714" max="8714" width="12.42578125" style="27" customWidth="1"/>
    <col min="8715" max="8715" width="14.7109375" style="27" customWidth="1"/>
    <col min="8716" max="8716" width="15.85546875" style="27" customWidth="1"/>
    <col min="8717" max="8717" width="13" style="27" customWidth="1"/>
    <col min="8718" max="8960" width="9.140625" style="27"/>
    <col min="8961" max="8961" width="59" style="27" customWidth="1"/>
    <col min="8962" max="8962" width="5.85546875" style="27" customWidth="1"/>
    <col min="8963" max="8963" width="10.28515625" style="27" customWidth="1"/>
    <col min="8964" max="8964" width="12.42578125" style="27" customWidth="1"/>
    <col min="8965" max="8965" width="7.85546875" style="27" customWidth="1"/>
    <col min="8966" max="8966" width="7.7109375" style="27" customWidth="1"/>
    <col min="8967" max="8967" width="12.42578125" style="27" customWidth="1"/>
    <col min="8968" max="8968" width="11.42578125" style="27" customWidth="1"/>
    <col min="8969" max="8969" width="11.5703125" style="27" customWidth="1"/>
    <col min="8970" max="8970" width="12.42578125" style="27" customWidth="1"/>
    <col min="8971" max="8971" width="14.7109375" style="27" customWidth="1"/>
    <col min="8972" max="8972" width="15.85546875" style="27" customWidth="1"/>
    <col min="8973" max="8973" width="13" style="27" customWidth="1"/>
    <col min="8974" max="9216" width="9.140625" style="27"/>
    <col min="9217" max="9217" width="59" style="27" customWidth="1"/>
    <col min="9218" max="9218" width="5.85546875" style="27" customWidth="1"/>
    <col min="9219" max="9219" width="10.28515625" style="27" customWidth="1"/>
    <col min="9220" max="9220" width="12.42578125" style="27" customWidth="1"/>
    <col min="9221" max="9221" width="7.85546875" style="27" customWidth="1"/>
    <col min="9222" max="9222" width="7.7109375" style="27" customWidth="1"/>
    <col min="9223" max="9223" width="12.42578125" style="27" customWidth="1"/>
    <col min="9224" max="9224" width="11.42578125" style="27" customWidth="1"/>
    <col min="9225" max="9225" width="11.5703125" style="27" customWidth="1"/>
    <col min="9226" max="9226" width="12.42578125" style="27" customWidth="1"/>
    <col min="9227" max="9227" width="14.7109375" style="27" customWidth="1"/>
    <col min="9228" max="9228" width="15.85546875" style="27" customWidth="1"/>
    <col min="9229" max="9229" width="13" style="27" customWidth="1"/>
    <col min="9230" max="9472" width="9.140625" style="27"/>
    <col min="9473" max="9473" width="59" style="27" customWidth="1"/>
    <col min="9474" max="9474" width="5.85546875" style="27" customWidth="1"/>
    <col min="9475" max="9475" width="10.28515625" style="27" customWidth="1"/>
    <col min="9476" max="9476" width="12.42578125" style="27" customWidth="1"/>
    <col min="9477" max="9477" width="7.85546875" style="27" customWidth="1"/>
    <col min="9478" max="9478" width="7.7109375" style="27" customWidth="1"/>
    <col min="9479" max="9479" width="12.42578125" style="27" customWidth="1"/>
    <col min="9480" max="9480" width="11.42578125" style="27" customWidth="1"/>
    <col min="9481" max="9481" width="11.5703125" style="27" customWidth="1"/>
    <col min="9482" max="9482" width="12.42578125" style="27" customWidth="1"/>
    <col min="9483" max="9483" width="14.7109375" style="27" customWidth="1"/>
    <col min="9484" max="9484" width="15.85546875" style="27" customWidth="1"/>
    <col min="9485" max="9485" width="13" style="27" customWidth="1"/>
    <col min="9486" max="9728" width="9.140625" style="27"/>
    <col min="9729" max="9729" width="59" style="27" customWidth="1"/>
    <col min="9730" max="9730" width="5.85546875" style="27" customWidth="1"/>
    <col min="9731" max="9731" width="10.28515625" style="27" customWidth="1"/>
    <col min="9732" max="9732" width="12.42578125" style="27" customWidth="1"/>
    <col min="9733" max="9733" width="7.85546875" style="27" customWidth="1"/>
    <col min="9734" max="9734" width="7.7109375" style="27" customWidth="1"/>
    <col min="9735" max="9735" width="12.42578125" style="27" customWidth="1"/>
    <col min="9736" max="9736" width="11.42578125" style="27" customWidth="1"/>
    <col min="9737" max="9737" width="11.5703125" style="27" customWidth="1"/>
    <col min="9738" max="9738" width="12.42578125" style="27" customWidth="1"/>
    <col min="9739" max="9739" width="14.7109375" style="27" customWidth="1"/>
    <col min="9740" max="9740" width="15.85546875" style="27" customWidth="1"/>
    <col min="9741" max="9741" width="13" style="27" customWidth="1"/>
    <col min="9742" max="9984" width="9.140625" style="27"/>
    <col min="9985" max="9985" width="59" style="27" customWidth="1"/>
    <col min="9986" max="9986" width="5.85546875" style="27" customWidth="1"/>
    <col min="9987" max="9987" width="10.28515625" style="27" customWidth="1"/>
    <col min="9988" max="9988" width="12.42578125" style="27" customWidth="1"/>
    <col min="9989" max="9989" width="7.85546875" style="27" customWidth="1"/>
    <col min="9990" max="9990" width="7.7109375" style="27" customWidth="1"/>
    <col min="9991" max="9991" width="12.42578125" style="27" customWidth="1"/>
    <col min="9992" max="9992" width="11.42578125" style="27" customWidth="1"/>
    <col min="9993" max="9993" width="11.5703125" style="27" customWidth="1"/>
    <col min="9994" max="9994" width="12.42578125" style="27" customWidth="1"/>
    <col min="9995" max="9995" width="14.7109375" style="27" customWidth="1"/>
    <col min="9996" max="9996" width="15.85546875" style="27" customWidth="1"/>
    <col min="9997" max="9997" width="13" style="27" customWidth="1"/>
    <col min="9998" max="10240" width="9.140625" style="27"/>
    <col min="10241" max="10241" width="59" style="27" customWidth="1"/>
    <col min="10242" max="10242" width="5.85546875" style="27" customWidth="1"/>
    <col min="10243" max="10243" width="10.28515625" style="27" customWidth="1"/>
    <col min="10244" max="10244" width="12.42578125" style="27" customWidth="1"/>
    <col min="10245" max="10245" width="7.85546875" style="27" customWidth="1"/>
    <col min="10246" max="10246" width="7.7109375" style="27" customWidth="1"/>
    <col min="10247" max="10247" width="12.42578125" style="27" customWidth="1"/>
    <col min="10248" max="10248" width="11.42578125" style="27" customWidth="1"/>
    <col min="10249" max="10249" width="11.5703125" style="27" customWidth="1"/>
    <col min="10250" max="10250" width="12.42578125" style="27" customWidth="1"/>
    <col min="10251" max="10251" width="14.7109375" style="27" customWidth="1"/>
    <col min="10252" max="10252" width="15.85546875" style="27" customWidth="1"/>
    <col min="10253" max="10253" width="13" style="27" customWidth="1"/>
    <col min="10254" max="10496" width="9.140625" style="27"/>
    <col min="10497" max="10497" width="59" style="27" customWidth="1"/>
    <col min="10498" max="10498" width="5.85546875" style="27" customWidth="1"/>
    <col min="10499" max="10499" width="10.28515625" style="27" customWidth="1"/>
    <col min="10500" max="10500" width="12.42578125" style="27" customWidth="1"/>
    <col min="10501" max="10501" width="7.85546875" style="27" customWidth="1"/>
    <col min="10502" max="10502" width="7.7109375" style="27" customWidth="1"/>
    <col min="10503" max="10503" width="12.42578125" style="27" customWidth="1"/>
    <col min="10504" max="10504" width="11.42578125" style="27" customWidth="1"/>
    <col min="10505" max="10505" width="11.5703125" style="27" customWidth="1"/>
    <col min="10506" max="10506" width="12.42578125" style="27" customWidth="1"/>
    <col min="10507" max="10507" width="14.7109375" style="27" customWidth="1"/>
    <col min="10508" max="10508" width="15.85546875" style="27" customWidth="1"/>
    <col min="10509" max="10509" width="13" style="27" customWidth="1"/>
    <col min="10510" max="10752" width="9.140625" style="27"/>
    <col min="10753" max="10753" width="59" style="27" customWidth="1"/>
    <col min="10754" max="10754" width="5.85546875" style="27" customWidth="1"/>
    <col min="10755" max="10755" width="10.28515625" style="27" customWidth="1"/>
    <col min="10756" max="10756" width="12.42578125" style="27" customWidth="1"/>
    <col min="10757" max="10757" width="7.85546875" style="27" customWidth="1"/>
    <col min="10758" max="10758" width="7.7109375" style="27" customWidth="1"/>
    <col min="10759" max="10759" width="12.42578125" style="27" customWidth="1"/>
    <col min="10760" max="10760" width="11.42578125" style="27" customWidth="1"/>
    <col min="10761" max="10761" width="11.5703125" style="27" customWidth="1"/>
    <col min="10762" max="10762" width="12.42578125" style="27" customWidth="1"/>
    <col min="10763" max="10763" width="14.7109375" style="27" customWidth="1"/>
    <col min="10764" max="10764" width="15.85546875" style="27" customWidth="1"/>
    <col min="10765" max="10765" width="13" style="27" customWidth="1"/>
    <col min="10766" max="11008" width="9.140625" style="27"/>
    <col min="11009" max="11009" width="59" style="27" customWidth="1"/>
    <col min="11010" max="11010" width="5.85546875" style="27" customWidth="1"/>
    <col min="11011" max="11011" width="10.28515625" style="27" customWidth="1"/>
    <col min="11012" max="11012" width="12.42578125" style="27" customWidth="1"/>
    <col min="11013" max="11013" width="7.85546875" style="27" customWidth="1"/>
    <col min="11014" max="11014" width="7.7109375" style="27" customWidth="1"/>
    <col min="11015" max="11015" width="12.42578125" style="27" customWidth="1"/>
    <col min="11016" max="11016" width="11.42578125" style="27" customWidth="1"/>
    <col min="11017" max="11017" width="11.5703125" style="27" customWidth="1"/>
    <col min="11018" max="11018" width="12.42578125" style="27" customWidth="1"/>
    <col min="11019" max="11019" width="14.7109375" style="27" customWidth="1"/>
    <col min="11020" max="11020" width="15.85546875" style="27" customWidth="1"/>
    <col min="11021" max="11021" width="13" style="27" customWidth="1"/>
    <col min="11022" max="11264" width="9.140625" style="27"/>
    <col min="11265" max="11265" width="59" style="27" customWidth="1"/>
    <col min="11266" max="11266" width="5.85546875" style="27" customWidth="1"/>
    <col min="11267" max="11267" width="10.28515625" style="27" customWidth="1"/>
    <col min="11268" max="11268" width="12.42578125" style="27" customWidth="1"/>
    <col min="11269" max="11269" width="7.85546875" style="27" customWidth="1"/>
    <col min="11270" max="11270" width="7.7109375" style="27" customWidth="1"/>
    <col min="11271" max="11271" width="12.42578125" style="27" customWidth="1"/>
    <col min="11272" max="11272" width="11.42578125" style="27" customWidth="1"/>
    <col min="11273" max="11273" width="11.5703125" style="27" customWidth="1"/>
    <col min="11274" max="11274" width="12.42578125" style="27" customWidth="1"/>
    <col min="11275" max="11275" width="14.7109375" style="27" customWidth="1"/>
    <col min="11276" max="11276" width="15.85546875" style="27" customWidth="1"/>
    <col min="11277" max="11277" width="13" style="27" customWidth="1"/>
    <col min="11278" max="11520" width="9.140625" style="27"/>
    <col min="11521" max="11521" width="59" style="27" customWidth="1"/>
    <col min="11522" max="11522" width="5.85546875" style="27" customWidth="1"/>
    <col min="11523" max="11523" width="10.28515625" style="27" customWidth="1"/>
    <col min="11524" max="11524" width="12.42578125" style="27" customWidth="1"/>
    <col min="11525" max="11525" width="7.85546875" style="27" customWidth="1"/>
    <col min="11526" max="11526" width="7.7109375" style="27" customWidth="1"/>
    <col min="11527" max="11527" width="12.42578125" style="27" customWidth="1"/>
    <col min="11528" max="11528" width="11.42578125" style="27" customWidth="1"/>
    <col min="11529" max="11529" width="11.5703125" style="27" customWidth="1"/>
    <col min="11530" max="11530" width="12.42578125" style="27" customWidth="1"/>
    <col min="11531" max="11531" width="14.7109375" style="27" customWidth="1"/>
    <col min="11532" max="11532" width="15.85546875" style="27" customWidth="1"/>
    <col min="11533" max="11533" width="13" style="27" customWidth="1"/>
    <col min="11534" max="11776" width="9.140625" style="27"/>
    <col min="11777" max="11777" width="59" style="27" customWidth="1"/>
    <col min="11778" max="11778" width="5.85546875" style="27" customWidth="1"/>
    <col min="11779" max="11779" width="10.28515625" style="27" customWidth="1"/>
    <col min="11780" max="11780" width="12.42578125" style="27" customWidth="1"/>
    <col min="11781" max="11781" width="7.85546875" style="27" customWidth="1"/>
    <col min="11782" max="11782" width="7.7109375" style="27" customWidth="1"/>
    <col min="11783" max="11783" width="12.42578125" style="27" customWidth="1"/>
    <col min="11784" max="11784" width="11.42578125" style="27" customWidth="1"/>
    <col min="11785" max="11785" width="11.5703125" style="27" customWidth="1"/>
    <col min="11786" max="11786" width="12.42578125" style="27" customWidth="1"/>
    <col min="11787" max="11787" width="14.7109375" style="27" customWidth="1"/>
    <col min="11788" max="11788" width="15.85546875" style="27" customWidth="1"/>
    <col min="11789" max="11789" width="13" style="27" customWidth="1"/>
    <col min="11790" max="12032" width="9.140625" style="27"/>
    <col min="12033" max="12033" width="59" style="27" customWidth="1"/>
    <col min="12034" max="12034" width="5.85546875" style="27" customWidth="1"/>
    <col min="12035" max="12035" width="10.28515625" style="27" customWidth="1"/>
    <col min="12036" max="12036" width="12.42578125" style="27" customWidth="1"/>
    <col min="12037" max="12037" width="7.85546875" style="27" customWidth="1"/>
    <col min="12038" max="12038" width="7.7109375" style="27" customWidth="1"/>
    <col min="12039" max="12039" width="12.42578125" style="27" customWidth="1"/>
    <col min="12040" max="12040" width="11.42578125" style="27" customWidth="1"/>
    <col min="12041" max="12041" width="11.5703125" style="27" customWidth="1"/>
    <col min="12042" max="12042" width="12.42578125" style="27" customWidth="1"/>
    <col min="12043" max="12043" width="14.7109375" style="27" customWidth="1"/>
    <col min="12044" max="12044" width="15.85546875" style="27" customWidth="1"/>
    <col min="12045" max="12045" width="13" style="27" customWidth="1"/>
    <col min="12046" max="12288" width="9.140625" style="27"/>
    <col min="12289" max="12289" width="59" style="27" customWidth="1"/>
    <col min="12290" max="12290" width="5.85546875" style="27" customWidth="1"/>
    <col min="12291" max="12291" width="10.28515625" style="27" customWidth="1"/>
    <col min="12292" max="12292" width="12.42578125" style="27" customWidth="1"/>
    <col min="12293" max="12293" width="7.85546875" style="27" customWidth="1"/>
    <col min="12294" max="12294" width="7.7109375" style="27" customWidth="1"/>
    <col min="12295" max="12295" width="12.42578125" style="27" customWidth="1"/>
    <col min="12296" max="12296" width="11.42578125" style="27" customWidth="1"/>
    <col min="12297" max="12297" width="11.5703125" style="27" customWidth="1"/>
    <col min="12298" max="12298" width="12.42578125" style="27" customWidth="1"/>
    <col min="12299" max="12299" width="14.7109375" style="27" customWidth="1"/>
    <col min="12300" max="12300" width="15.85546875" style="27" customWidth="1"/>
    <col min="12301" max="12301" width="13" style="27" customWidth="1"/>
    <col min="12302" max="12544" width="9.140625" style="27"/>
    <col min="12545" max="12545" width="59" style="27" customWidth="1"/>
    <col min="12546" max="12546" width="5.85546875" style="27" customWidth="1"/>
    <col min="12547" max="12547" width="10.28515625" style="27" customWidth="1"/>
    <col min="12548" max="12548" width="12.42578125" style="27" customWidth="1"/>
    <col min="12549" max="12549" width="7.85546875" style="27" customWidth="1"/>
    <col min="12550" max="12550" width="7.7109375" style="27" customWidth="1"/>
    <col min="12551" max="12551" width="12.42578125" style="27" customWidth="1"/>
    <col min="12552" max="12552" width="11.42578125" style="27" customWidth="1"/>
    <col min="12553" max="12553" width="11.5703125" style="27" customWidth="1"/>
    <col min="12554" max="12554" width="12.42578125" style="27" customWidth="1"/>
    <col min="12555" max="12555" width="14.7109375" style="27" customWidth="1"/>
    <col min="12556" max="12556" width="15.85546875" style="27" customWidth="1"/>
    <col min="12557" max="12557" width="13" style="27" customWidth="1"/>
    <col min="12558" max="12800" width="9.140625" style="27"/>
    <col min="12801" max="12801" width="59" style="27" customWidth="1"/>
    <col min="12802" max="12802" width="5.85546875" style="27" customWidth="1"/>
    <col min="12803" max="12803" width="10.28515625" style="27" customWidth="1"/>
    <col min="12804" max="12804" width="12.42578125" style="27" customWidth="1"/>
    <col min="12805" max="12805" width="7.85546875" style="27" customWidth="1"/>
    <col min="12806" max="12806" width="7.7109375" style="27" customWidth="1"/>
    <col min="12807" max="12807" width="12.42578125" style="27" customWidth="1"/>
    <col min="12808" max="12808" width="11.42578125" style="27" customWidth="1"/>
    <col min="12809" max="12809" width="11.5703125" style="27" customWidth="1"/>
    <col min="12810" max="12810" width="12.42578125" style="27" customWidth="1"/>
    <col min="12811" max="12811" width="14.7109375" style="27" customWidth="1"/>
    <col min="12812" max="12812" width="15.85546875" style="27" customWidth="1"/>
    <col min="12813" max="12813" width="13" style="27" customWidth="1"/>
    <col min="12814" max="13056" width="9.140625" style="27"/>
    <col min="13057" max="13057" width="59" style="27" customWidth="1"/>
    <col min="13058" max="13058" width="5.85546875" style="27" customWidth="1"/>
    <col min="13059" max="13059" width="10.28515625" style="27" customWidth="1"/>
    <col min="13060" max="13060" width="12.42578125" style="27" customWidth="1"/>
    <col min="13061" max="13061" width="7.85546875" style="27" customWidth="1"/>
    <col min="13062" max="13062" width="7.7109375" style="27" customWidth="1"/>
    <col min="13063" max="13063" width="12.42578125" style="27" customWidth="1"/>
    <col min="13064" max="13064" width="11.42578125" style="27" customWidth="1"/>
    <col min="13065" max="13065" width="11.5703125" style="27" customWidth="1"/>
    <col min="13066" max="13066" width="12.42578125" style="27" customWidth="1"/>
    <col min="13067" max="13067" width="14.7109375" style="27" customWidth="1"/>
    <col min="13068" max="13068" width="15.85546875" style="27" customWidth="1"/>
    <col min="13069" max="13069" width="13" style="27" customWidth="1"/>
    <col min="13070" max="13312" width="9.140625" style="27"/>
    <col min="13313" max="13313" width="59" style="27" customWidth="1"/>
    <col min="13314" max="13314" width="5.85546875" style="27" customWidth="1"/>
    <col min="13315" max="13315" width="10.28515625" style="27" customWidth="1"/>
    <col min="13316" max="13316" width="12.42578125" style="27" customWidth="1"/>
    <col min="13317" max="13317" width="7.85546875" style="27" customWidth="1"/>
    <col min="13318" max="13318" width="7.7109375" style="27" customWidth="1"/>
    <col min="13319" max="13319" width="12.42578125" style="27" customWidth="1"/>
    <col min="13320" max="13320" width="11.42578125" style="27" customWidth="1"/>
    <col min="13321" max="13321" width="11.5703125" style="27" customWidth="1"/>
    <col min="13322" max="13322" width="12.42578125" style="27" customWidth="1"/>
    <col min="13323" max="13323" width="14.7109375" style="27" customWidth="1"/>
    <col min="13324" max="13324" width="15.85546875" style="27" customWidth="1"/>
    <col min="13325" max="13325" width="13" style="27" customWidth="1"/>
    <col min="13326" max="13568" width="9.140625" style="27"/>
    <col min="13569" max="13569" width="59" style="27" customWidth="1"/>
    <col min="13570" max="13570" width="5.85546875" style="27" customWidth="1"/>
    <col min="13571" max="13571" width="10.28515625" style="27" customWidth="1"/>
    <col min="13572" max="13572" width="12.42578125" style="27" customWidth="1"/>
    <col min="13573" max="13573" width="7.85546875" style="27" customWidth="1"/>
    <col min="13574" max="13574" width="7.7109375" style="27" customWidth="1"/>
    <col min="13575" max="13575" width="12.42578125" style="27" customWidth="1"/>
    <col min="13576" max="13576" width="11.42578125" style="27" customWidth="1"/>
    <col min="13577" max="13577" width="11.5703125" style="27" customWidth="1"/>
    <col min="13578" max="13578" width="12.42578125" style="27" customWidth="1"/>
    <col min="13579" max="13579" width="14.7109375" style="27" customWidth="1"/>
    <col min="13580" max="13580" width="15.85546875" style="27" customWidth="1"/>
    <col min="13581" max="13581" width="13" style="27" customWidth="1"/>
    <col min="13582" max="13824" width="9.140625" style="27"/>
    <col min="13825" max="13825" width="59" style="27" customWidth="1"/>
    <col min="13826" max="13826" width="5.85546875" style="27" customWidth="1"/>
    <col min="13827" max="13827" width="10.28515625" style="27" customWidth="1"/>
    <col min="13828" max="13828" width="12.42578125" style="27" customWidth="1"/>
    <col min="13829" max="13829" width="7.85546875" style="27" customWidth="1"/>
    <col min="13830" max="13830" width="7.7109375" style="27" customWidth="1"/>
    <col min="13831" max="13831" width="12.42578125" style="27" customWidth="1"/>
    <col min="13832" max="13832" width="11.42578125" style="27" customWidth="1"/>
    <col min="13833" max="13833" width="11.5703125" style="27" customWidth="1"/>
    <col min="13834" max="13834" width="12.42578125" style="27" customWidth="1"/>
    <col min="13835" max="13835" width="14.7109375" style="27" customWidth="1"/>
    <col min="13836" max="13836" width="15.85546875" style="27" customWidth="1"/>
    <col min="13837" max="13837" width="13" style="27" customWidth="1"/>
    <col min="13838" max="14080" width="9.140625" style="27"/>
    <col min="14081" max="14081" width="59" style="27" customWidth="1"/>
    <col min="14082" max="14082" width="5.85546875" style="27" customWidth="1"/>
    <col min="14083" max="14083" width="10.28515625" style="27" customWidth="1"/>
    <col min="14084" max="14084" width="12.42578125" style="27" customWidth="1"/>
    <col min="14085" max="14085" width="7.85546875" style="27" customWidth="1"/>
    <col min="14086" max="14086" width="7.7109375" style="27" customWidth="1"/>
    <col min="14087" max="14087" width="12.42578125" style="27" customWidth="1"/>
    <col min="14088" max="14088" width="11.42578125" style="27" customWidth="1"/>
    <col min="14089" max="14089" width="11.5703125" style="27" customWidth="1"/>
    <col min="14090" max="14090" width="12.42578125" style="27" customWidth="1"/>
    <col min="14091" max="14091" width="14.7109375" style="27" customWidth="1"/>
    <col min="14092" max="14092" width="15.85546875" style="27" customWidth="1"/>
    <col min="14093" max="14093" width="13" style="27" customWidth="1"/>
    <col min="14094" max="14336" width="9.140625" style="27"/>
    <col min="14337" max="14337" width="59" style="27" customWidth="1"/>
    <col min="14338" max="14338" width="5.85546875" style="27" customWidth="1"/>
    <col min="14339" max="14339" width="10.28515625" style="27" customWidth="1"/>
    <col min="14340" max="14340" width="12.42578125" style="27" customWidth="1"/>
    <col min="14341" max="14341" width="7.85546875" style="27" customWidth="1"/>
    <col min="14342" max="14342" width="7.7109375" style="27" customWidth="1"/>
    <col min="14343" max="14343" width="12.42578125" style="27" customWidth="1"/>
    <col min="14344" max="14344" width="11.42578125" style="27" customWidth="1"/>
    <col min="14345" max="14345" width="11.5703125" style="27" customWidth="1"/>
    <col min="14346" max="14346" width="12.42578125" style="27" customWidth="1"/>
    <col min="14347" max="14347" width="14.7109375" style="27" customWidth="1"/>
    <col min="14348" max="14348" width="15.85546875" style="27" customWidth="1"/>
    <col min="14349" max="14349" width="13" style="27" customWidth="1"/>
    <col min="14350" max="14592" width="9.140625" style="27"/>
    <col min="14593" max="14593" width="59" style="27" customWidth="1"/>
    <col min="14594" max="14594" width="5.85546875" style="27" customWidth="1"/>
    <col min="14595" max="14595" width="10.28515625" style="27" customWidth="1"/>
    <col min="14596" max="14596" width="12.42578125" style="27" customWidth="1"/>
    <col min="14597" max="14597" width="7.85546875" style="27" customWidth="1"/>
    <col min="14598" max="14598" width="7.7109375" style="27" customWidth="1"/>
    <col min="14599" max="14599" width="12.42578125" style="27" customWidth="1"/>
    <col min="14600" max="14600" width="11.42578125" style="27" customWidth="1"/>
    <col min="14601" max="14601" width="11.5703125" style="27" customWidth="1"/>
    <col min="14602" max="14602" width="12.42578125" style="27" customWidth="1"/>
    <col min="14603" max="14603" width="14.7109375" style="27" customWidth="1"/>
    <col min="14604" max="14604" width="15.85546875" style="27" customWidth="1"/>
    <col min="14605" max="14605" width="13" style="27" customWidth="1"/>
    <col min="14606" max="14848" width="9.140625" style="27"/>
    <col min="14849" max="14849" width="59" style="27" customWidth="1"/>
    <col min="14850" max="14850" width="5.85546875" style="27" customWidth="1"/>
    <col min="14851" max="14851" width="10.28515625" style="27" customWidth="1"/>
    <col min="14852" max="14852" width="12.42578125" style="27" customWidth="1"/>
    <col min="14853" max="14853" width="7.85546875" style="27" customWidth="1"/>
    <col min="14854" max="14854" width="7.7109375" style="27" customWidth="1"/>
    <col min="14855" max="14855" width="12.42578125" style="27" customWidth="1"/>
    <col min="14856" max="14856" width="11.42578125" style="27" customWidth="1"/>
    <col min="14857" max="14857" width="11.5703125" style="27" customWidth="1"/>
    <col min="14858" max="14858" width="12.42578125" style="27" customWidth="1"/>
    <col min="14859" max="14859" width="14.7109375" style="27" customWidth="1"/>
    <col min="14860" max="14860" width="15.85546875" style="27" customWidth="1"/>
    <col min="14861" max="14861" width="13" style="27" customWidth="1"/>
    <col min="14862" max="15104" width="9.140625" style="27"/>
    <col min="15105" max="15105" width="59" style="27" customWidth="1"/>
    <col min="15106" max="15106" width="5.85546875" style="27" customWidth="1"/>
    <col min="15107" max="15107" width="10.28515625" style="27" customWidth="1"/>
    <col min="15108" max="15108" width="12.42578125" style="27" customWidth="1"/>
    <col min="15109" max="15109" width="7.85546875" style="27" customWidth="1"/>
    <col min="15110" max="15110" width="7.7109375" style="27" customWidth="1"/>
    <col min="15111" max="15111" width="12.42578125" style="27" customWidth="1"/>
    <col min="15112" max="15112" width="11.42578125" style="27" customWidth="1"/>
    <col min="15113" max="15113" width="11.5703125" style="27" customWidth="1"/>
    <col min="15114" max="15114" width="12.42578125" style="27" customWidth="1"/>
    <col min="15115" max="15115" width="14.7109375" style="27" customWidth="1"/>
    <col min="15116" max="15116" width="15.85546875" style="27" customWidth="1"/>
    <col min="15117" max="15117" width="13" style="27" customWidth="1"/>
    <col min="15118" max="15360" width="9.140625" style="27"/>
    <col min="15361" max="15361" width="59" style="27" customWidth="1"/>
    <col min="15362" max="15362" width="5.85546875" style="27" customWidth="1"/>
    <col min="15363" max="15363" width="10.28515625" style="27" customWidth="1"/>
    <col min="15364" max="15364" width="12.42578125" style="27" customWidth="1"/>
    <col min="15365" max="15365" width="7.85546875" style="27" customWidth="1"/>
    <col min="15366" max="15366" width="7.7109375" style="27" customWidth="1"/>
    <col min="15367" max="15367" width="12.42578125" style="27" customWidth="1"/>
    <col min="15368" max="15368" width="11.42578125" style="27" customWidth="1"/>
    <col min="15369" max="15369" width="11.5703125" style="27" customWidth="1"/>
    <col min="15370" max="15370" width="12.42578125" style="27" customWidth="1"/>
    <col min="15371" max="15371" width="14.7109375" style="27" customWidth="1"/>
    <col min="15372" max="15372" width="15.85546875" style="27" customWidth="1"/>
    <col min="15373" max="15373" width="13" style="27" customWidth="1"/>
    <col min="15374" max="15616" width="9.140625" style="27"/>
    <col min="15617" max="15617" width="59" style="27" customWidth="1"/>
    <col min="15618" max="15618" width="5.85546875" style="27" customWidth="1"/>
    <col min="15619" max="15619" width="10.28515625" style="27" customWidth="1"/>
    <col min="15620" max="15620" width="12.42578125" style="27" customWidth="1"/>
    <col min="15621" max="15621" width="7.85546875" style="27" customWidth="1"/>
    <col min="15622" max="15622" width="7.7109375" style="27" customWidth="1"/>
    <col min="15623" max="15623" width="12.42578125" style="27" customWidth="1"/>
    <col min="15624" max="15624" width="11.42578125" style="27" customWidth="1"/>
    <col min="15625" max="15625" width="11.5703125" style="27" customWidth="1"/>
    <col min="15626" max="15626" width="12.42578125" style="27" customWidth="1"/>
    <col min="15627" max="15627" width="14.7109375" style="27" customWidth="1"/>
    <col min="15628" max="15628" width="15.85546875" style="27" customWidth="1"/>
    <col min="15629" max="15629" width="13" style="27" customWidth="1"/>
    <col min="15630" max="15872" width="9.140625" style="27"/>
    <col min="15873" max="15873" width="59" style="27" customWidth="1"/>
    <col min="15874" max="15874" width="5.85546875" style="27" customWidth="1"/>
    <col min="15875" max="15875" width="10.28515625" style="27" customWidth="1"/>
    <col min="15876" max="15876" width="12.42578125" style="27" customWidth="1"/>
    <col min="15877" max="15877" width="7.85546875" style="27" customWidth="1"/>
    <col min="15878" max="15878" width="7.7109375" style="27" customWidth="1"/>
    <col min="15879" max="15879" width="12.42578125" style="27" customWidth="1"/>
    <col min="15880" max="15880" width="11.42578125" style="27" customWidth="1"/>
    <col min="15881" max="15881" width="11.5703125" style="27" customWidth="1"/>
    <col min="15882" max="15882" width="12.42578125" style="27" customWidth="1"/>
    <col min="15883" max="15883" width="14.7109375" style="27" customWidth="1"/>
    <col min="15884" max="15884" width="15.85546875" style="27" customWidth="1"/>
    <col min="15885" max="15885" width="13" style="27" customWidth="1"/>
    <col min="15886" max="16128" width="9.140625" style="27"/>
    <col min="16129" max="16129" width="59" style="27" customWidth="1"/>
    <col min="16130" max="16130" width="5.85546875" style="27" customWidth="1"/>
    <col min="16131" max="16131" width="10.28515625" style="27" customWidth="1"/>
    <col min="16132" max="16132" width="12.42578125" style="27" customWidth="1"/>
    <col min="16133" max="16133" width="7.85546875" style="27" customWidth="1"/>
    <col min="16134" max="16134" width="7.7109375" style="27" customWidth="1"/>
    <col min="16135" max="16135" width="12.42578125" style="27" customWidth="1"/>
    <col min="16136" max="16136" width="11.42578125" style="27" customWidth="1"/>
    <col min="16137" max="16137" width="11.5703125" style="27" customWidth="1"/>
    <col min="16138" max="16138" width="12.42578125" style="27" customWidth="1"/>
    <col min="16139" max="16139" width="14.7109375" style="27" customWidth="1"/>
    <col min="16140" max="16140" width="15.85546875" style="27" customWidth="1"/>
    <col min="16141" max="16141" width="13" style="27" customWidth="1"/>
    <col min="16142" max="16384" width="9.140625" style="27"/>
  </cols>
  <sheetData>
    <row r="1" spans="1:118" s="83" customFormat="1" ht="19.149999999999999" customHeight="1" thickBot="1">
      <c r="A1" s="3787" t="s">
        <v>322</v>
      </c>
      <c r="B1" s="3787"/>
      <c r="C1" s="3787"/>
      <c r="D1" s="3787"/>
      <c r="E1" s="3787"/>
      <c r="F1" s="3787"/>
      <c r="G1" s="3787"/>
      <c r="H1" s="3787"/>
      <c r="I1" s="3787"/>
      <c r="J1" s="3787"/>
      <c r="K1" s="3787"/>
      <c r="L1" s="3787"/>
      <c r="M1" s="3787"/>
      <c r="N1" s="2010"/>
      <c r="O1" s="2010"/>
      <c r="P1" s="2010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</row>
    <row r="2" spans="1:118" s="83" customFormat="1" ht="16.5" thickBot="1">
      <c r="A2" s="3852" t="s">
        <v>397</v>
      </c>
      <c r="B2" s="3853"/>
      <c r="C2" s="3853"/>
      <c r="D2" s="3853"/>
      <c r="E2" s="3853"/>
      <c r="F2" s="3853"/>
      <c r="G2" s="3853"/>
      <c r="H2" s="3853"/>
      <c r="I2" s="3853"/>
      <c r="J2" s="3853"/>
      <c r="K2" s="3823"/>
      <c r="L2" s="3823"/>
      <c r="M2" s="385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</row>
    <row r="3" spans="1:118" s="83" customFormat="1" ht="16.149999999999999" customHeight="1" thickBot="1">
      <c r="A3" s="3864" t="s">
        <v>9</v>
      </c>
      <c r="B3" s="3865" t="s">
        <v>293</v>
      </c>
      <c r="C3" s="3866"/>
      <c r="D3" s="3867"/>
      <c r="E3" s="3855" t="s">
        <v>267</v>
      </c>
      <c r="F3" s="3856"/>
      <c r="G3" s="3857"/>
      <c r="H3" s="3855" t="s">
        <v>70</v>
      </c>
      <c r="I3" s="3856"/>
      <c r="J3" s="3857"/>
      <c r="K3" s="2928"/>
      <c r="L3" s="2928"/>
      <c r="M3" s="2929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</row>
    <row r="4" spans="1:118" s="83" customFormat="1" ht="11.45" customHeight="1">
      <c r="A4" s="3826"/>
      <c r="B4" s="3868">
        <v>1</v>
      </c>
      <c r="C4" s="3859"/>
      <c r="D4" s="3869"/>
      <c r="E4" s="3844">
        <v>2</v>
      </c>
      <c r="F4" s="3845"/>
      <c r="G4" s="3846"/>
      <c r="H4" s="3844">
        <v>3</v>
      </c>
      <c r="I4" s="3845"/>
      <c r="J4" s="3845"/>
      <c r="K4" s="3858" t="s">
        <v>40</v>
      </c>
      <c r="L4" s="3859"/>
      <c r="M4" s="3860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</row>
    <row r="5" spans="1:118" s="83" customFormat="1" ht="12" customHeight="1">
      <c r="A5" s="3826"/>
      <c r="B5" s="3847" t="s">
        <v>41</v>
      </c>
      <c r="C5" s="3847"/>
      <c r="D5" s="3848"/>
      <c r="E5" s="3849" t="s">
        <v>41</v>
      </c>
      <c r="F5" s="3850"/>
      <c r="G5" s="3851"/>
      <c r="H5" s="3849" t="s">
        <v>41</v>
      </c>
      <c r="I5" s="3850"/>
      <c r="J5" s="3850"/>
      <c r="K5" s="3861"/>
      <c r="L5" s="3862"/>
      <c r="M5" s="3863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</row>
    <row r="6" spans="1:118" s="83" customFormat="1" ht="34.5" customHeight="1" thickBot="1">
      <c r="A6" s="3826"/>
      <c r="B6" s="2950" t="s">
        <v>26</v>
      </c>
      <c r="C6" s="2951" t="s">
        <v>42</v>
      </c>
      <c r="D6" s="2952" t="s">
        <v>4</v>
      </c>
      <c r="E6" s="2950" t="s">
        <v>26</v>
      </c>
      <c r="F6" s="2951" t="s">
        <v>42</v>
      </c>
      <c r="G6" s="2952" t="s">
        <v>4</v>
      </c>
      <c r="H6" s="2950" t="s">
        <v>26</v>
      </c>
      <c r="I6" s="2951" t="s">
        <v>42</v>
      </c>
      <c r="J6" s="3000" t="s">
        <v>4</v>
      </c>
      <c r="K6" s="2950" t="s">
        <v>26</v>
      </c>
      <c r="L6" s="2951" t="s">
        <v>42</v>
      </c>
      <c r="M6" s="2953" t="s">
        <v>4</v>
      </c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</row>
    <row r="7" spans="1:118" s="83" customFormat="1" ht="19.5" customHeight="1" thickBot="1">
      <c r="A7" s="2966" t="s">
        <v>43</v>
      </c>
      <c r="B7" s="2967"/>
      <c r="C7" s="2968"/>
      <c r="D7" s="2979"/>
      <c r="E7" s="2991"/>
      <c r="F7" s="2969"/>
      <c r="G7" s="2992"/>
      <c r="H7" s="2989"/>
      <c r="I7" s="2970"/>
      <c r="J7" s="3001"/>
      <c r="K7" s="2991"/>
      <c r="L7" s="2970"/>
      <c r="M7" s="2971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</row>
    <row r="8" spans="1:118" s="83" customFormat="1" ht="15.75">
      <c r="A8" s="2854" t="s">
        <v>44</v>
      </c>
      <c r="B8" s="2855">
        <f t="shared" ref="B8:H15" si="0">B19+B29</f>
        <v>15</v>
      </c>
      <c r="C8" s="2856">
        <f t="shared" si="0"/>
        <v>0</v>
      </c>
      <c r="D8" s="2980">
        <f>D19+D29</f>
        <v>15</v>
      </c>
      <c r="E8" s="2993">
        <f>E19+E29</f>
        <v>15</v>
      </c>
      <c r="F8" s="2973">
        <f t="shared" si="0"/>
        <v>4</v>
      </c>
      <c r="G8" s="2994">
        <f>G19+G29</f>
        <v>19</v>
      </c>
      <c r="H8" s="2858">
        <f>H19+H29</f>
        <v>0</v>
      </c>
      <c r="I8" s="2974">
        <f t="shared" ref="I8:J15" si="1">I19+I29</f>
        <v>0</v>
      </c>
      <c r="J8" s="2980">
        <f>J19+J29</f>
        <v>0</v>
      </c>
      <c r="K8" s="2993">
        <f>E8+B8+H8</f>
        <v>30</v>
      </c>
      <c r="L8" s="2858">
        <f>F8+C8+I8</f>
        <v>4</v>
      </c>
      <c r="M8" s="2975">
        <f>K8+L8</f>
        <v>34</v>
      </c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</row>
    <row r="9" spans="1:118" s="83" customFormat="1" ht="15.75" customHeight="1">
      <c r="A9" s="2861" t="s">
        <v>45</v>
      </c>
      <c r="B9" s="489">
        <f t="shared" si="0"/>
        <v>14</v>
      </c>
      <c r="C9" s="490">
        <f t="shared" si="0"/>
        <v>8</v>
      </c>
      <c r="D9" s="2981">
        <f t="shared" si="0"/>
        <v>22</v>
      </c>
      <c r="E9" s="497">
        <f t="shared" si="0"/>
        <v>13</v>
      </c>
      <c r="F9" s="487">
        <f t="shared" si="0"/>
        <v>1</v>
      </c>
      <c r="G9" s="2995">
        <f t="shared" si="0"/>
        <v>14</v>
      </c>
      <c r="H9" s="2863">
        <f t="shared" si="0"/>
        <v>0</v>
      </c>
      <c r="I9" s="491">
        <f t="shared" si="1"/>
        <v>0</v>
      </c>
      <c r="J9" s="2981">
        <f t="shared" si="1"/>
        <v>0</v>
      </c>
      <c r="K9" s="497">
        <f t="shared" ref="K9:L39" si="2">E9+B9+H9</f>
        <v>27</v>
      </c>
      <c r="L9" s="2863">
        <f t="shared" si="2"/>
        <v>9</v>
      </c>
      <c r="M9" s="488">
        <f>K9+L9</f>
        <v>36</v>
      </c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</row>
    <row r="10" spans="1:118" s="83" customFormat="1" ht="15" customHeight="1">
      <c r="A10" s="2866" t="s">
        <v>46</v>
      </c>
      <c r="B10" s="489">
        <f t="shared" si="0"/>
        <v>2</v>
      </c>
      <c r="C10" s="490">
        <f t="shared" si="0"/>
        <v>15</v>
      </c>
      <c r="D10" s="2981">
        <f t="shared" si="0"/>
        <v>17</v>
      </c>
      <c r="E10" s="497">
        <f t="shared" si="0"/>
        <v>11</v>
      </c>
      <c r="F10" s="487">
        <f t="shared" si="0"/>
        <v>8</v>
      </c>
      <c r="G10" s="2995">
        <f t="shared" si="0"/>
        <v>19</v>
      </c>
      <c r="H10" s="2863">
        <f t="shared" si="0"/>
        <v>0</v>
      </c>
      <c r="I10" s="491">
        <f t="shared" si="1"/>
        <v>0</v>
      </c>
      <c r="J10" s="2981">
        <f t="shared" si="1"/>
        <v>0</v>
      </c>
      <c r="K10" s="497">
        <f t="shared" si="2"/>
        <v>13</v>
      </c>
      <c r="L10" s="2863">
        <f t="shared" si="2"/>
        <v>23</v>
      </c>
      <c r="M10" s="488">
        <f t="shared" ref="M10:M39" si="3">K10+L10</f>
        <v>36</v>
      </c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</row>
    <row r="11" spans="1:118" s="83" customFormat="1" ht="15.75">
      <c r="A11" s="2867" t="s">
        <v>76</v>
      </c>
      <c r="B11" s="489">
        <f t="shared" si="0"/>
        <v>0</v>
      </c>
      <c r="C11" s="490">
        <f t="shared" si="0"/>
        <v>0</v>
      </c>
      <c r="D11" s="2981">
        <f t="shared" si="0"/>
        <v>0</v>
      </c>
      <c r="E11" s="497">
        <f t="shared" si="0"/>
        <v>0</v>
      </c>
      <c r="F11" s="487">
        <f t="shared" si="0"/>
        <v>0</v>
      </c>
      <c r="G11" s="2995">
        <f t="shared" si="0"/>
        <v>0</v>
      </c>
      <c r="H11" s="2863">
        <f t="shared" si="0"/>
        <v>0</v>
      </c>
      <c r="I11" s="491">
        <f t="shared" si="1"/>
        <v>0</v>
      </c>
      <c r="J11" s="2981">
        <f t="shared" si="1"/>
        <v>0</v>
      </c>
      <c r="K11" s="497">
        <f t="shared" si="2"/>
        <v>0</v>
      </c>
      <c r="L11" s="2863">
        <f t="shared" si="2"/>
        <v>0</v>
      </c>
      <c r="M11" s="488">
        <f t="shared" si="3"/>
        <v>0</v>
      </c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</row>
    <row r="12" spans="1:118" s="83" customFormat="1" ht="15.75">
      <c r="A12" s="2868" t="s">
        <v>48</v>
      </c>
      <c r="B12" s="489">
        <f t="shared" si="0"/>
        <v>10</v>
      </c>
      <c r="C12" s="490">
        <f t="shared" si="0"/>
        <v>4</v>
      </c>
      <c r="D12" s="2981">
        <f t="shared" si="0"/>
        <v>14</v>
      </c>
      <c r="E12" s="497">
        <f t="shared" si="0"/>
        <v>11</v>
      </c>
      <c r="F12" s="487">
        <f t="shared" si="0"/>
        <v>3</v>
      </c>
      <c r="G12" s="2995">
        <f t="shared" si="0"/>
        <v>14</v>
      </c>
      <c r="H12" s="2863">
        <f t="shared" si="0"/>
        <v>0</v>
      </c>
      <c r="I12" s="491">
        <f t="shared" si="1"/>
        <v>0</v>
      </c>
      <c r="J12" s="2981">
        <f t="shared" si="1"/>
        <v>0</v>
      </c>
      <c r="K12" s="497">
        <f t="shared" si="2"/>
        <v>21</v>
      </c>
      <c r="L12" s="2863">
        <f t="shared" si="2"/>
        <v>7</v>
      </c>
      <c r="M12" s="488">
        <f t="shared" si="3"/>
        <v>28</v>
      </c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</row>
    <row r="13" spans="1:118" s="83" customFormat="1" ht="15.75">
      <c r="A13" s="2869" t="s">
        <v>49</v>
      </c>
      <c r="B13" s="489">
        <f t="shared" si="0"/>
        <v>0</v>
      </c>
      <c r="C13" s="490">
        <f t="shared" si="0"/>
        <v>5</v>
      </c>
      <c r="D13" s="2981">
        <f t="shared" si="0"/>
        <v>5</v>
      </c>
      <c r="E13" s="497">
        <f t="shared" si="0"/>
        <v>10</v>
      </c>
      <c r="F13" s="487">
        <f t="shared" si="0"/>
        <v>4</v>
      </c>
      <c r="G13" s="2995">
        <f t="shared" si="0"/>
        <v>14</v>
      </c>
      <c r="H13" s="2863">
        <f t="shared" si="0"/>
        <v>1</v>
      </c>
      <c r="I13" s="491">
        <f t="shared" si="1"/>
        <v>0</v>
      </c>
      <c r="J13" s="2981">
        <f t="shared" si="1"/>
        <v>1</v>
      </c>
      <c r="K13" s="497">
        <f t="shared" si="2"/>
        <v>11</v>
      </c>
      <c r="L13" s="2863">
        <f t="shared" si="2"/>
        <v>9</v>
      </c>
      <c r="M13" s="488">
        <f>K13+L13</f>
        <v>20</v>
      </c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  <c r="DN13" s="84"/>
    </row>
    <row r="14" spans="1:118" s="83" customFormat="1" ht="15.75">
      <c r="A14" s="2869" t="s">
        <v>50</v>
      </c>
      <c r="B14" s="489">
        <f t="shared" si="0"/>
        <v>0</v>
      </c>
      <c r="C14" s="490">
        <f t="shared" si="0"/>
        <v>2</v>
      </c>
      <c r="D14" s="2981">
        <f t="shared" si="0"/>
        <v>2</v>
      </c>
      <c r="E14" s="497">
        <f t="shared" si="0"/>
        <v>9</v>
      </c>
      <c r="F14" s="487">
        <f t="shared" si="0"/>
        <v>0</v>
      </c>
      <c r="G14" s="2995">
        <f t="shared" si="0"/>
        <v>9</v>
      </c>
      <c r="H14" s="2863">
        <f t="shared" si="0"/>
        <v>0</v>
      </c>
      <c r="I14" s="491">
        <f t="shared" si="1"/>
        <v>0</v>
      </c>
      <c r="J14" s="2981">
        <f t="shared" si="1"/>
        <v>0</v>
      </c>
      <c r="K14" s="497">
        <f t="shared" si="2"/>
        <v>9</v>
      </c>
      <c r="L14" s="2863">
        <f t="shared" si="2"/>
        <v>2</v>
      </c>
      <c r="M14" s="488">
        <f t="shared" si="3"/>
        <v>11</v>
      </c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4"/>
      <c r="DN14" s="84"/>
    </row>
    <row r="15" spans="1:118" s="83" customFormat="1" ht="16.5" thickBot="1">
      <c r="A15" s="2872" t="s">
        <v>51</v>
      </c>
      <c r="B15" s="2870">
        <f t="shared" si="0"/>
        <v>20</v>
      </c>
      <c r="C15" s="2871">
        <f t="shared" si="0"/>
        <v>4</v>
      </c>
      <c r="D15" s="2982">
        <f t="shared" si="0"/>
        <v>24</v>
      </c>
      <c r="E15" s="2996">
        <f t="shared" si="0"/>
        <v>23</v>
      </c>
      <c r="F15" s="2911">
        <f t="shared" si="0"/>
        <v>5</v>
      </c>
      <c r="G15" s="2997">
        <f t="shared" si="0"/>
        <v>28</v>
      </c>
      <c r="H15" s="2851">
        <f t="shared" si="0"/>
        <v>0</v>
      </c>
      <c r="I15" s="2930">
        <f t="shared" si="1"/>
        <v>0</v>
      </c>
      <c r="J15" s="2982">
        <f>J26+J36</f>
        <v>0</v>
      </c>
      <c r="K15" s="2996">
        <f t="shared" si="2"/>
        <v>43</v>
      </c>
      <c r="L15" s="2851">
        <f t="shared" si="2"/>
        <v>9</v>
      </c>
      <c r="M15" s="2913">
        <f t="shared" si="3"/>
        <v>52</v>
      </c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</row>
    <row r="16" spans="1:118" s="83" customFormat="1" ht="15" customHeight="1" thickBot="1">
      <c r="A16" s="2914" t="s">
        <v>12</v>
      </c>
      <c r="B16" s="2876">
        <f>SUM(B8:B15)</f>
        <v>61</v>
      </c>
      <c r="C16" s="2876">
        <f>SUM(C7:C15)</f>
        <v>38</v>
      </c>
      <c r="D16" s="2877">
        <f>SUM(D7:D15)</f>
        <v>99</v>
      </c>
      <c r="E16" s="639">
        <f>SUM(E7:E15)</f>
        <v>92</v>
      </c>
      <c r="F16" s="2876">
        <f>SUM(F7:F15)</f>
        <v>25</v>
      </c>
      <c r="G16" s="199">
        <f>SUM(G7:G15)</f>
        <v>117</v>
      </c>
      <c r="H16" s="2990">
        <f>SUM(H8:H15)</f>
        <v>1</v>
      </c>
      <c r="I16" s="2877">
        <f>SUM(I8:I15)</f>
        <v>0</v>
      </c>
      <c r="J16" s="2931">
        <f>SUM(J7:J15)</f>
        <v>1</v>
      </c>
      <c r="K16" s="499">
        <f>E16+B16+H16</f>
        <v>154</v>
      </c>
      <c r="L16" s="2915">
        <f>C16+F16+I16</f>
        <v>63</v>
      </c>
      <c r="M16" s="199">
        <f>K16+L16</f>
        <v>217</v>
      </c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/>
      <c r="DJ16" s="84"/>
      <c r="DK16" s="84"/>
      <c r="DL16" s="84"/>
      <c r="DM16" s="84"/>
      <c r="DN16" s="84"/>
    </row>
    <row r="17" spans="1:118" s="83" customFormat="1" ht="15.75">
      <c r="A17" s="2932" t="s">
        <v>23</v>
      </c>
      <c r="B17" s="492"/>
      <c r="C17" s="2933"/>
      <c r="D17" s="1051"/>
      <c r="E17" s="1054"/>
      <c r="F17" s="2883"/>
      <c r="G17" s="493"/>
      <c r="H17" s="2883"/>
      <c r="I17" s="2934"/>
      <c r="J17" s="3002"/>
      <c r="K17" s="1054"/>
      <c r="L17" s="2883"/>
      <c r="M17" s="49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84"/>
      <c r="DJ17" s="84"/>
      <c r="DK17" s="84"/>
      <c r="DL17" s="84"/>
      <c r="DM17" s="84"/>
      <c r="DN17" s="84"/>
    </row>
    <row r="18" spans="1:118" s="83" customFormat="1" ht="16.5" thickBot="1">
      <c r="A18" s="2917" t="s">
        <v>11</v>
      </c>
      <c r="B18" s="2959"/>
      <c r="C18" s="2960"/>
      <c r="D18" s="2983"/>
      <c r="E18" s="2963"/>
      <c r="F18" s="2961"/>
      <c r="G18" s="2962"/>
      <c r="H18" s="2961"/>
      <c r="I18" s="2964"/>
      <c r="J18" s="3003"/>
      <c r="K18" s="2963"/>
      <c r="L18" s="2961"/>
      <c r="M18" s="2965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4"/>
      <c r="DN18" s="84"/>
    </row>
    <row r="19" spans="1:118" s="83" customFormat="1" ht="15.75">
      <c r="A19" s="2861" t="s">
        <v>44</v>
      </c>
      <c r="B19" s="2954">
        <v>15</v>
      </c>
      <c r="C19" s="2955">
        <v>0</v>
      </c>
      <c r="D19" s="2984">
        <f>C19+B19</f>
        <v>15</v>
      </c>
      <c r="E19" s="2998">
        <v>15</v>
      </c>
      <c r="F19" s="2955">
        <v>4</v>
      </c>
      <c r="G19" s="2956">
        <f>E19+F19</f>
        <v>19</v>
      </c>
      <c r="H19" s="2945">
        <v>0</v>
      </c>
      <c r="I19" s="2958">
        <v>0</v>
      </c>
      <c r="J19" s="2984">
        <f>H19+I19</f>
        <v>0</v>
      </c>
      <c r="K19" s="2957">
        <f>E19+B19+H19</f>
        <v>30</v>
      </c>
      <c r="L19" s="2945">
        <f t="shared" si="2"/>
        <v>4</v>
      </c>
      <c r="M19" s="641">
        <f>K19+L19</f>
        <v>34</v>
      </c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</row>
    <row r="20" spans="1:118" s="83" customFormat="1" ht="15.75">
      <c r="A20" s="2861" t="s">
        <v>45</v>
      </c>
      <c r="B20" s="495">
        <v>14</v>
      </c>
      <c r="C20" s="2935">
        <v>8</v>
      </c>
      <c r="D20" s="498">
        <f t="shared" ref="D20:D26" si="4">C20+B20</f>
        <v>22</v>
      </c>
      <c r="E20" s="1053">
        <v>12</v>
      </c>
      <c r="F20" s="2937">
        <v>1</v>
      </c>
      <c r="G20" s="496">
        <f t="shared" ref="G20:G26" si="5">E20+F20</f>
        <v>13</v>
      </c>
      <c r="H20" s="2863">
        <v>0</v>
      </c>
      <c r="I20" s="2936">
        <v>0</v>
      </c>
      <c r="J20" s="498">
        <f t="shared" ref="J20:J26" si="6">H20+I20</f>
        <v>0</v>
      </c>
      <c r="K20" s="497">
        <f t="shared" si="2"/>
        <v>26</v>
      </c>
      <c r="L20" s="2863">
        <f t="shared" si="2"/>
        <v>9</v>
      </c>
      <c r="M20" s="488">
        <f t="shared" si="3"/>
        <v>35</v>
      </c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</row>
    <row r="21" spans="1:118" s="83" customFormat="1" ht="16.5" customHeight="1">
      <c r="A21" s="2866" t="s">
        <v>46</v>
      </c>
      <c r="B21" s="495">
        <v>2</v>
      </c>
      <c r="C21" s="2935">
        <v>15</v>
      </c>
      <c r="D21" s="498">
        <f t="shared" si="4"/>
        <v>17</v>
      </c>
      <c r="E21" s="1053">
        <v>11</v>
      </c>
      <c r="F21" s="2937">
        <v>8</v>
      </c>
      <c r="G21" s="496">
        <f t="shared" si="5"/>
        <v>19</v>
      </c>
      <c r="H21" s="2863">
        <v>0</v>
      </c>
      <c r="I21" s="2936">
        <v>0</v>
      </c>
      <c r="J21" s="498">
        <f t="shared" si="6"/>
        <v>0</v>
      </c>
      <c r="K21" s="497">
        <f t="shared" si="2"/>
        <v>13</v>
      </c>
      <c r="L21" s="2863">
        <f t="shared" si="2"/>
        <v>23</v>
      </c>
      <c r="M21" s="488">
        <f t="shared" si="3"/>
        <v>36</v>
      </c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</row>
    <row r="22" spans="1:118" s="83" customFormat="1" ht="15.75">
      <c r="A22" s="2867" t="s">
        <v>76</v>
      </c>
      <c r="B22" s="495">
        <v>0</v>
      </c>
      <c r="C22" s="2935">
        <v>0</v>
      </c>
      <c r="D22" s="498">
        <f t="shared" si="4"/>
        <v>0</v>
      </c>
      <c r="E22" s="1053">
        <v>0</v>
      </c>
      <c r="F22" s="2935">
        <v>0</v>
      </c>
      <c r="G22" s="496">
        <f t="shared" si="5"/>
        <v>0</v>
      </c>
      <c r="H22" s="2863">
        <v>0</v>
      </c>
      <c r="I22" s="2936">
        <v>0</v>
      </c>
      <c r="J22" s="498">
        <f t="shared" si="6"/>
        <v>0</v>
      </c>
      <c r="K22" s="497">
        <f t="shared" si="2"/>
        <v>0</v>
      </c>
      <c r="L22" s="2863">
        <f t="shared" si="2"/>
        <v>0</v>
      </c>
      <c r="M22" s="488">
        <f t="shared" si="3"/>
        <v>0</v>
      </c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</row>
    <row r="23" spans="1:118" s="83" customFormat="1" ht="15.75">
      <c r="A23" s="2868" t="s">
        <v>48</v>
      </c>
      <c r="B23" s="1049">
        <v>10</v>
      </c>
      <c r="C23" s="2938">
        <v>4</v>
      </c>
      <c r="D23" s="498">
        <f t="shared" si="4"/>
        <v>14</v>
      </c>
      <c r="E23" s="1053">
        <v>11</v>
      </c>
      <c r="F23" s="2935">
        <v>3</v>
      </c>
      <c r="G23" s="496">
        <f t="shared" si="5"/>
        <v>14</v>
      </c>
      <c r="H23" s="2863">
        <v>0</v>
      </c>
      <c r="I23" s="2936">
        <v>0</v>
      </c>
      <c r="J23" s="498">
        <f t="shared" si="6"/>
        <v>0</v>
      </c>
      <c r="K23" s="497">
        <f t="shared" si="2"/>
        <v>21</v>
      </c>
      <c r="L23" s="2863">
        <f t="shared" si="2"/>
        <v>7</v>
      </c>
      <c r="M23" s="1050">
        <f t="shared" si="3"/>
        <v>28</v>
      </c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</row>
    <row r="24" spans="1:118" s="83" customFormat="1" ht="15.75">
      <c r="A24" s="2869" t="s">
        <v>49</v>
      </c>
      <c r="B24" s="495">
        <v>0</v>
      </c>
      <c r="C24" s="2935">
        <v>5</v>
      </c>
      <c r="D24" s="498">
        <f t="shared" si="4"/>
        <v>5</v>
      </c>
      <c r="E24" s="2940">
        <v>10</v>
      </c>
      <c r="F24" s="2939">
        <v>4</v>
      </c>
      <c r="G24" s="496">
        <f t="shared" si="5"/>
        <v>14</v>
      </c>
      <c r="H24" s="2863">
        <v>1</v>
      </c>
      <c r="I24" s="498">
        <v>0</v>
      </c>
      <c r="J24" s="498">
        <f t="shared" si="6"/>
        <v>1</v>
      </c>
      <c r="K24" s="497">
        <f t="shared" si="2"/>
        <v>11</v>
      </c>
      <c r="L24" s="2863">
        <f t="shared" si="2"/>
        <v>9</v>
      </c>
      <c r="M24" s="488">
        <f t="shared" si="3"/>
        <v>20</v>
      </c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</row>
    <row r="25" spans="1:118" s="83" customFormat="1" ht="15.75">
      <c r="A25" s="2869" t="s">
        <v>50</v>
      </c>
      <c r="B25" s="495">
        <v>0</v>
      </c>
      <c r="C25" s="2935">
        <v>2</v>
      </c>
      <c r="D25" s="498">
        <f t="shared" si="4"/>
        <v>2</v>
      </c>
      <c r="E25" s="1053">
        <v>9</v>
      </c>
      <c r="F25" s="2935">
        <v>0</v>
      </c>
      <c r="G25" s="496">
        <f t="shared" si="5"/>
        <v>9</v>
      </c>
      <c r="H25" s="2936">
        <v>0</v>
      </c>
      <c r="I25" s="2936">
        <v>0</v>
      </c>
      <c r="J25" s="498">
        <f t="shared" si="6"/>
        <v>0</v>
      </c>
      <c r="K25" s="497">
        <f t="shared" si="2"/>
        <v>9</v>
      </c>
      <c r="L25" s="2863">
        <f t="shared" si="2"/>
        <v>2</v>
      </c>
      <c r="M25" s="488">
        <f t="shared" si="3"/>
        <v>11</v>
      </c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</row>
    <row r="26" spans="1:118" s="83" customFormat="1" ht="16.5" thickBot="1">
      <c r="A26" s="2872" t="s">
        <v>51</v>
      </c>
      <c r="B26" s="2941">
        <v>20</v>
      </c>
      <c r="C26" s="2942">
        <v>4</v>
      </c>
      <c r="D26" s="2985">
        <f t="shared" si="4"/>
        <v>24</v>
      </c>
      <c r="E26" s="2999">
        <v>23</v>
      </c>
      <c r="F26" s="2942">
        <v>5</v>
      </c>
      <c r="G26" s="2943">
        <f t="shared" si="5"/>
        <v>28</v>
      </c>
      <c r="H26" s="2944">
        <v>0</v>
      </c>
      <c r="I26" s="2944">
        <v>0</v>
      </c>
      <c r="J26" s="2985">
        <f t="shared" si="6"/>
        <v>0</v>
      </c>
      <c r="K26" s="2996">
        <f t="shared" si="2"/>
        <v>43</v>
      </c>
      <c r="L26" s="2851">
        <f t="shared" si="2"/>
        <v>9</v>
      </c>
      <c r="M26" s="2913">
        <f t="shared" si="3"/>
        <v>52</v>
      </c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</row>
    <row r="27" spans="1:118" s="83" customFormat="1" ht="16.5" thickBot="1">
      <c r="A27" s="2874" t="s">
        <v>8</v>
      </c>
      <c r="B27" s="2915">
        <f>SUM(B19:B26)</f>
        <v>61</v>
      </c>
      <c r="C27" s="2915">
        <f>SUM(C19:C26)</f>
        <v>38</v>
      </c>
      <c r="D27" s="201">
        <f>SUM(D19:D26)</f>
        <v>99</v>
      </c>
      <c r="E27" s="499">
        <f t="shared" ref="E27:J27" si="7">SUM(E19:E26)</f>
        <v>91</v>
      </c>
      <c r="F27" s="2915">
        <f t="shared" si="7"/>
        <v>25</v>
      </c>
      <c r="G27" s="200">
        <f>SUM(G19:G26)</f>
        <v>116</v>
      </c>
      <c r="H27" s="2916">
        <f t="shared" si="7"/>
        <v>1</v>
      </c>
      <c r="I27" s="2916">
        <f t="shared" si="7"/>
        <v>0</v>
      </c>
      <c r="J27" s="201">
        <f t="shared" si="7"/>
        <v>1</v>
      </c>
      <c r="K27" s="499">
        <f>E27+B27+H27</f>
        <v>153</v>
      </c>
      <c r="L27" s="2915">
        <f>F27+C27+I27</f>
        <v>63</v>
      </c>
      <c r="M27" s="199">
        <f>K27+L27</f>
        <v>216</v>
      </c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</row>
    <row r="28" spans="1:118" s="83" customFormat="1" ht="16.5" thickBot="1">
      <c r="A28" s="2894" t="s">
        <v>55</v>
      </c>
      <c r="B28" s="2976"/>
      <c r="C28" s="2977"/>
      <c r="D28" s="2986"/>
      <c r="E28" s="1354"/>
      <c r="F28" s="2921"/>
      <c r="G28" s="2978"/>
      <c r="H28" s="2923"/>
      <c r="I28" s="2923"/>
      <c r="J28" s="3004"/>
      <c r="K28" s="1354"/>
      <c r="L28" s="2921"/>
      <c r="M28" s="292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</row>
    <row r="29" spans="1:118" s="83" customFormat="1" ht="15.75">
      <c r="A29" s="2861" t="s">
        <v>44</v>
      </c>
      <c r="B29" s="198">
        <v>0</v>
      </c>
      <c r="C29" s="260">
        <v>0</v>
      </c>
      <c r="D29" s="2987">
        <f t="shared" ref="D29:D36" si="8">B29+C29</f>
        <v>0</v>
      </c>
      <c r="E29" s="2998">
        <v>0</v>
      </c>
      <c r="F29" s="2972">
        <v>0</v>
      </c>
      <c r="G29" s="2956">
        <f t="shared" ref="G29:G34" si="9">E29+F29</f>
        <v>0</v>
      </c>
      <c r="H29" s="2958">
        <v>0</v>
      </c>
      <c r="I29" s="2958">
        <v>0</v>
      </c>
      <c r="J29" s="2984">
        <v>0</v>
      </c>
      <c r="K29" s="2957">
        <f t="shared" si="2"/>
        <v>0</v>
      </c>
      <c r="L29" s="2945">
        <f t="shared" si="2"/>
        <v>0</v>
      </c>
      <c r="M29" s="641">
        <f t="shared" si="3"/>
        <v>0</v>
      </c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</row>
    <row r="30" spans="1:118" s="83" customFormat="1" ht="15.75">
      <c r="A30" s="2861" t="s">
        <v>45</v>
      </c>
      <c r="B30" s="198">
        <v>0</v>
      </c>
      <c r="C30" s="490">
        <v>0</v>
      </c>
      <c r="D30" s="1052">
        <f t="shared" si="8"/>
        <v>0</v>
      </c>
      <c r="E30" s="1053">
        <v>1</v>
      </c>
      <c r="F30" s="2937">
        <v>0</v>
      </c>
      <c r="G30" s="496">
        <f t="shared" si="9"/>
        <v>1</v>
      </c>
      <c r="H30" s="2936">
        <v>0</v>
      </c>
      <c r="I30" s="2936">
        <v>0</v>
      </c>
      <c r="J30" s="498">
        <f t="shared" ref="J30:J35" si="10">H30+I30</f>
        <v>0</v>
      </c>
      <c r="K30" s="497">
        <f>E30+B30+H30</f>
        <v>1</v>
      </c>
      <c r="L30" s="2863">
        <f>F30+C30+I30</f>
        <v>0</v>
      </c>
      <c r="M30" s="488">
        <f>K30+L30</f>
        <v>1</v>
      </c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</row>
    <row r="31" spans="1:118" s="83" customFormat="1" ht="16.5" customHeight="1">
      <c r="A31" s="2866" t="s">
        <v>46</v>
      </c>
      <c r="B31" s="198">
        <v>0</v>
      </c>
      <c r="C31" s="490">
        <v>0</v>
      </c>
      <c r="D31" s="1052">
        <f t="shared" si="8"/>
        <v>0</v>
      </c>
      <c r="E31" s="1053">
        <v>0</v>
      </c>
      <c r="F31" s="2935">
        <v>0</v>
      </c>
      <c r="G31" s="496">
        <f t="shared" si="9"/>
        <v>0</v>
      </c>
      <c r="H31" s="2936">
        <v>0</v>
      </c>
      <c r="I31" s="2936">
        <v>0</v>
      </c>
      <c r="J31" s="498">
        <f t="shared" si="10"/>
        <v>0</v>
      </c>
      <c r="K31" s="497">
        <f t="shared" si="2"/>
        <v>0</v>
      </c>
      <c r="L31" s="2863">
        <f t="shared" si="2"/>
        <v>0</v>
      </c>
      <c r="M31" s="488">
        <f t="shared" si="3"/>
        <v>0</v>
      </c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</row>
    <row r="32" spans="1:118" s="83" customFormat="1" ht="15.75">
      <c r="A32" s="2867" t="s">
        <v>76</v>
      </c>
      <c r="B32" s="198">
        <v>0</v>
      </c>
      <c r="C32" s="490">
        <v>0</v>
      </c>
      <c r="D32" s="1052">
        <f t="shared" si="8"/>
        <v>0</v>
      </c>
      <c r="E32" s="1053">
        <v>0</v>
      </c>
      <c r="F32" s="2935">
        <v>0</v>
      </c>
      <c r="G32" s="496">
        <f t="shared" si="9"/>
        <v>0</v>
      </c>
      <c r="H32" s="2936">
        <v>0</v>
      </c>
      <c r="I32" s="2936">
        <v>0</v>
      </c>
      <c r="J32" s="498">
        <v>0</v>
      </c>
      <c r="K32" s="497">
        <f t="shared" si="2"/>
        <v>0</v>
      </c>
      <c r="L32" s="2863">
        <f t="shared" si="2"/>
        <v>0</v>
      </c>
      <c r="M32" s="488">
        <f t="shared" si="3"/>
        <v>0</v>
      </c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</row>
    <row r="33" spans="1:118" s="83" customFormat="1" ht="15.75" customHeight="1">
      <c r="A33" s="2868" t="s">
        <v>48</v>
      </c>
      <c r="B33" s="198">
        <v>0</v>
      </c>
      <c r="C33" s="490">
        <v>0</v>
      </c>
      <c r="D33" s="1052">
        <f t="shared" si="8"/>
        <v>0</v>
      </c>
      <c r="E33" s="1053">
        <v>0</v>
      </c>
      <c r="F33" s="2935">
        <v>0</v>
      </c>
      <c r="G33" s="496">
        <f t="shared" si="9"/>
        <v>0</v>
      </c>
      <c r="H33" s="2936">
        <v>0</v>
      </c>
      <c r="I33" s="2936">
        <v>0</v>
      </c>
      <c r="J33" s="498">
        <f t="shared" si="10"/>
        <v>0</v>
      </c>
      <c r="K33" s="497">
        <f t="shared" si="2"/>
        <v>0</v>
      </c>
      <c r="L33" s="2863">
        <f t="shared" si="2"/>
        <v>0</v>
      </c>
      <c r="M33" s="488">
        <f t="shared" si="3"/>
        <v>0</v>
      </c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  <c r="DG33" s="84"/>
      <c r="DH33" s="84"/>
      <c r="DI33" s="84"/>
      <c r="DJ33" s="84"/>
      <c r="DK33" s="84"/>
      <c r="DL33" s="84"/>
      <c r="DM33" s="84"/>
      <c r="DN33" s="84"/>
    </row>
    <row r="34" spans="1:118" s="83" customFormat="1" ht="19.5" customHeight="1">
      <c r="A34" s="2869" t="s">
        <v>49</v>
      </c>
      <c r="B34" s="198">
        <v>0</v>
      </c>
      <c r="C34" s="490">
        <v>0</v>
      </c>
      <c r="D34" s="1052">
        <f t="shared" si="8"/>
        <v>0</v>
      </c>
      <c r="E34" s="1053">
        <v>0</v>
      </c>
      <c r="F34" s="2935">
        <v>0</v>
      </c>
      <c r="G34" s="496">
        <f t="shared" si="9"/>
        <v>0</v>
      </c>
      <c r="H34" s="2936">
        <v>0</v>
      </c>
      <c r="I34" s="2936">
        <v>0</v>
      </c>
      <c r="J34" s="498">
        <f t="shared" si="10"/>
        <v>0</v>
      </c>
      <c r="K34" s="497">
        <f t="shared" si="2"/>
        <v>0</v>
      </c>
      <c r="L34" s="2863">
        <f t="shared" si="2"/>
        <v>0</v>
      </c>
      <c r="M34" s="488">
        <f t="shared" si="3"/>
        <v>0</v>
      </c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</row>
    <row r="35" spans="1:118" s="83" customFormat="1" ht="22.9" customHeight="1">
      <c r="A35" s="2869" t="s">
        <v>50</v>
      </c>
      <c r="B35" s="198">
        <v>0</v>
      </c>
      <c r="C35" s="490">
        <v>0</v>
      </c>
      <c r="D35" s="1052">
        <f t="shared" si="8"/>
        <v>0</v>
      </c>
      <c r="E35" s="1053">
        <v>0</v>
      </c>
      <c r="F35" s="2935">
        <v>0</v>
      </c>
      <c r="G35" s="496">
        <v>0</v>
      </c>
      <c r="H35" s="2936">
        <v>0</v>
      </c>
      <c r="I35" s="2936">
        <v>0</v>
      </c>
      <c r="J35" s="496">
        <f t="shared" si="10"/>
        <v>0</v>
      </c>
      <c r="K35" s="2863">
        <f t="shared" si="2"/>
        <v>0</v>
      </c>
      <c r="L35" s="2863">
        <f t="shared" si="2"/>
        <v>0</v>
      </c>
      <c r="M35" s="488">
        <f t="shared" si="3"/>
        <v>0</v>
      </c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</row>
    <row r="36" spans="1:118" s="83" customFormat="1" ht="18.600000000000001" customHeight="1" thickBot="1">
      <c r="A36" s="2872" t="s">
        <v>51</v>
      </c>
      <c r="B36" s="242">
        <v>0</v>
      </c>
      <c r="C36" s="2871">
        <v>0</v>
      </c>
      <c r="D36" s="2988">
        <f t="shared" si="8"/>
        <v>0</v>
      </c>
      <c r="E36" s="2999">
        <v>0</v>
      </c>
      <c r="F36" s="2942">
        <v>0</v>
      </c>
      <c r="G36" s="2943">
        <v>0</v>
      </c>
      <c r="H36" s="2944">
        <v>0</v>
      </c>
      <c r="I36" s="2944">
        <v>0</v>
      </c>
      <c r="J36" s="2943">
        <v>0</v>
      </c>
      <c r="K36" s="2851">
        <f>E36+B36+H36</f>
        <v>0</v>
      </c>
      <c r="L36" s="2851">
        <f>F36+C36+I36</f>
        <v>0</v>
      </c>
      <c r="M36" s="2913">
        <f>K36+L36</f>
        <v>0</v>
      </c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/>
      <c r="DI36" s="84"/>
      <c r="DJ36" s="84"/>
      <c r="DK36" s="84"/>
      <c r="DL36" s="84"/>
      <c r="DM36" s="84"/>
      <c r="DN36" s="84"/>
    </row>
    <row r="37" spans="1:118" s="83" customFormat="1" ht="19.5" customHeight="1" thickBot="1">
      <c r="A37" s="2874" t="s">
        <v>56</v>
      </c>
      <c r="B37" s="2915">
        <f t="shared" ref="B37:J37" si="11">SUM(B29:B36)</f>
        <v>0</v>
      </c>
      <c r="C37" s="2915">
        <f t="shared" si="11"/>
        <v>0</v>
      </c>
      <c r="D37" s="2916">
        <f t="shared" si="11"/>
        <v>0</v>
      </c>
      <c r="E37" s="499">
        <f t="shared" si="11"/>
        <v>1</v>
      </c>
      <c r="F37" s="2915">
        <f t="shared" si="11"/>
        <v>0</v>
      </c>
      <c r="G37" s="200">
        <f t="shared" si="11"/>
        <v>1</v>
      </c>
      <c r="H37" s="2916">
        <f t="shared" si="11"/>
        <v>0</v>
      </c>
      <c r="I37" s="2916">
        <f t="shared" si="11"/>
        <v>0</v>
      </c>
      <c r="J37" s="200">
        <f t="shared" si="11"/>
        <v>0</v>
      </c>
      <c r="K37" s="2915">
        <f t="shared" si="2"/>
        <v>1</v>
      </c>
      <c r="L37" s="2915">
        <f t="shared" si="2"/>
        <v>0</v>
      </c>
      <c r="M37" s="199">
        <f t="shared" si="3"/>
        <v>1</v>
      </c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4"/>
      <c r="DE37" s="84"/>
      <c r="DF37" s="84"/>
      <c r="DG37" s="84"/>
      <c r="DH37" s="84"/>
      <c r="DI37" s="84"/>
      <c r="DJ37" s="84"/>
      <c r="DK37" s="84"/>
      <c r="DL37" s="84"/>
      <c r="DM37" s="84"/>
      <c r="DN37" s="84"/>
    </row>
    <row r="38" spans="1:118" s="83" customFormat="1" ht="19.5" customHeight="1" thickBot="1">
      <c r="A38" s="2947" t="s">
        <v>57</v>
      </c>
      <c r="B38" s="2915">
        <f>B27</f>
        <v>61</v>
      </c>
      <c r="C38" s="2915">
        <f>C27</f>
        <v>38</v>
      </c>
      <c r="D38" s="2916">
        <f t="shared" ref="D38:J38" si="12">D27</f>
        <v>99</v>
      </c>
      <c r="E38" s="499">
        <f>E27</f>
        <v>91</v>
      </c>
      <c r="F38" s="2948">
        <f t="shared" si="12"/>
        <v>25</v>
      </c>
      <c r="G38" s="200">
        <f>G27</f>
        <v>116</v>
      </c>
      <c r="H38" s="2916">
        <f>H27</f>
        <v>1</v>
      </c>
      <c r="I38" s="201">
        <f>I27</f>
        <v>0</v>
      </c>
      <c r="J38" s="200">
        <f t="shared" si="12"/>
        <v>1</v>
      </c>
      <c r="K38" s="2915">
        <f t="shared" si="2"/>
        <v>153</v>
      </c>
      <c r="L38" s="2915">
        <f t="shared" si="2"/>
        <v>63</v>
      </c>
      <c r="M38" s="199">
        <f t="shared" si="3"/>
        <v>216</v>
      </c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84"/>
      <c r="DI38" s="84"/>
      <c r="DJ38" s="84"/>
      <c r="DK38" s="84"/>
      <c r="DL38" s="84"/>
      <c r="DM38" s="84"/>
      <c r="DN38" s="84"/>
    </row>
    <row r="39" spans="1:118" s="83" customFormat="1" ht="26.25" customHeight="1" thickBot="1">
      <c r="A39" s="671" t="s">
        <v>56</v>
      </c>
      <c r="B39" s="2945">
        <f>B37</f>
        <v>0</v>
      </c>
      <c r="C39" s="2945">
        <f>C37</f>
        <v>0</v>
      </c>
      <c r="D39" s="2946">
        <f t="shared" ref="D39:J39" si="13">D37</f>
        <v>0</v>
      </c>
      <c r="E39" s="2957">
        <f t="shared" si="13"/>
        <v>1</v>
      </c>
      <c r="F39" s="2949">
        <f t="shared" si="13"/>
        <v>0</v>
      </c>
      <c r="G39" s="640">
        <f>G37</f>
        <v>1</v>
      </c>
      <c r="H39" s="2946">
        <f>H37</f>
        <v>0</v>
      </c>
      <c r="I39" s="642">
        <f>I37</f>
        <v>0</v>
      </c>
      <c r="J39" s="640">
        <f t="shared" si="13"/>
        <v>0</v>
      </c>
      <c r="K39" s="499">
        <f t="shared" si="2"/>
        <v>1</v>
      </c>
      <c r="L39" s="2915">
        <f t="shared" si="2"/>
        <v>0</v>
      </c>
      <c r="M39" s="199">
        <f t="shared" si="3"/>
        <v>1</v>
      </c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4"/>
      <c r="DF39" s="84"/>
      <c r="DG39" s="84"/>
      <c r="DH39" s="84"/>
      <c r="DI39" s="84"/>
      <c r="DJ39" s="84"/>
      <c r="DK39" s="84"/>
      <c r="DL39" s="84"/>
      <c r="DM39" s="84"/>
      <c r="DN39" s="84"/>
    </row>
    <row r="40" spans="1:118" s="83" customFormat="1" ht="23.25" customHeight="1" thickBot="1">
      <c r="A40" s="2743" t="s">
        <v>329</v>
      </c>
      <c r="B40" s="2876">
        <f>B39+B38</f>
        <v>61</v>
      </c>
      <c r="C40" s="2876">
        <f>C39+C38</f>
        <v>38</v>
      </c>
      <c r="D40" s="2877">
        <f t="shared" ref="D40:J40" si="14">D39+D38</f>
        <v>99</v>
      </c>
      <c r="E40" s="639">
        <f t="shared" si="14"/>
        <v>92</v>
      </c>
      <c r="F40" s="3005">
        <f t="shared" si="14"/>
        <v>25</v>
      </c>
      <c r="G40" s="199">
        <f t="shared" si="14"/>
        <v>117</v>
      </c>
      <c r="H40" s="2877">
        <f t="shared" si="14"/>
        <v>1</v>
      </c>
      <c r="I40" s="2931">
        <f t="shared" si="14"/>
        <v>0</v>
      </c>
      <c r="J40" s="199">
        <f t="shared" si="14"/>
        <v>1</v>
      </c>
      <c r="K40" s="639">
        <f>E40+B40+H40</f>
        <v>154</v>
      </c>
      <c r="L40" s="2876">
        <f>F40+C40+I40</f>
        <v>63</v>
      </c>
      <c r="M40" s="199">
        <f>K40+L40</f>
        <v>217</v>
      </c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</row>
    <row r="41" spans="1:118" s="83" customFormat="1" ht="15.75">
      <c r="B41" s="588"/>
      <c r="C41" s="588"/>
      <c r="D41" s="588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4"/>
      <c r="DG41" s="84"/>
      <c r="DH41" s="84"/>
      <c r="DI41" s="84"/>
      <c r="DJ41" s="84"/>
      <c r="DK41" s="84"/>
      <c r="DL41" s="84"/>
      <c r="DM41" s="84"/>
      <c r="DN41" s="84"/>
    </row>
    <row r="42" spans="1:118" s="83" customFormat="1" ht="15.75">
      <c r="A42" s="104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4"/>
      <c r="DG42" s="84"/>
      <c r="DH42" s="84"/>
      <c r="DI42" s="84"/>
      <c r="DJ42" s="84"/>
      <c r="DK42" s="84"/>
      <c r="DL42" s="84"/>
      <c r="DM42" s="84"/>
      <c r="DN42" s="84"/>
    </row>
    <row r="43" spans="1:118" s="83" customFormat="1" ht="15.75">
      <c r="A43" s="3843"/>
      <c r="B43" s="3843"/>
      <c r="C43" s="3843"/>
      <c r="D43" s="3843"/>
      <c r="E43" s="3843"/>
      <c r="F43" s="3843"/>
      <c r="G43" s="3843"/>
      <c r="H43" s="3843"/>
      <c r="I43" s="3843"/>
      <c r="J43" s="3843"/>
      <c r="K43" s="3843"/>
      <c r="L43" s="3843"/>
      <c r="M43" s="3843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4"/>
      <c r="DG43" s="84"/>
      <c r="DH43" s="84"/>
      <c r="DI43" s="84"/>
      <c r="DJ43" s="84"/>
      <c r="DK43" s="84"/>
    </row>
    <row r="44" spans="1:118" s="83" customFormat="1" ht="15.75">
      <c r="A44" s="92"/>
      <c r="B44" s="92"/>
      <c r="C44" s="92"/>
      <c r="D44" s="92"/>
      <c r="E44" s="92"/>
      <c r="F44" s="92"/>
      <c r="G44" s="92"/>
      <c r="H44" s="92"/>
      <c r="I44" s="100"/>
      <c r="J44" s="100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4"/>
      <c r="DG44" s="84"/>
      <c r="DH44" s="84"/>
      <c r="DI44" s="84"/>
      <c r="DJ44" s="84"/>
      <c r="DK44" s="84"/>
      <c r="DL44" s="84"/>
      <c r="DM44" s="84"/>
      <c r="DN44" s="84"/>
    </row>
  </sheetData>
  <mergeCells count="14">
    <mergeCell ref="A1:M1"/>
    <mergeCell ref="A43:M43"/>
    <mergeCell ref="E4:G4"/>
    <mergeCell ref="B5:D5"/>
    <mergeCell ref="E5:G5"/>
    <mergeCell ref="A2:M2"/>
    <mergeCell ref="H3:J3"/>
    <mergeCell ref="H4:J4"/>
    <mergeCell ref="K4:M5"/>
    <mergeCell ref="H5:J5"/>
    <mergeCell ref="A3:A6"/>
    <mergeCell ref="B3:D3"/>
    <mergeCell ref="E3:G3"/>
    <mergeCell ref="B4:D4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39"/>
  <sheetViews>
    <sheetView zoomScale="50" zoomScaleNormal="50" workbookViewId="0">
      <selection sqref="A1:XFD1048576"/>
    </sheetView>
  </sheetViews>
  <sheetFormatPr defaultColWidth="9.140625" defaultRowHeight="25.5"/>
  <cols>
    <col min="1" max="1" width="106.5703125" style="412" bestFit="1" customWidth="1"/>
    <col min="2" max="2" width="15.5703125" style="412" customWidth="1"/>
    <col min="3" max="3" width="14.42578125" style="412" customWidth="1"/>
    <col min="4" max="4" width="13.28515625" style="412" customWidth="1"/>
    <col min="5" max="5" width="15" style="412" customWidth="1"/>
    <col min="6" max="6" width="14.42578125" style="412" customWidth="1"/>
    <col min="7" max="7" width="13.7109375" style="412" customWidth="1"/>
    <col min="8" max="8" width="15.140625" style="412" customWidth="1"/>
    <col min="9" max="10" width="12.28515625" style="412" customWidth="1"/>
    <col min="11" max="11" width="15.140625" style="412" customWidth="1"/>
    <col min="12" max="12" width="12" style="412" customWidth="1"/>
    <col min="13" max="13" width="13.28515625" style="412" customWidth="1"/>
    <col min="14" max="14" width="16" style="412" customWidth="1"/>
    <col min="15" max="15" width="13.85546875" style="412" customWidth="1"/>
    <col min="16" max="16" width="14" style="412" customWidth="1"/>
    <col min="17" max="18" width="10.7109375" style="412" customWidth="1"/>
    <col min="19" max="19" width="9.140625" style="412"/>
    <col min="20" max="20" width="12.85546875" style="412" customWidth="1"/>
    <col min="21" max="21" width="23.42578125" style="412" customWidth="1"/>
    <col min="22" max="23" width="9.140625" style="412"/>
    <col min="24" max="24" width="10.5703125" style="412" bestFit="1" customWidth="1"/>
    <col min="25" max="25" width="11.28515625" style="412" customWidth="1"/>
    <col min="26" max="16384" width="9.140625" style="412"/>
  </cols>
  <sheetData>
    <row r="1" spans="1:24" ht="39.75" customHeight="1">
      <c r="A1" s="3720" t="s">
        <v>77</v>
      </c>
      <c r="B1" s="3720"/>
      <c r="C1" s="3720"/>
      <c r="D1" s="3720"/>
      <c r="E1" s="3720"/>
      <c r="F1" s="3720"/>
      <c r="G1" s="3720"/>
      <c r="H1" s="3720"/>
      <c r="I1" s="3720"/>
      <c r="J1" s="3720"/>
      <c r="K1" s="3720"/>
      <c r="L1" s="3720"/>
      <c r="M1" s="3720"/>
      <c r="N1" s="3720"/>
      <c r="O1" s="3720"/>
      <c r="P1" s="3720"/>
      <c r="Q1" s="409"/>
      <c r="R1" s="409"/>
      <c r="S1" s="409"/>
      <c r="T1" s="409"/>
    </row>
    <row r="2" spans="1:24" ht="28.5" customHeight="1">
      <c r="A2" s="3743" t="s">
        <v>78</v>
      </c>
      <c r="B2" s="3743"/>
      <c r="C2" s="3743"/>
      <c r="D2" s="3743"/>
      <c r="E2" s="3743"/>
      <c r="F2" s="3743"/>
      <c r="G2" s="3743"/>
      <c r="H2" s="3743"/>
      <c r="I2" s="3743"/>
      <c r="J2" s="3743"/>
      <c r="K2" s="3743"/>
      <c r="L2" s="3743"/>
      <c r="M2" s="3743"/>
      <c r="N2" s="3743"/>
      <c r="O2" s="3743"/>
      <c r="P2" s="3743"/>
    </row>
    <row r="3" spans="1:24" ht="37.5" customHeight="1">
      <c r="A3" s="3877" t="s">
        <v>298</v>
      </c>
      <c r="B3" s="3877"/>
      <c r="C3" s="3877"/>
      <c r="D3" s="3877"/>
      <c r="E3" s="3877"/>
      <c r="F3" s="3877"/>
      <c r="G3" s="3877"/>
      <c r="H3" s="3877"/>
      <c r="I3" s="3877"/>
      <c r="J3" s="3877"/>
      <c r="K3" s="3877"/>
      <c r="L3" s="3877"/>
      <c r="M3" s="3877"/>
      <c r="N3" s="3877"/>
      <c r="O3" s="3877"/>
      <c r="P3" s="3877"/>
      <c r="Q3" s="3041"/>
      <c r="R3" s="3041"/>
    </row>
    <row r="4" spans="1:24" ht="19.5" customHeight="1">
      <c r="A4" s="3715" t="s">
        <v>357</v>
      </c>
      <c r="B4" s="3715"/>
      <c r="C4" s="3715"/>
      <c r="D4" s="3715"/>
      <c r="E4" s="3715"/>
      <c r="F4" s="3715"/>
      <c r="G4" s="3715"/>
      <c r="H4" s="3715"/>
      <c r="I4" s="3715"/>
      <c r="J4" s="3715"/>
      <c r="K4" s="3715"/>
      <c r="L4" s="3715"/>
      <c r="M4" s="3715"/>
      <c r="N4" s="3715"/>
      <c r="O4" s="3715"/>
      <c r="P4" s="3715"/>
      <c r="Q4" s="3041"/>
      <c r="R4" s="3041"/>
    </row>
    <row r="5" spans="1:24" ht="18" customHeight="1" thickBot="1">
      <c r="A5" s="415"/>
    </row>
    <row r="6" spans="1:24" ht="33" customHeight="1">
      <c r="A6" s="3878" t="s">
        <v>9</v>
      </c>
      <c r="B6" s="3870" t="s">
        <v>0</v>
      </c>
      <c r="C6" s="3871"/>
      <c r="D6" s="3872"/>
      <c r="E6" s="3870" t="s">
        <v>1</v>
      </c>
      <c r="F6" s="3871"/>
      <c r="G6" s="3872"/>
      <c r="H6" s="3870" t="s">
        <v>2</v>
      </c>
      <c r="I6" s="3871"/>
      <c r="J6" s="3872"/>
      <c r="K6" s="3870" t="s">
        <v>3</v>
      </c>
      <c r="L6" s="3871"/>
      <c r="M6" s="3872"/>
      <c r="N6" s="3873" t="s">
        <v>6</v>
      </c>
      <c r="O6" s="3874"/>
      <c r="P6" s="3875"/>
      <c r="Q6" s="416"/>
      <c r="R6" s="416"/>
    </row>
    <row r="7" spans="1:24" ht="3" customHeight="1" thickBot="1">
      <c r="A7" s="3709"/>
      <c r="B7" s="3726"/>
      <c r="C7" s="3727"/>
      <c r="D7" s="3728"/>
      <c r="E7" s="3729"/>
      <c r="F7" s="3880"/>
      <c r="G7" s="3881"/>
      <c r="H7" s="3729"/>
      <c r="I7" s="3880"/>
      <c r="J7" s="3881"/>
      <c r="K7" s="3726"/>
      <c r="L7" s="3727"/>
      <c r="M7" s="3728"/>
      <c r="N7" s="3740"/>
      <c r="O7" s="3741"/>
      <c r="P7" s="3742"/>
      <c r="Q7" s="416"/>
      <c r="R7" s="416"/>
    </row>
    <row r="8" spans="1:24" ht="60.75" thickBot="1">
      <c r="A8" s="3879"/>
      <c r="B8" s="3578" t="s">
        <v>26</v>
      </c>
      <c r="C8" s="3578" t="s">
        <v>27</v>
      </c>
      <c r="D8" s="3579" t="s">
        <v>4</v>
      </c>
      <c r="E8" s="3578" t="s">
        <v>26</v>
      </c>
      <c r="F8" s="3578" t="s">
        <v>27</v>
      </c>
      <c r="G8" s="3579" t="s">
        <v>4</v>
      </c>
      <c r="H8" s="3578" t="s">
        <v>26</v>
      </c>
      <c r="I8" s="3578" t="s">
        <v>27</v>
      </c>
      <c r="J8" s="3579" t="s">
        <v>4</v>
      </c>
      <c r="K8" s="3578" t="s">
        <v>26</v>
      </c>
      <c r="L8" s="3578" t="s">
        <v>27</v>
      </c>
      <c r="M8" s="3579" t="s">
        <v>4</v>
      </c>
      <c r="N8" s="3578" t="s">
        <v>26</v>
      </c>
      <c r="O8" s="3578" t="s">
        <v>27</v>
      </c>
      <c r="P8" s="3506" t="s">
        <v>4</v>
      </c>
      <c r="Q8" s="416"/>
      <c r="R8" s="416"/>
    </row>
    <row r="9" spans="1:24" ht="26.25">
      <c r="A9" s="3507" t="s">
        <v>22</v>
      </c>
      <c r="B9" s="3508"/>
      <c r="C9" s="3509"/>
      <c r="D9" s="3510"/>
      <c r="E9" s="3508"/>
      <c r="F9" s="3509"/>
      <c r="G9" s="3510"/>
      <c r="H9" s="3508"/>
      <c r="I9" s="3509"/>
      <c r="J9" s="3510"/>
      <c r="K9" s="3508"/>
      <c r="L9" s="3509"/>
      <c r="M9" s="3510"/>
      <c r="N9" s="3511"/>
      <c r="O9" s="3512"/>
      <c r="P9" s="3513"/>
      <c r="Q9" s="416"/>
      <c r="R9" s="416"/>
    </row>
    <row r="10" spans="1:24" ht="26.25">
      <c r="A10" s="3514" t="s">
        <v>270</v>
      </c>
      <c r="B10" s="1595">
        <f>B19+B27</f>
        <v>124</v>
      </c>
      <c r="C10" s="1596">
        <f>C19+C27</f>
        <v>8</v>
      </c>
      <c r="D10" s="1597">
        <f>B10+C10</f>
        <v>132</v>
      </c>
      <c r="E10" s="1595">
        <f>E19+E27</f>
        <v>96</v>
      </c>
      <c r="F10" s="1596">
        <f>F19+F27</f>
        <v>9</v>
      </c>
      <c r="G10" s="1597">
        <f>E10+F10</f>
        <v>105</v>
      </c>
      <c r="H10" s="1595">
        <f t="shared" ref="H10:I15" si="0">H19+H27</f>
        <v>97</v>
      </c>
      <c r="I10" s="1596">
        <f t="shared" si="0"/>
        <v>24</v>
      </c>
      <c r="J10" s="1597">
        <f>H10+I10</f>
        <v>121</v>
      </c>
      <c r="K10" s="1595">
        <f t="shared" ref="K10:L15" si="1">K19+K27</f>
        <v>100</v>
      </c>
      <c r="L10" s="1596">
        <f t="shared" si="1"/>
        <v>28</v>
      </c>
      <c r="M10" s="1597">
        <f>K10+L10</f>
        <v>128</v>
      </c>
      <c r="N10" s="3521">
        <f>SUM(B10+E10+H10+K10)</f>
        <v>417</v>
      </c>
      <c r="O10" s="3522">
        <f>SUM(C10+F10+I10+L10)</f>
        <v>69</v>
      </c>
      <c r="P10" s="3523">
        <f>SUM(N10:O10)</f>
        <v>486</v>
      </c>
      <c r="Q10" s="123"/>
      <c r="R10" s="123"/>
      <c r="S10" s="413"/>
      <c r="T10" s="413"/>
      <c r="U10" s="413"/>
      <c r="V10" s="413"/>
      <c r="W10" s="413"/>
      <c r="X10" s="413"/>
    </row>
    <row r="11" spans="1:24" ht="26.25">
      <c r="A11" s="3514" t="s">
        <v>68</v>
      </c>
      <c r="B11" s="1595">
        <f t="shared" ref="B11:C15" si="2">B20+B28</f>
        <v>42</v>
      </c>
      <c r="C11" s="1596">
        <f t="shared" si="2"/>
        <v>2</v>
      </c>
      <c r="D11" s="1597">
        <f t="shared" ref="D11:D15" si="3">B11+C11</f>
        <v>44</v>
      </c>
      <c r="E11" s="1595">
        <f t="shared" ref="E11:F15" si="4">E20+E28</f>
        <v>46</v>
      </c>
      <c r="F11" s="1596">
        <f t="shared" si="4"/>
        <v>3</v>
      </c>
      <c r="G11" s="1597">
        <f t="shared" ref="G11:G15" si="5">E11+F11</f>
        <v>49</v>
      </c>
      <c r="H11" s="1595">
        <f t="shared" si="0"/>
        <v>44</v>
      </c>
      <c r="I11" s="1596">
        <f t="shared" si="0"/>
        <v>9</v>
      </c>
      <c r="J11" s="1597">
        <f t="shared" ref="J11:J15" si="6">H11+I11</f>
        <v>53</v>
      </c>
      <c r="K11" s="1595">
        <f t="shared" si="1"/>
        <v>46</v>
      </c>
      <c r="L11" s="1596">
        <f t="shared" si="1"/>
        <v>8</v>
      </c>
      <c r="M11" s="1597">
        <f t="shared" ref="M11:M15" si="7">K11+L11</f>
        <v>54</v>
      </c>
      <c r="N11" s="3521">
        <f t="shared" ref="N11:O15" si="8">SUM(B11+E11+H11+K11)</f>
        <v>178</v>
      </c>
      <c r="O11" s="3522">
        <f t="shared" si="8"/>
        <v>22</v>
      </c>
      <c r="P11" s="3523">
        <f t="shared" ref="P11:P15" si="9">SUM(N11:O11)</f>
        <v>200</v>
      </c>
      <c r="Q11" s="123"/>
      <c r="R11" s="123"/>
      <c r="S11" s="413"/>
      <c r="T11" s="413"/>
      <c r="U11" s="413"/>
      <c r="V11" s="413"/>
      <c r="W11" s="413"/>
      <c r="X11" s="413"/>
    </row>
    <row r="12" spans="1:24" ht="26.25">
      <c r="A12" s="3515" t="s">
        <v>272</v>
      </c>
      <c r="B12" s="1595">
        <f t="shared" si="2"/>
        <v>26</v>
      </c>
      <c r="C12" s="1596">
        <f t="shared" si="2"/>
        <v>5</v>
      </c>
      <c r="D12" s="1597">
        <f t="shared" si="3"/>
        <v>31</v>
      </c>
      <c r="E12" s="1595">
        <f t="shared" si="4"/>
        <v>34</v>
      </c>
      <c r="F12" s="1596">
        <f t="shared" si="4"/>
        <v>0</v>
      </c>
      <c r="G12" s="1597">
        <f t="shared" si="5"/>
        <v>34</v>
      </c>
      <c r="H12" s="1595">
        <f t="shared" si="0"/>
        <v>24</v>
      </c>
      <c r="I12" s="1596">
        <f t="shared" si="0"/>
        <v>6</v>
      </c>
      <c r="J12" s="1597">
        <f t="shared" si="6"/>
        <v>30</v>
      </c>
      <c r="K12" s="1595">
        <f t="shared" si="1"/>
        <v>31</v>
      </c>
      <c r="L12" s="1596">
        <f t="shared" si="1"/>
        <v>3</v>
      </c>
      <c r="M12" s="1597">
        <f t="shared" si="7"/>
        <v>34</v>
      </c>
      <c r="N12" s="3521">
        <f t="shared" si="8"/>
        <v>115</v>
      </c>
      <c r="O12" s="3522">
        <f t="shared" si="8"/>
        <v>14</v>
      </c>
      <c r="P12" s="3523">
        <f t="shared" si="9"/>
        <v>129</v>
      </c>
      <c r="Q12" s="123"/>
      <c r="R12" s="123"/>
      <c r="S12" s="413"/>
      <c r="T12" s="413"/>
      <c r="U12" s="413"/>
      <c r="V12" s="413"/>
      <c r="W12" s="413"/>
      <c r="X12" s="413"/>
    </row>
    <row r="13" spans="1:24" ht="26.25">
      <c r="A13" s="3516" t="s">
        <v>95</v>
      </c>
      <c r="B13" s="1595">
        <f t="shared" si="2"/>
        <v>42</v>
      </c>
      <c r="C13" s="1596">
        <f t="shared" si="2"/>
        <v>12</v>
      </c>
      <c r="D13" s="1597">
        <f t="shared" si="3"/>
        <v>54</v>
      </c>
      <c r="E13" s="1595">
        <f t="shared" si="4"/>
        <v>42</v>
      </c>
      <c r="F13" s="1596">
        <f t="shared" si="4"/>
        <v>3</v>
      </c>
      <c r="G13" s="1597">
        <f t="shared" si="5"/>
        <v>45</v>
      </c>
      <c r="H13" s="1595">
        <f t="shared" si="0"/>
        <v>40</v>
      </c>
      <c r="I13" s="1596">
        <f t="shared" si="0"/>
        <v>17</v>
      </c>
      <c r="J13" s="1597">
        <f t="shared" si="6"/>
        <v>57</v>
      </c>
      <c r="K13" s="1595">
        <f t="shared" si="1"/>
        <v>30</v>
      </c>
      <c r="L13" s="1596">
        <f t="shared" si="1"/>
        <v>13</v>
      </c>
      <c r="M13" s="1597">
        <f t="shared" si="7"/>
        <v>43</v>
      </c>
      <c r="N13" s="3521">
        <f t="shared" si="8"/>
        <v>154</v>
      </c>
      <c r="O13" s="3522">
        <f t="shared" si="8"/>
        <v>45</v>
      </c>
      <c r="P13" s="3523">
        <f t="shared" si="9"/>
        <v>199</v>
      </c>
      <c r="Q13" s="123"/>
      <c r="R13" s="123"/>
      <c r="S13" s="413"/>
      <c r="T13" s="413"/>
      <c r="U13" s="413"/>
      <c r="V13" s="413"/>
      <c r="W13" s="413"/>
      <c r="X13" s="413"/>
    </row>
    <row r="14" spans="1:24" ht="26.25">
      <c r="A14" s="3514" t="s">
        <v>271</v>
      </c>
      <c r="B14" s="1595">
        <f t="shared" si="2"/>
        <v>25</v>
      </c>
      <c r="C14" s="1596">
        <f t="shared" si="2"/>
        <v>7</v>
      </c>
      <c r="D14" s="1597">
        <f t="shared" si="3"/>
        <v>32</v>
      </c>
      <c r="E14" s="1595">
        <f t="shared" si="4"/>
        <v>26</v>
      </c>
      <c r="F14" s="1596">
        <f t="shared" si="4"/>
        <v>3</v>
      </c>
      <c r="G14" s="1597">
        <f t="shared" si="5"/>
        <v>29</v>
      </c>
      <c r="H14" s="1595">
        <f t="shared" si="0"/>
        <v>20</v>
      </c>
      <c r="I14" s="1596">
        <f t="shared" si="0"/>
        <v>3</v>
      </c>
      <c r="J14" s="1597">
        <f t="shared" si="6"/>
        <v>23</v>
      </c>
      <c r="K14" s="1595">
        <f t="shared" si="1"/>
        <v>20</v>
      </c>
      <c r="L14" s="1596">
        <f t="shared" si="1"/>
        <v>0</v>
      </c>
      <c r="M14" s="1597">
        <f t="shared" si="7"/>
        <v>20</v>
      </c>
      <c r="N14" s="3521">
        <f t="shared" si="8"/>
        <v>91</v>
      </c>
      <c r="O14" s="3522">
        <f t="shared" si="8"/>
        <v>13</v>
      </c>
      <c r="P14" s="3523">
        <f t="shared" si="9"/>
        <v>104</v>
      </c>
      <c r="Q14" s="123"/>
      <c r="R14" s="123"/>
      <c r="S14" s="413"/>
      <c r="T14" s="413"/>
      <c r="U14" s="413"/>
      <c r="V14" s="413"/>
      <c r="W14" s="413"/>
      <c r="X14" s="413"/>
    </row>
    <row r="15" spans="1:24" s="410" customFormat="1" ht="26.25">
      <c r="A15" s="3515" t="s">
        <v>273</v>
      </c>
      <c r="B15" s="1595">
        <f t="shared" si="2"/>
        <v>29</v>
      </c>
      <c r="C15" s="1596">
        <f t="shared" si="2"/>
        <v>2</v>
      </c>
      <c r="D15" s="1597">
        <f t="shared" si="3"/>
        <v>31</v>
      </c>
      <c r="E15" s="1595">
        <f t="shared" si="4"/>
        <v>25</v>
      </c>
      <c r="F15" s="1596">
        <f t="shared" si="4"/>
        <v>1</v>
      </c>
      <c r="G15" s="1597">
        <f t="shared" si="5"/>
        <v>26</v>
      </c>
      <c r="H15" s="1595">
        <f t="shared" si="0"/>
        <v>32</v>
      </c>
      <c r="I15" s="1596">
        <f t="shared" si="0"/>
        <v>3</v>
      </c>
      <c r="J15" s="1597">
        <f t="shared" si="6"/>
        <v>35</v>
      </c>
      <c r="K15" s="1595">
        <f t="shared" si="1"/>
        <v>29</v>
      </c>
      <c r="L15" s="1596">
        <f t="shared" si="1"/>
        <v>4</v>
      </c>
      <c r="M15" s="1597">
        <f t="shared" si="7"/>
        <v>33</v>
      </c>
      <c r="N15" s="3521">
        <f t="shared" si="8"/>
        <v>115</v>
      </c>
      <c r="O15" s="3522">
        <f t="shared" si="8"/>
        <v>10</v>
      </c>
      <c r="P15" s="3523">
        <f t="shared" si="9"/>
        <v>125</v>
      </c>
      <c r="Q15" s="123"/>
      <c r="R15" s="123"/>
      <c r="S15" s="413"/>
      <c r="T15" s="413"/>
      <c r="U15" s="413"/>
      <c r="V15" s="413"/>
      <c r="W15" s="413"/>
      <c r="X15" s="413"/>
    </row>
    <row r="16" spans="1:24" ht="27" thickBot="1">
      <c r="A16" s="3524" t="s">
        <v>12</v>
      </c>
      <c r="B16" s="3525">
        <f>SUM(B10:B15)</f>
        <v>288</v>
      </c>
      <c r="C16" s="3526">
        <f>SUM(C10:C15)</f>
        <v>36</v>
      </c>
      <c r="D16" s="3527">
        <f t="shared" ref="D16:M16" si="10">SUM(D10:D15)</f>
        <v>324</v>
      </c>
      <c r="E16" s="3525">
        <f t="shared" si="10"/>
        <v>269</v>
      </c>
      <c r="F16" s="3526">
        <f t="shared" si="10"/>
        <v>19</v>
      </c>
      <c r="G16" s="3527">
        <f t="shared" si="10"/>
        <v>288</v>
      </c>
      <c r="H16" s="3525">
        <f t="shared" si="10"/>
        <v>257</v>
      </c>
      <c r="I16" s="3526">
        <f t="shared" si="10"/>
        <v>62</v>
      </c>
      <c r="J16" s="3527">
        <f t="shared" si="10"/>
        <v>319</v>
      </c>
      <c r="K16" s="3525">
        <f t="shared" si="10"/>
        <v>256</v>
      </c>
      <c r="L16" s="3526">
        <f t="shared" si="10"/>
        <v>56</v>
      </c>
      <c r="M16" s="3527">
        <f t="shared" si="10"/>
        <v>312</v>
      </c>
      <c r="N16" s="3528">
        <f>SUM(N10:N15)</f>
        <v>1070</v>
      </c>
      <c r="O16" s="3526">
        <f>SUM(O10:O15)</f>
        <v>173</v>
      </c>
      <c r="P16" s="3527">
        <f>SUM(P10:P15)</f>
        <v>1243</v>
      </c>
      <c r="Q16" s="123"/>
      <c r="R16" s="123"/>
      <c r="S16" s="413"/>
      <c r="T16" s="413"/>
      <c r="U16" s="413"/>
      <c r="V16" s="413"/>
      <c r="W16" s="413"/>
      <c r="X16" s="413"/>
    </row>
    <row r="17" spans="1:24" ht="26.25">
      <c r="A17" s="3529" t="s">
        <v>23</v>
      </c>
      <c r="B17" s="3530"/>
      <c r="C17" s="3531"/>
      <c r="D17" s="3532"/>
      <c r="E17" s="3530"/>
      <c r="F17" s="3531"/>
      <c r="G17" s="3532"/>
      <c r="H17" s="3530"/>
      <c r="I17" s="3531"/>
      <c r="J17" s="3532"/>
      <c r="K17" s="3530"/>
      <c r="L17" s="3531"/>
      <c r="M17" s="3532"/>
      <c r="N17" s="3533"/>
      <c r="O17" s="3534"/>
      <c r="P17" s="3535"/>
      <c r="Q17" s="81"/>
      <c r="R17" s="81"/>
      <c r="S17" s="413"/>
      <c r="T17" s="413"/>
      <c r="U17" s="413"/>
      <c r="V17" s="413"/>
      <c r="W17" s="413"/>
      <c r="X17" s="413"/>
    </row>
    <row r="18" spans="1:24" ht="26.25">
      <c r="A18" s="3536" t="s">
        <v>11</v>
      </c>
      <c r="B18" s="3537"/>
      <c r="C18" s="3538"/>
      <c r="D18" s="3539"/>
      <c r="E18" s="3537"/>
      <c r="F18" s="3538"/>
      <c r="G18" s="3539"/>
      <c r="H18" s="3537"/>
      <c r="I18" s="3538" t="s">
        <v>7</v>
      </c>
      <c r="J18" s="3539"/>
      <c r="K18" s="3537"/>
      <c r="L18" s="3538"/>
      <c r="M18" s="3539"/>
      <c r="N18" s="3540"/>
      <c r="O18" s="3541"/>
      <c r="P18" s="3539"/>
      <c r="Q18" s="3043"/>
      <c r="R18" s="3043"/>
      <c r="S18" s="413"/>
      <c r="T18" s="413"/>
      <c r="U18" s="413"/>
      <c r="V18" s="413"/>
      <c r="W18" s="413"/>
      <c r="X18" s="413"/>
    </row>
    <row r="19" spans="1:24" ht="26.25">
      <c r="A19" s="3517" t="s">
        <v>270</v>
      </c>
      <c r="B19" s="3542">
        <v>123</v>
      </c>
      <c r="C19" s="3543">
        <v>7</v>
      </c>
      <c r="D19" s="3518">
        <f>SUM(B19:C19)</f>
        <v>130</v>
      </c>
      <c r="E19" s="3542">
        <v>94</v>
      </c>
      <c r="F19" s="3543">
        <v>9</v>
      </c>
      <c r="G19" s="3518">
        <f>SUM(E19:F19)</f>
        <v>103</v>
      </c>
      <c r="H19" s="3542">
        <v>96</v>
      </c>
      <c r="I19" s="3543">
        <v>24</v>
      </c>
      <c r="J19" s="3518">
        <f t="shared" ref="J19:J24" si="11">SUM(H19:I19)</f>
        <v>120</v>
      </c>
      <c r="K19" s="3542">
        <v>98</v>
      </c>
      <c r="L19" s="3543">
        <v>26</v>
      </c>
      <c r="M19" s="3518">
        <f t="shared" ref="M19:M24" si="12">SUM(K19:L19)</f>
        <v>124</v>
      </c>
      <c r="N19" s="3544">
        <f t="shared" ref="N19:O24" si="13">SUM(B19+E19+H19+K19)</f>
        <v>411</v>
      </c>
      <c r="O19" s="3545">
        <f t="shared" si="13"/>
        <v>66</v>
      </c>
      <c r="P19" s="3546">
        <f>SUM(N19:O19)</f>
        <v>477</v>
      </c>
      <c r="Q19" s="3043"/>
      <c r="R19" s="3043"/>
      <c r="S19" s="413"/>
      <c r="T19" s="413"/>
      <c r="U19" s="413"/>
      <c r="V19" s="413"/>
      <c r="W19" s="413"/>
      <c r="X19" s="413"/>
    </row>
    <row r="20" spans="1:24" s="413" customFormat="1" ht="26.25">
      <c r="A20" s="3517" t="s">
        <v>68</v>
      </c>
      <c r="B20" s="3542">
        <v>40</v>
      </c>
      <c r="C20" s="3543">
        <v>2</v>
      </c>
      <c r="D20" s="3518">
        <f t="shared" ref="D20:D24" si="14">SUM(B20:C20)</f>
        <v>42</v>
      </c>
      <c r="E20" s="3542">
        <v>46</v>
      </c>
      <c r="F20" s="3543">
        <v>3</v>
      </c>
      <c r="G20" s="3518">
        <f t="shared" ref="G20:G24" si="15">SUM(E20:F20)</f>
        <v>49</v>
      </c>
      <c r="H20" s="3542">
        <v>43</v>
      </c>
      <c r="I20" s="3543">
        <v>9</v>
      </c>
      <c r="J20" s="3518">
        <f t="shared" si="11"/>
        <v>52</v>
      </c>
      <c r="K20" s="3542">
        <v>45</v>
      </c>
      <c r="L20" s="3543">
        <v>8</v>
      </c>
      <c r="M20" s="3518">
        <f t="shared" si="12"/>
        <v>53</v>
      </c>
      <c r="N20" s="3544">
        <f t="shared" si="13"/>
        <v>174</v>
      </c>
      <c r="O20" s="3545">
        <f t="shared" si="13"/>
        <v>22</v>
      </c>
      <c r="P20" s="3546">
        <f t="shared" ref="P20:P24" si="16">SUM(N20:O20)</f>
        <v>196</v>
      </c>
      <c r="Q20" s="3043"/>
      <c r="R20" s="3043"/>
    </row>
    <row r="21" spans="1:24" ht="26.25">
      <c r="A21" s="3547" t="s">
        <v>272</v>
      </c>
      <c r="B21" s="3542">
        <v>26</v>
      </c>
      <c r="C21" s="3543">
        <v>5</v>
      </c>
      <c r="D21" s="3518">
        <f t="shared" si="14"/>
        <v>31</v>
      </c>
      <c r="E21" s="3542">
        <v>34</v>
      </c>
      <c r="F21" s="3543">
        <v>0</v>
      </c>
      <c r="G21" s="3518">
        <f t="shared" si="15"/>
        <v>34</v>
      </c>
      <c r="H21" s="3542">
        <v>24</v>
      </c>
      <c r="I21" s="3543">
        <v>6</v>
      </c>
      <c r="J21" s="3518">
        <f t="shared" si="11"/>
        <v>30</v>
      </c>
      <c r="K21" s="3548">
        <v>31</v>
      </c>
      <c r="L21" s="3549">
        <v>3</v>
      </c>
      <c r="M21" s="3518">
        <f t="shared" si="12"/>
        <v>34</v>
      </c>
      <c r="N21" s="3544">
        <f t="shared" si="13"/>
        <v>115</v>
      </c>
      <c r="O21" s="3545">
        <f t="shared" si="13"/>
        <v>14</v>
      </c>
      <c r="P21" s="3546">
        <f t="shared" si="16"/>
        <v>129</v>
      </c>
      <c r="Q21" s="3043"/>
      <c r="R21" s="3043"/>
      <c r="S21" s="413"/>
      <c r="T21" s="413"/>
      <c r="U21" s="413"/>
      <c r="V21" s="413"/>
      <c r="W21" s="413"/>
      <c r="X21" s="413"/>
    </row>
    <row r="22" spans="1:24" ht="26.25">
      <c r="A22" s="3550" t="s">
        <v>95</v>
      </c>
      <c r="B22" s="3542">
        <v>42</v>
      </c>
      <c r="C22" s="3543">
        <v>12</v>
      </c>
      <c r="D22" s="3518">
        <f t="shared" si="14"/>
        <v>54</v>
      </c>
      <c r="E22" s="3542">
        <v>41</v>
      </c>
      <c r="F22" s="3543">
        <v>3</v>
      </c>
      <c r="G22" s="3518">
        <f t="shared" si="15"/>
        <v>44</v>
      </c>
      <c r="H22" s="3542">
        <v>40</v>
      </c>
      <c r="I22" s="3543">
        <v>17</v>
      </c>
      <c r="J22" s="3518">
        <f t="shared" si="11"/>
        <v>57</v>
      </c>
      <c r="K22" s="3548">
        <v>30</v>
      </c>
      <c r="L22" s="3549">
        <v>12</v>
      </c>
      <c r="M22" s="3518">
        <f t="shared" si="12"/>
        <v>42</v>
      </c>
      <c r="N22" s="3544">
        <f t="shared" si="13"/>
        <v>153</v>
      </c>
      <c r="O22" s="3545">
        <f t="shared" si="13"/>
        <v>44</v>
      </c>
      <c r="P22" s="3546">
        <f t="shared" si="16"/>
        <v>197</v>
      </c>
      <c r="Q22" s="3043"/>
      <c r="R22" s="3043"/>
      <c r="S22" s="413"/>
      <c r="T22" s="413"/>
      <c r="U22" s="413"/>
      <c r="V22" s="413"/>
      <c r="W22" s="413"/>
      <c r="X22" s="413"/>
    </row>
    <row r="23" spans="1:24" ht="26.25">
      <c r="A23" s="3517" t="s">
        <v>271</v>
      </c>
      <c r="B23" s="3542">
        <v>23</v>
      </c>
      <c r="C23" s="3543">
        <v>7</v>
      </c>
      <c r="D23" s="3518">
        <f t="shared" si="14"/>
        <v>30</v>
      </c>
      <c r="E23" s="3542">
        <v>25</v>
      </c>
      <c r="F23" s="3543">
        <v>3</v>
      </c>
      <c r="G23" s="3518">
        <f t="shared" si="15"/>
        <v>28</v>
      </c>
      <c r="H23" s="3542">
        <v>19</v>
      </c>
      <c r="I23" s="3543">
        <v>3</v>
      </c>
      <c r="J23" s="3518">
        <f t="shared" si="11"/>
        <v>22</v>
      </c>
      <c r="K23" s="3542">
        <v>19</v>
      </c>
      <c r="L23" s="3543">
        <v>0</v>
      </c>
      <c r="M23" s="3518">
        <f t="shared" si="12"/>
        <v>19</v>
      </c>
      <c r="N23" s="3544">
        <f t="shared" si="13"/>
        <v>86</v>
      </c>
      <c r="O23" s="3545">
        <f t="shared" si="13"/>
        <v>13</v>
      </c>
      <c r="P23" s="3546">
        <f t="shared" si="16"/>
        <v>99</v>
      </c>
      <c r="Q23" s="3043"/>
      <c r="R23" s="3043"/>
      <c r="S23" s="413"/>
      <c r="T23" s="413"/>
      <c r="U23" s="413"/>
      <c r="V23" s="413"/>
      <c r="W23" s="413"/>
      <c r="X23" s="413"/>
    </row>
    <row r="24" spans="1:24" s="410" customFormat="1" ht="26.25">
      <c r="A24" s="3547" t="s">
        <v>273</v>
      </c>
      <c r="B24" s="3542">
        <v>29</v>
      </c>
      <c r="C24" s="3543">
        <v>2</v>
      </c>
      <c r="D24" s="3518">
        <f t="shared" si="14"/>
        <v>31</v>
      </c>
      <c r="E24" s="3542">
        <v>25</v>
      </c>
      <c r="F24" s="3543">
        <v>1</v>
      </c>
      <c r="G24" s="3518">
        <f t="shared" si="15"/>
        <v>26</v>
      </c>
      <c r="H24" s="3542">
        <v>31</v>
      </c>
      <c r="I24" s="3543">
        <v>3</v>
      </c>
      <c r="J24" s="3518">
        <f t="shared" si="11"/>
        <v>34</v>
      </c>
      <c r="K24" s="3548">
        <v>29</v>
      </c>
      <c r="L24" s="3549">
        <v>4</v>
      </c>
      <c r="M24" s="3518">
        <f t="shared" si="12"/>
        <v>33</v>
      </c>
      <c r="N24" s="3544">
        <f t="shared" si="13"/>
        <v>114</v>
      </c>
      <c r="O24" s="3545">
        <f t="shared" si="13"/>
        <v>10</v>
      </c>
      <c r="P24" s="3546">
        <f t="shared" si="16"/>
        <v>124</v>
      </c>
      <c r="Q24" s="3043"/>
      <c r="R24" s="3043"/>
      <c r="S24" s="413"/>
      <c r="T24" s="413"/>
      <c r="U24" s="413"/>
      <c r="V24" s="413"/>
      <c r="W24" s="413"/>
      <c r="X24" s="413"/>
    </row>
    <row r="25" spans="1:24" ht="26.25" thickBot="1">
      <c r="A25" s="3551" t="s">
        <v>311</v>
      </c>
      <c r="B25" s="3525">
        <f t="shared" ref="B25:G25" si="17">SUM(B19:B24)</f>
        <v>283</v>
      </c>
      <c r="C25" s="3526">
        <f t="shared" si="17"/>
        <v>35</v>
      </c>
      <c r="D25" s="3527">
        <f t="shared" si="17"/>
        <v>318</v>
      </c>
      <c r="E25" s="3525">
        <f t="shared" si="17"/>
        <v>265</v>
      </c>
      <c r="F25" s="3526">
        <f t="shared" si="17"/>
        <v>19</v>
      </c>
      <c r="G25" s="3527">
        <f t="shared" si="17"/>
        <v>284</v>
      </c>
      <c r="H25" s="3525">
        <f>SUM(H19:H24)</f>
        <v>253</v>
      </c>
      <c r="I25" s="3526">
        <f>SUM(I19:I24)</f>
        <v>62</v>
      </c>
      <c r="J25" s="3527">
        <f t="shared" ref="J25" si="18">SUM(J19:J24)</f>
        <v>315</v>
      </c>
      <c r="K25" s="3525">
        <f>SUM(K19:K24)</f>
        <v>252</v>
      </c>
      <c r="L25" s="3526">
        <f>SUM(L19:L24)</f>
        <v>53</v>
      </c>
      <c r="M25" s="3527">
        <f t="shared" ref="M25" si="19">SUM(M19:M24)</f>
        <v>305</v>
      </c>
      <c r="N25" s="3528">
        <f>SUM(N19:N24)</f>
        <v>1053</v>
      </c>
      <c r="O25" s="3526">
        <f t="shared" ref="O25:P25" si="20">SUM(O19:O24)</f>
        <v>169</v>
      </c>
      <c r="P25" s="3527">
        <f t="shared" si="20"/>
        <v>1222</v>
      </c>
      <c r="Q25" s="3043"/>
      <c r="R25" s="3043"/>
      <c r="S25" s="413"/>
      <c r="T25" s="413"/>
      <c r="U25" s="413"/>
      <c r="V25" s="413"/>
      <c r="W25" s="413"/>
      <c r="X25" s="413"/>
    </row>
    <row r="26" spans="1:24">
      <c r="A26" s="3552" t="s">
        <v>25</v>
      </c>
      <c r="B26" s="3553"/>
      <c r="C26" s="3554"/>
      <c r="D26" s="3555"/>
      <c r="E26" s="3553"/>
      <c r="F26" s="3554"/>
      <c r="G26" s="3555"/>
      <c r="H26" s="3553"/>
      <c r="I26" s="3554"/>
      <c r="J26" s="3555"/>
      <c r="K26" s="3553"/>
      <c r="L26" s="3554"/>
      <c r="M26" s="3555"/>
      <c r="N26" s="3556">
        <f t="shared" ref="N26:O26" si="21">SUM(B26+E26+H26+K26)</f>
        <v>0</v>
      </c>
      <c r="O26" s="3557">
        <f t="shared" si="21"/>
        <v>0</v>
      </c>
      <c r="P26" s="3558">
        <f t="shared" ref="P26" si="22">SUM(N26:O26)</f>
        <v>0</v>
      </c>
      <c r="Q26" s="3043"/>
      <c r="R26" s="3043"/>
      <c r="S26" s="413"/>
      <c r="T26" s="413"/>
      <c r="U26" s="413"/>
      <c r="V26" s="413"/>
      <c r="W26" s="413"/>
      <c r="X26" s="413"/>
    </row>
    <row r="27" spans="1:24" ht="26.25">
      <c r="A27" s="3517" t="s">
        <v>270</v>
      </c>
      <c r="B27" s="3542">
        <v>1</v>
      </c>
      <c r="C27" s="3543">
        <v>1</v>
      </c>
      <c r="D27" s="3518">
        <f>SUM(B27:C27)</f>
        <v>2</v>
      </c>
      <c r="E27" s="3542">
        <v>2</v>
      </c>
      <c r="F27" s="3543">
        <v>0</v>
      </c>
      <c r="G27" s="3518">
        <f>SUM(E27:F27)</f>
        <v>2</v>
      </c>
      <c r="H27" s="3542">
        <v>1</v>
      </c>
      <c r="I27" s="3543">
        <v>0</v>
      </c>
      <c r="J27" s="3559">
        <f>SUM(H27:I27)</f>
        <v>1</v>
      </c>
      <c r="K27" s="3542">
        <v>2</v>
      </c>
      <c r="L27" s="3543">
        <v>2</v>
      </c>
      <c r="M27" s="3559">
        <f>SUM(K27:L27)</f>
        <v>4</v>
      </c>
      <c r="N27" s="3544">
        <f>SUM(B27+E27+H27+K27)</f>
        <v>6</v>
      </c>
      <c r="O27" s="3545">
        <f>SUM(C27+F27+I27+L27)</f>
        <v>3</v>
      </c>
      <c r="P27" s="3546">
        <f>SUM(N27:O27)</f>
        <v>9</v>
      </c>
      <c r="Q27" s="124"/>
      <c r="R27" s="124"/>
      <c r="S27" s="413"/>
      <c r="T27" s="413"/>
      <c r="U27" s="413"/>
      <c r="V27" s="413"/>
      <c r="W27" s="413"/>
      <c r="X27" s="413"/>
    </row>
    <row r="28" spans="1:24" ht="26.25">
      <c r="A28" s="3517" t="s">
        <v>68</v>
      </c>
      <c r="B28" s="3542">
        <v>2</v>
      </c>
      <c r="C28" s="3543">
        <v>0</v>
      </c>
      <c r="D28" s="3518">
        <f t="shared" ref="D28:D32" si="23">SUM(B28:C28)</f>
        <v>2</v>
      </c>
      <c r="E28" s="3542">
        <v>0</v>
      </c>
      <c r="F28" s="3543">
        <v>0</v>
      </c>
      <c r="G28" s="3518">
        <f t="shared" ref="G28:G32" si="24">SUM(E28:F28)</f>
        <v>0</v>
      </c>
      <c r="H28" s="3542">
        <v>1</v>
      </c>
      <c r="I28" s="3543">
        <v>0</v>
      </c>
      <c r="J28" s="3559">
        <f t="shared" ref="J28:J32" si="25">SUM(H28:I28)</f>
        <v>1</v>
      </c>
      <c r="K28" s="3542">
        <v>1</v>
      </c>
      <c r="L28" s="3543">
        <v>0</v>
      </c>
      <c r="M28" s="3559">
        <f t="shared" ref="M28:M32" si="26">SUM(K28:L28)</f>
        <v>1</v>
      </c>
      <c r="N28" s="3544">
        <f t="shared" ref="N28:O32" si="27">SUM(B28+E28+H28+K28)</f>
        <v>4</v>
      </c>
      <c r="O28" s="3545">
        <f t="shared" si="27"/>
        <v>0</v>
      </c>
      <c r="P28" s="3546">
        <f t="shared" ref="P28:P32" si="28">SUM(N28:O28)</f>
        <v>4</v>
      </c>
      <c r="Q28" s="124"/>
      <c r="R28" s="124"/>
      <c r="S28" s="413"/>
      <c r="T28" s="413"/>
      <c r="U28" s="413"/>
      <c r="V28" s="413"/>
      <c r="W28" s="413"/>
      <c r="X28" s="413"/>
    </row>
    <row r="29" spans="1:24" ht="26.25">
      <c r="A29" s="3547" t="s">
        <v>272</v>
      </c>
      <c r="B29" s="3542">
        <v>0</v>
      </c>
      <c r="C29" s="3543">
        <v>0</v>
      </c>
      <c r="D29" s="3518">
        <f t="shared" si="23"/>
        <v>0</v>
      </c>
      <c r="E29" s="3542">
        <v>0</v>
      </c>
      <c r="F29" s="3543">
        <v>0</v>
      </c>
      <c r="G29" s="3518">
        <f t="shared" si="24"/>
        <v>0</v>
      </c>
      <c r="H29" s="3542">
        <v>0</v>
      </c>
      <c r="I29" s="3543">
        <v>0</v>
      </c>
      <c r="J29" s="3559">
        <f t="shared" si="25"/>
        <v>0</v>
      </c>
      <c r="K29" s="3548">
        <v>0</v>
      </c>
      <c r="L29" s="3549">
        <v>0</v>
      </c>
      <c r="M29" s="3559">
        <f t="shared" si="26"/>
        <v>0</v>
      </c>
      <c r="N29" s="3544">
        <f t="shared" si="27"/>
        <v>0</v>
      </c>
      <c r="O29" s="3545">
        <f t="shared" si="27"/>
        <v>0</v>
      </c>
      <c r="P29" s="3546">
        <f t="shared" si="28"/>
        <v>0</v>
      </c>
      <c r="Q29" s="124"/>
      <c r="R29" s="124"/>
      <c r="S29" s="413"/>
      <c r="T29" s="413"/>
      <c r="U29" s="413"/>
      <c r="V29" s="413"/>
      <c r="W29" s="413"/>
      <c r="X29" s="413"/>
    </row>
    <row r="30" spans="1:24" ht="26.25">
      <c r="A30" s="3550" t="s">
        <v>95</v>
      </c>
      <c r="B30" s="3542">
        <v>0</v>
      </c>
      <c r="C30" s="3543">
        <v>0</v>
      </c>
      <c r="D30" s="3518">
        <f t="shared" si="23"/>
        <v>0</v>
      </c>
      <c r="E30" s="3542">
        <v>1</v>
      </c>
      <c r="F30" s="3543">
        <v>0</v>
      </c>
      <c r="G30" s="3518">
        <f t="shared" si="24"/>
        <v>1</v>
      </c>
      <c r="H30" s="3542">
        <v>0</v>
      </c>
      <c r="I30" s="3543">
        <v>0</v>
      </c>
      <c r="J30" s="3559">
        <f t="shared" si="25"/>
        <v>0</v>
      </c>
      <c r="K30" s="3548">
        <v>0</v>
      </c>
      <c r="L30" s="3549">
        <v>1</v>
      </c>
      <c r="M30" s="3559">
        <f t="shared" si="26"/>
        <v>1</v>
      </c>
      <c r="N30" s="3544">
        <f t="shared" si="27"/>
        <v>1</v>
      </c>
      <c r="O30" s="3545">
        <f t="shared" si="27"/>
        <v>1</v>
      </c>
      <c r="P30" s="3546">
        <f t="shared" si="28"/>
        <v>2</v>
      </c>
      <c r="Q30" s="124"/>
      <c r="R30" s="124"/>
      <c r="S30" s="413"/>
      <c r="T30" s="413"/>
      <c r="U30" s="413"/>
      <c r="V30" s="413"/>
      <c r="W30" s="413"/>
      <c r="X30" s="413"/>
    </row>
    <row r="31" spans="1:24" ht="26.25">
      <c r="A31" s="3517" t="s">
        <v>271</v>
      </c>
      <c r="B31" s="3542">
        <v>2</v>
      </c>
      <c r="C31" s="3543">
        <v>0</v>
      </c>
      <c r="D31" s="3518">
        <f t="shared" si="23"/>
        <v>2</v>
      </c>
      <c r="E31" s="3542">
        <v>1</v>
      </c>
      <c r="F31" s="3543">
        <v>0</v>
      </c>
      <c r="G31" s="3518">
        <f t="shared" si="24"/>
        <v>1</v>
      </c>
      <c r="H31" s="3542">
        <v>1</v>
      </c>
      <c r="I31" s="3543">
        <v>0</v>
      </c>
      <c r="J31" s="3559">
        <f t="shared" si="25"/>
        <v>1</v>
      </c>
      <c r="K31" s="3542">
        <v>1</v>
      </c>
      <c r="L31" s="3543">
        <v>0</v>
      </c>
      <c r="M31" s="3559">
        <f t="shared" si="26"/>
        <v>1</v>
      </c>
      <c r="N31" s="3544">
        <f t="shared" si="27"/>
        <v>5</v>
      </c>
      <c r="O31" s="3545">
        <f t="shared" si="27"/>
        <v>0</v>
      </c>
      <c r="P31" s="3546">
        <f t="shared" si="28"/>
        <v>5</v>
      </c>
      <c r="Q31" s="125"/>
      <c r="R31" s="125"/>
      <c r="S31" s="413"/>
      <c r="T31" s="413"/>
      <c r="U31" s="413"/>
      <c r="V31" s="413"/>
      <c r="W31" s="413"/>
      <c r="X31" s="413"/>
    </row>
    <row r="32" spans="1:24" s="410" customFormat="1" ht="26.25">
      <c r="A32" s="3547" t="s">
        <v>273</v>
      </c>
      <c r="B32" s="3542">
        <v>0</v>
      </c>
      <c r="C32" s="3543">
        <v>0</v>
      </c>
      <c r="D32" s="3518">
        <f t="shared" si="23"/>
        <v>0</v>
      </c>
      <c r="E32" s="3542">
        <v>0</v>
      </c>
      <c r="F32" s="3543">
        <v>0</v>
      </c>
      <c r="G32" s="3518">
        <f t="shared" si="24"/>
        <v>0</v>
      </c>
      <c r="H32" s="3542">
        <v>1</v>
      </c>
      <c r="I32" s="3543">
        <v>0</v>
      </c>
      <c r="J32" s="3559">
        <f t="shared" si="25"/>
        <v>1</v>
      </c>
      <c r="K32" s="3548">
        <v>0</v>
      </c>
      <c r="L32" s="3549">
        <v>0</v>
      </c>
      <c r="M32" s="3559">
        <f t="shared" si="26"/>
        <v>0</v>
      </c>
      <c r="N32" s="3544">
        <f t="shared" si="27"/>
        <v>1</v>
      </c>
      <c r="O32" s="3545">
        <f t="shared" si="27"/>
        <v>0</v>
      </c>
      <c r="P32" s="3546">
        <f t="shared" si="28"/>
        <v>1</v>
      </c>
      <c r="Q32" s="125"/>
      <c r="R32" s="125"/>
      <c r="S32" s="413"/>
      <c r="T32" s="413"/>
      <c r="U32" s="413"/>
      <c r="V32" s="413"/>
      <c r="W32" s="413"/>
      <c r="X32" s="413"/>
    </row>
    <row r="33" spans="1:24" ht="26.25" thickBot="1">
      <c r="A33" s="3560" t="s">
        <v>13</v>
      </c>
      <c r="B33" s="3561">
        <f t="shared" ref="B33:M33" si="29">SUM(B27:B32)</f>
        <v>5</v>
      </c>
      <c r="C33" s="3562">
        <f t="shared" si="29"/>
        <v>1</v>
      </c>
      <c r="D33" s="3563">
        <f t="shared" si="29"/>
        <v>6</v>
      </c>
      <c r="E33" s="3561">
        <f t="shared" si="29"/>
        <v>4</v>
      </c>
      <c r="F33" s="3562">
        <f t="shared" si="29"/>
        <v>0</v>
      </c>
      <c r="G33" s="3563">
        <f t="shared" si="29"/>
        <v>4</v>
      </c>
      <c r="H33" s="3561">
        <f t="shared" si="29"/>
        <v>4</v>
      </c>
      <c r="I33" s="3562">
        <f t="shared" si="29"/>
        <v>0</v>
      </c>
      <c r="J33" s="3563">
        <f t="shared" si="29"/>
        <v>4</v>
      </c>
      <c r="K33" s="3561">
        <f t="shared" si="29"/>
        <v>4</v>
      </c>
      <c r="L33" s="3562">
        <f t="shared" si="29"/>
        <v>3</v>
      </c>
      <c r="M33" s="3563">
        <f t="shared" si="29"/>
        <v>7</v>
      </c>
      <c r="N33" s="3564">
        <f>SUM(N27:N32)</f>
        <v>17</v>
      </c>
      <c r="O33" s="3562">
        <f t="shared" ref="O33:P33" si="30">SUM(O27:O32)</f>
        <v>4</v>
      </c>
      <c r="P33" s="3563">
        <f t="shared" si="30"/>
        <v>21</v>
      </c>
      <c r="Q33" s="121"/>
      <c r="R33" s="121"/>
      <c r="S33" s="413"/>
      <c r="T33" s="413"/>
      <c r="U33" s="413"/>
      <c r="V33" s="413"/>
      <c r="W33" s="413"/>
      <c r="X33" s="413"/>
    </row>
    <row r="34" spans="1:24">
      <c r="A34" s="3565" t="s">
        <v>10</v>
      </c>
      <c r="B34" s="3566">
        <f>B25</f>
        <v>283</v>
      </c>
      <c r="C34" s="3567">
        <f t="shared" ref="C34:M34" si="31">C25</f>
        <v>35</v>
      </c>
      <c r="D34" s="3568">
        <f t="shared" si="31"/>
        <v>318</v>
      </c>
      <c r="E34" s="3566">
        <f t="shared" si="31"/>
        <v>265</v>
      </c>
      <c r="F34" s="3567">
        <f t="shared" si="31"/>
        <v>19</v>
      </c>
      <c r="G34" s="3568">
        <f t="shared" si="31"/>
        <v>284</v>
      </c>
      <c r="H34" s="3566">
        <f t="shared" si="31"/>
        <v>253</v>
      </c>
      <c r="I34" s="3567">
        <f t="shared" si="31"/>
        <v>62</v>
      </c>
      <c r="J34" s="3568">
        <f t="shared" si="31"/>
        <v>315</v>
      </c>
      <c r="K34" s="3566">
        <f t="shared" si="31"/>
        <v>252</v>
      </c>
      <c r="L34" s="3567">
        <f t="shared" si="31"/>
        <v>53</v>
      </c>
      <c r="M34" s="3568">
        <f t="shared" si="31"/>
        <v>305</v>
      </c>
      <c r="N34" s="3569">
        <f>N25</f>
        <v>1053</v>
      </c>
      <c r="O34" s="3567">
        <f t="shared" ref="O34" si="32">O25</f>
        <v>169</v>
      </c>
      <c r="P34" s="3568">
        <f>P25</f>
        <v>1222</v>
      </c>
      <c r="Q34" s="121"/>
      <c r="R34" s="121"/>
      <c r="S34" s="413"/>
      <c r="T34" s="413"/>
      <c r="U34" s="413"/>
      <c r="V34" s="413"/>
      <c r="W34" s="413"/>
      <c r="X34" s="413"/>
    </row>
    <row r="35" spans="1:24">
      <c r="A35" s="3536" t="s">
        <v>14</v>
      </c>
      <c r="B35" s="3570">
        <f>B33</f>
        <v>5</v>
      </c>
      <c r="C35" s="3571">
        <f t="shared" ref="C35:M35" si="33">C33</f>
        <v>1</v>
      </c>
      <c r="D35" s="3572">
        <f t="shared" si="33"/>
        <v>6</v>
      </c>
      <c r="E35" s="3570">
        <f t="shared" si="33"/>
        <v>4</v>
      </c>
      <c r="F35" s="3571">
        <f t="shared" si="33"/>
        <v>0</v>
      </c>
      <c r="G35" s="3572">
        <f t="shared" si="33"/>
        <v>4</v>
      </c>
      <c r="H35" s="3570">
        <f t="shared" si="33"/>
        <v>4</v>
      </c>
      <c r="I35" s="3571">
        <f t="shared" si="33"/>
        <v>0</v>
      </c>
      <c r="J35" s="3572">
        <f t="shared" si="33"/>
        <v>4</v>
      </c>
      <c r="K35" s="3570">
        <f t="shared" si="33"/>
        <v>4</v>
      </c>
      <c r="L35" s="3571">
        <f t="shared" si="33"/>
        <v>3</v>
      </c>
      <c r="M35" s="3572">
        <f t="shared" si="33"/>
        <v>7</v>
      </c>
      <c r="N35" s="3573">
        <f>N33</f>
        <v>17</v>
      </c>
      <c r="O35" s="3571">
        <f t="shared" ref="O35:P35" si="34">O33</f>
        <v>4</v>
      </c>
      <c r="P35" s="3572">
        <f t="shared" si="34"/>
        <v>21</v>
      </c>
      <c r="Q35" s="120"/>
      <c r="R35" s="413"/>
      <c r="S35" s="413"/>
      <c r="T35" s="413"/>
      <c r="U35" s="413"/>
      <c r="V35" s="413"/>
      <c r="W35" s="413"/>
      <c r="X35" s="413"/>
    </row>
    <row r="36" spans="1:24" ht="34.5" customHeight="1" thickBot="1">
      <c r="A36" s="3524" t="s">
        <v>15</v>
      </c>
      <c r="B36" s="3574">
        <f>SUM(B34:B35)</f>
        <v>288</v>
      </c>
      <c r="C36" s="3575">
        <f t="shared" ref="C36:M36" si="35">SUM(C34:C35)</f>
        <v>36</v>
      </c>
      <c r="D36" s="3576">
        <f t="shared" si="35"/>
        <v>324</v>
      </c>
      <c r="E36" s="3574">
        <f t="shared" si="35"/>
        <v>269</v>
      </c>
      <c r="F36" s="3575">
        <f t="shared" si="35"/>
        <v>19</v>
      </c>
      <c r="G36" s="3576">
        <f t="shared" si="35"/>
        <v>288</v>
      </c>
      <c r="H36" s="3574">
        <f t="shared" si="35"/>
        <v>257</v>
      </c>
      <c r="I36" s="3575">
        <f t="shared" si="35"/>
        <v>62</v>
      </c>
      <c r="J36" s="3576">
        <f t="shared" si="35"/>
        <v>319</v>
      </c>
      <c r="K36" s="3574">
        <f t="shared" si="35"/>
        <v>256</v>
      </c>
      <c r="L36" s="3575">
        <f t="shared" si="35"/>
        <v>56</v>
      </c>
      <c r="M36" s="3576">
        <f t="shared" si="35"/>
        <v>312</v>
      </c>
      <c r="N36" s="3577">
        <f>SUM(N34:N35)</f>
        <v>1070</v>
      </c>
      <c r="O36" s="3575">
        <f t="shared" ref="O36" si="36">SUM(O34:O35)</f>
        <v>173</v>
      </c>
      <c r="P36" s="3576">
        <f>P34+P35</f>
        <v>1243</v>
      </c>
      <c r="Q36" s="121"/>
      <c r="R36" s="121"/>
      <c r="S36" s="413"/>
      <c r="T36" s="413"/>
      <c r="U36" s="413"/>
      <c r="V36" s="413"/>
      <c r="W36" s="413"/>
      <c r="X36" s="413"/>
    </row>
    <row r="37" spans="1:24" s="413" customFormat="1" ht="40.5" customHeight="1">
      <c r="A37" s="3519"/>
      <c r="B37" s="3520"/>
      <c r="C37" s="3520"/>
      <c r="D37" s="3520"/>
      <c r="E37" s="3520"/>
      <c r="F37" s="3520"/>
      <c r="G37" s="3520"/>
      <c r="H37" s="3520"/>
      <c r="I37" s="3520"/>
      <c r="J37" s="3520"/>
      <c r="K37" s="3520"/>
      <c r="L37" s="3520"/>
      <c r="M37" s="3520"/>
      <c r="N37" s="3520"/>
      <c r="O37" s="3520"/>
      <c r="P37" s="3520"/>
      <c r="Q37" s="121"/>
      <c r="R37" s="121"/>
    </row>
    <row r="38" spans="1:24" ht="45" customHeight="1">
      <c r="A38" s="3876"/>
      <c r="B38" s="3876"/>
      <c r="C38" s="3876"/>
      <c r="D38" s="3876"/>
      <c r="E38" s="3876"/>
      <c r="F38" s="3876"/>
      <c r="G38" s="3876"/>
      <c r="H38" s="3876"/>
      <c r="I38" s="3876"/>
      <c r="J38" s="3876"/>
      <c r="K38" s="3876"/>
      <c r="L38" s="3876"/>
      <c r="M38" s="3876"/>
      <c r="N38" s="3876"/>
      <c r="O38" s="3876"/>
      <c r="P38" s="3876"/>
    </row>
    <row r="39" spans="1:24">
      <c r="B39" s="421"/>
      <c r="C39" s="421"/>
      <c r="D39" s="421"/>
      <c r="E39" s="421"/>
      <c r="F39" s="421"/>
      <c r="G39" s="421"/>
      <c r="H39" s="421"/>
      <c r="I39" s="421"/>
      <c r="J39" s="421"/>
      <c r="K39" s="421"/>
      <c r="L39" s="421"/>
      <c r="M39" s="421"/>
      <c r="N39" s="421"/>
      <c r="O39" s="421"/>
      <c r="P39" s="421"/>
    </row>
  </sheetData>
  <mergeCells count="11">
    <mergeCell ref="K6:M7"/>
    <mergeCell ref="N6:P7"/>
    <mergeCell ref="A38:P38"/>
    <mergeCell ref="A1:P1"/>
    <mergeCell ref="A2:P2"/>
    <mergeCell ref="A3:P3"/>
    <mergeCell ref="A4:P4"/>
    <mergeCell ref="A6:A8"/>
    <mergeCell ref="B6:D7"/>
    <mergeCell ref="E6:G7"/>
    <mergeCell ref="H6:J7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44"/>
  <sheetViews>
    <sheetView topLeftCell="A7" zoomScale="50" zoomScaleNormal="50" workbookViewId="0">
      <selection activeCell="C36" sqref="C36"/>
    </sheetView>
  </sheetViews>
  <sheetFormatPr defaultColWidth="9.140625" defaultRowHeight="25.5"/>
  <cols>
    <col min="1" max="1" width="118" style="412" customWidth="1"/>
    <col min="2" max="2" width="15.5703125" style="412" customWidth="1"/>
    <col min="3" max="3" width="12.85546875" style="412" customWidth="1"/>
    <col min="4" max="4" width="12.28515625" style="412" customWidth="1"/>
    <col min="5" max="5" width="14.85546875" style="412" customWidth="1"/>
    <col min="6" max="6" width="12.140625" style="412" customWidth="1"/>
    <col min="7" max="7" width="12.7109375" style="412" customWidth="1"/>
    <col min="8" max="8" width="14.85546875" style="412" customWidth="1"/>
    <col min="9" max="9" width="13.28515625" style="412" customWidth="1"/>
    <col min="10" max="10" width="14.28515625" style="412" customWidth="1"/>
    <col min="11" max="11" width="16.28515625" style="412" customWidth="1"/>
    <col min="12" max="12" width="14" style="412" customWidth="1"/>
    <col min="13" max="13" width="12" style="412" customWidth="1"/>
    <col min="14" max="14" width="16.42578125" style="412" customWidth="1"/>
    <col min="15" max="15" width="13.28515625" style="412" customWidth="1"/>
    <col min="16" max="16" width="12" style="412" customWidth="1"/>
    <col min="17" max="17" width="16.42578125" style="412" customWidth="1"/>
    <col min="18" max="18" width="12.28515625" style="412" customWidth="1"/>
    <col min="19" max="19" width="11.28515625" style="412" customWidth="1"/>
    <col min="20" max="20" width="14.28515625" style="412" hidden="1" customWidth="1"/>
    <col min="21" max="21" width="9.28515625" style="412" bestFit="1" customWidth="1"/>
    <col min="22" max="16384" width="9.140625" style="412"/>
  </cols>
  <sheetData>
    <row r="1" spans="1:20" ht="25.5" customHeight="1">
      <c r="A1" s="3720"/>
      <c r="B1" s="3720"/>
      <c r="C1" s="3720"/>
      <c r="D1" s="3720"/>
      <c r="E1" s="3720"/>
      <c r="F1" s="3720"/>
      <c r="G1" s="3720"/>
      <c r="H1" s="3720"/>
      <c r="I1" s="3720"/>
      <c r="J1" s="3720"/>
      <c r="K1" s="3720"/>
      <c r="L1" s="3720"/>
      <c r="M1" s="3720"/>
      <c r="N1" s="3720"/>
      <c r="O1" s="3720"/>
      <c r="P1" s="3720"/>
      <c r="Q1" s="3720"/>
      <c r="R1" s="3720"/>
      <c r="S1" s="3720"/>
      <c r="T1" s="3720"/>
    </row>
    <row r="2" spans="1:20" ht="26.25" customHeight="1">
      <c r="A2" s="3882" t="s">
        <v>79</v>
      </c>
      <c r="B2" s="3882"/>
      <c r="C2" s="3882"/>
      <c r="D2" s="3882"/>
      <c r="E2" s="3882"/>
      <c r="F2" s="3882"/>
      <c r="G2" s="3882"/>
      <c r="H2" s="3882"/>
      <c r="I2" s="3882"/>
      <c r="J2" s="3882"/>
      <c r="K2" s="3882"/>
      <c r="L2" s="3882"/>
      <c r="M2" s="3882"/>
      <c r="N2" s="3882"/>
      <c r="O2" s="3882"/>
      <c r="P2" s="3882"/>
      <c r="Q2" s="3882"/>
      <c r="R2" s="3882"/>
      <c r="S2" s="3882"/>
      <c r="T2" s="3882"/>
    </row>
    <row r="3" spans="1:20" ht="37.5" customHeight="1">
      <c r="A3" s="3743" t="s">
        <v>78</v>
      </c>
      <c r="B3" s="3743"/>
      <c r="C3" s="3743"/>
      <c r="D3" s="3743"/>
      <c r="E3" s="3743"/>
      <c r="F3" s="3743"/>
      <c r="G3" s="3743"/>
      <c r="H3" s="3743"/>
      <c r="I3" s="3743"/>
      <c r="J3" s="3743"/>
      <c r="K3" s="3743"/>
      <c r="L3" s="3743"/>
      <c r="M3" s="3743"/>
      <c r="N3" s="3743"/>
      <c r="O3" s="3743"/>
      <c r="P3" s="3743"/>
      <c r="Q3" s="3743"/>
      <c r="R3" s="3743"/>
      <c r="S3" s="3743"/>
      <c r="T3" s="3743"/>
    </row>
    <row r="4" spans="1:20" ht="33" customHeight="1">
      <c r="A4" s="3877" t="s">
        <v>298</v>
      </c>
      <c r="B4" s="3877"/>
      <c r="C4" s="3877"/>
      <c r="D4" s="3877"/>
      <c r="E4" s="3877"/>
      <c r="F4" s="3877"/>
      <c r="G4" s="3877"/>
      <c r="H4" s="3877"/>
      <c r="I4" s="3877"/>
      <c r="J4" s="3877"/>
      <c r="K4" s="3877"/>
      <c r="L4" s="3877"/>
      <c r="M4" s="3877"/>
      <c r="N4" s="3877"/>
      <c r="O4" s="3877"/>
      <c r="P4" s="3877"/>
      <c r="Q4" s="3877"/>
      <c r="R4" s="3877"/>
      <c r="S4" s="3877"/>
      <c r="T4" s="3877"/>
    </row>
    <row r="5" spans="1:20" ht="33" customHeight="1">
      <c r="A5" s="3883" t="s">
        <v>402</v>
      </c>
      <c r="B5" s="3883"/>
      <c r="C5" s="3883"/>
      <c r="D5" s="3883"/>
      <c r="E5" s="3883"/>
      <c r="F5" s="3883"/>
      <c r="G5" s="3883"/>
      <c r="H5" s="3883"/>
      <c r="I5" s="3883"/>
      <c r="J5" s="3883"/>
      <c r="K5" s="3883"/>
      <c r="L5" s="3883"/>
      <c r="M5" s="3883"/>
      <c r="N5" s="3883"/>
      <c r="O5" s="3883"/>
      <c r="P5" s="3883"/>
      <c r="Q5" s="3883"/>
      <c r="R5" s="3883"/>
      <c r="S5" s="3883"/>
      <c r="T5" s="3883"/>
    </row>
    <row r="6" spans="1:20" ht="16.5" customHeight="1" thickBot="1">
      <c r="A6" s="3042"/>
      <c r="B6" s="3042"/>
      <c r="C6" s="3042"/>
      <c r="D6" s="3042"/>
      <c r="E6" s="3042"/>
      <c r="F6" s="3042"/>
      <c r="G6" s="3042"/>
      <c r="H6" s="3042"/>
      <c r="I6" s="3042"/>
      <c r="J6" s="3042"/>
      <c r="K6" s="3042"/>
      <c r="L6" s="3042"/>
      <c r="M6" s="3042"/>
      <c r="N6" s="3042"/>
      <c r="O6" s="3042"/>
      <c r="P6" s="3042"/>
      <c r="Q6" s="3042"/>
      <c r="R6" s="3042"/>
      <c r="S6" s="3042"/>
      <c r="T6" s="3042"/>
    </row>
    <row r="7" spans="1:20" ht="33" customHeight="1">
      <c r="A7" s="3884" t="s">
        <v>9</v>
      </c>
      <c r="B7" s="3870" t="s">
        <v>0</v>
      </c>
      <c r="C7" s="3885"/>
      <c r="D7" s="3886"/>
      <c r="E7" s="3870" t="s">
        <v>1</v>
      </c>
      <c r="F7" s="3885"/>
      <c r="G7" s="3886"/>
      <c r="H7" s="3871" t="s">
        <v>2</v>
      </c>
      <c r="I7" s="3885"/>
      <c r="J7" s="3885"/>
      <c r="K7" s="3870" t="s">
        <v>3</v>
      </c>
      <c r="L7" s="3885"/>
      <c r="M7" s="3886"/>
      <c r="N7" s="3870">
        <v>5</v>
      </c>
      <c r="O7" s="3885"/>
      <c r="P7" s="3885"/>
      <c r="Q7" s="3873" t="s">
        <v>6</v>
      </c>
      <c r="R7" s="3874"/>
      <c r="S7" s="3875"/>
    </row>
    <row r="8" spans="1:20" ht="12" customHeight="1" thickBot="1">
      <c r="A8" s="3879"/>
      <c r="B8" s="3887"/>
      <c r="C8" s="3888"/>
      <c r="D8" s="3889"/>
      <c r="E8" s="3890"/>
      <c r="F8" s="3891"/>
      <c r="G8" s="3892"/>
      <c r="H8" s="3891"/>
      <c r="I8" s="3891"/>
      <c r="J8" s="3891"/>
      <c r="K8" s="3893"/>
      <c r="L8" s="3894"/>
      <c r="M8" s="3895"/>
      <c r="N8" s="3887"/>
      <c r="O8" s="3888"/>
      <c r="P8" s="3888"/>
      <c r="Q8" s="3740"/>
      <c r="R8" s="3741"/>
      <c r="S8" s="3742"/>
    </row>
    <row r="9" spans="1:20" ht="86.25" customHeight="1" thickBot="1">
      <c r="A9" s="3879"/>
      <c r="B9" s="3503" t="s">
        <v>26</v>
      </c>
      <c r="C9" s="3504" t="s">
        <v>27</v>
      </c>
      <c r="D9" s="3506" t="s">
        <v>4</v>
      </c>
      <c r="E9" s="3503" t="s">
        <v>26</v>
      </c>
      <c r="F9" s="3504" t="s">
        <v>27</v>
      </c>
      <c r="G9" s="3506" t="s">
        <v>4</v>
      </c>
      <c r="H9" s="3580" t="s">
        <v>26</v>
      </c>
      <c r="I9" s="3504" t="s">
        <v>27</v>
      </c>
      <c r="J9" s="3505" t="s">
        <v>4</v>
      </c>
      <c r="K9" s="3503" t="s">
        <v>26</v>
      </c>
      <c r="L9" s="3504" t="s">
        <v>27</v>
      </c>
      <c r="M9" s="3505" t="s">
        <v>4</v>
      </c>
      <c r="N9" s="3503" t="s">
        <v>26</v>
      </c>
      <c r="O9" s="3504" t="s">
        <v>27</v>
      </c>
      <c r="P9" s="3506" t="s">
        <v>4</v>
      </c>
      <c r="Q9" s="3503" t="s">
        <v>26</v>
      </c>
      <c r="R9" s="3504" t="s">
        <v>27</v>
      </c>
      <c r="S9" s="3506" t="s">
        <v>4</v>
      </c>
    </row>
    <row r="10" spans="1:20" ht="26.25">
      <c r="A10" s="3507" t="s">
        <v>22</v>
      </c>
      <c r="B10" s="3581"/>
      <c r="C10" s="3582"/>
      <c r="D10" s="2578"/>
      <c r="E10" s="3581"/>
      <c r="F10" s="3582"/>
      <c r="G10" s="2578"/>
      <c r="H10" s="3581"/>
      <c r="I10" s="3582"/>
      <c r="J10" s="2578"/>
      <c r="K10" s="3581"/>
      <c r="L10" s="3582"/>
      <c r="M10" s="2578"/>
      <c r="N10" s="3581"/>
      <c r="O10" s="3582"/>
      <c r="P10" s="2578"/>
      <c r="Q10" s="3583"/>
      <c r="R10" s="3584"/>
      <c r="S10" s="3585"/>
    </row>
    <row r="11" spans="1:20" ht="26.25">
      <c r="A11" s="3547" t="s">
        <v>270</v>
      </c>
      <c r="B11" s="3548">
        <f>B20+B28</f>
        <v>0</v>
      </c>
      <c r="C11" s="3549">
        <f>C20+C28</f>
        <v>25</v>
      </c>
      <c r="D11" s="3559">
        <f>B11+C11</f>
        <v>25</v>
      </c>
      <c r="E11" s="3542">
        <f>E20+E28</f>
        <v>3</v>
      </c>
      <c r="F11" s="3543">
        <f>F20+F28</f>
        <v>29</v>
      </c>
      <c r="G11" s="3518">
        <f>E11+F11</f>
        <v>32</v>
      </c>
      <c r="H11" s="3542">
        <f>H20+H28</f>
        <v>17</v>
      </c>
      <c r="I11" s="3543">
        <f>I20+I28</f>
        <v>51</v>
      </c>
      <c r="J11" s="3518">
        <f>H11+I11</f>
        <v>68</v>
      </c>
      <c r="K11" s="3542">
        <f>K20+K28</f>
        <v>25</v>
      </c>
      <c r="L11" s="3543">
        <f>L20+L28</f>
        <v>24</v>
      </c>
      <c r="M11" s="3518">
        <f>K11+L11</f>
        <v>49</v>
      </c>
      <c r="N11" s="3542">
        <f>N20+N28</f>
        <v>32</v>
      </c>
      <c r="O11" s="3543">
        <f>O20+O28</f>
        <v>30</v>
      </c>
      <c r="P11" s="3518">
        <f>P20+P28</f>
        <v>62</v>
      </c>
      <c r="Q11" s="3588">
        <f>SUM(B11+E11+H11+K11+N11)</f>
        <v>77</v>
      </c>
      <c r="R11" s="3545">
        <f>SUM(C11+F11+I11+L11+O11)</f>
        <v>159</v>
      </c>
      <c r="S11" s="3546">
        <f>SUM(Q11:R11)</f>
        <v>236</v>
      </c>
    </row>
    <row r="12" spans="1:20" ht="26.25">
      <c r="A12" s="3517" t="s">
        <v>68</v>
      </c>
      <c r="B12" s="3548">
        <f t="shared" ref="B12:C16" si="0">B21+B29</f>
        <v>0</v>
      </c>
      <c r="C12" s="3549">
        <f t="shared" si="0"/>
        <v>0</v>
      </c>
      <c r="D12" s="3559">
        <f t="shared" ref="D12:D16" si="1">B12+C12</f>
        <v>0</v>
      </c>
      <c r="E12" s="3542">
        <f t="shared" ref="E12:F16" si="2">E21+E29</f>
        <v>1</v>
      </c>
      <c r="F12" s="3543">
        <f t="shared" si="2"/>
        <v>0</v>
      </c>
      <c r="G12" s="3518">
        <f t="shared" ref="G12:G16" si="3">E12+F12</f>
        <v>1</v>
      </c>
      <c r="H12" s="3542">
        <f t="shared" ref="H12:I16" si="4">H21+H29</f>
        <v>9</v>
      </c>
      <c r="I12" s="3543">
        <f t="shared" si="4"/>
        <v>12</v>
      </c>
      <c r="J12" s="3518">
        <f t="shared" ref="J12:J16" si="5">H12+I12</f>
        <v>21</v>
      </c>
      <c r="K12" s="3542">
        <f t="shared" ref="K12:L16" si="6">K21+K29</f>
        <v>9</v>
      </c>
      <c r="L12" s="3543">
        <f t="shared" si="6"/>
        <v>5</v>
      </c>
      <c r="M12" s="3518">
        <f t="shared" ref="M12:M16" si="7">K12+L12</f>
        <v>14</v>
      </c>
      <c r="N12" s="3542">
        <f t="shared" ref="N12:P16" si="8">N21+N29</f>
        <v>18</v>
      </c>
      <c r="O12" s="3543">
        <f t="shared" si="8"/>
        <v>17</v>
      </c>
      <c r="P12" s="3518">
        <f t="shared" si="8"/>
        <v>35</v>
      </c>
      <c r="Q12" s="3588">
        <f t="shared" ref="Q12:R16" si="9">SUM(B12+E12+H12+K12+N12)</f>
        <v>37</v>
      </c>
      <c r="R12" s="3545">
        <f t="shared" si="9"/>
        <v>34</v>
      </c>
      <c r="S12" s="3546">
        <f t="shared" ref="S12:S16" si="10">SUM(Q12:R12)</f>
        <v>71</v>
      </c>
    </row>
    <row r="13" spans="1:20" ht="26.25">
      <c r="A13" s="3517" t="s">
        <v>272</v>
      </c>
      <c r="B13" s="3548">
        <f t="shared" si="0"/>
        <v>0</v>
      </c>
      <c r="C13" s="3549">
        <f t="shared" si="0"/>
        <v>0</v>
      </c>
      <c r="D13" s="3559">
        <f t="shared" si="1"/>
        <v>0</v>
      </c>
      <c r="E13" s="3542">
        <f t="shared" si="2"/>
        <v>0</v>
      </c>
      <c r="F13" s="3543">
        <f t="shared" si="2"/>
        <v>0</v>
      </c>
      <c r="G13" s="3518">
        <f t="shared" si="3"/>
        <v>0</v>
      </c>
      <c r="H13" s="3542">
        <f t="shared" si="4"/>
        <v>5</v>
      </c>
      <c r="I13" s="3543">
        <f t="shared" si="4"/>
        <v>12</v>
      </c>
      <c r="J13" s="3518">
        <f t="shared" si="5"/>
        <v>17</v>
      </c>
      <c r="K13" s="3542">
        <f t="shared" si="6"/>
        <v>3</v>
      </c>
      <c r="L13" s="3543">
        <f t="shared" si="6"/>
        <v>13</v>
      </c>
      <c r="M13" s="3518">
        <f t="shared" si="7"/>
        <v>16</v>
      </c>
      <c r="N13" s="3542">
        <f t="shared" si="8"/>
        <v>8</v>
      </c>
      <c r="O13" s="3543">
        <f t="shared" si="8"/>
        <v>11</v>
      </c>
      <c r="P13" s="3518">
        <f t="shared" si="8"/>
        <v>19</v>
      </c>
      <c r="Q13" s="3588">
        <f t="shared" si="9"/>
        <v>16</v>
      </c>
      <c r="R13" s="3545">
        <f t="shared" si="9"/>
        <v>36</v>
      </c>
      <c r="S13" s="3546">
        <f t="shared" si="10"/>
        <v>52</v>
      </c>
    </row>
    <row r="14" spans="1:20" ht="26.25">
      <c r="A14" s="3586" t="s">
        <v>95</v>
      </c>
      <c r="B14" s="3548">
        <f t="shared" si="0"/>
        <v>0</v>
      </c>
      <c r="C14" s="3549">
        <f t="shared" si="0"/>
        <v>21</v>
      </c>
      <c r="D14" s="3559">
        <f t="shared" si="1"/>
        <v>21</v>
      </c>
      <c r="E14" s="3542">
        <f t="shared" si="2"/>
        <v>0</v>
      </c>
      <c r="F14" s="3543">
        <f t="shared" si="2"/>
        <v>36</v>
      </c>
      <c r="G14" s="3518">
        <f t="shared" si="3"/>
        <v>36</v>
      </c>
      <c r="H14" s="3542">
        <f t="shared" si="4"/>
        <v>6</v>
      </c>
      <c r="I14" s="3543">
        <f t="shared" si="4"/>
        <v>14</v>
      </c>
      <c r="J14" s="3518">
        <f t="shared" si="5"/>
        <v>20</v>
      </c>
      <c r="K14" s="3542">
        <f t="shared" si="6"/>
        <v>5</v>
      </c>
      <c r="L14" s="3543">
        <f t="shared" si="6"/>
        <v>15</v>
      </c>
      <c r="M14" s="3518">
        <f t="shared" si="7"/>
        <v>20</v>
      </c>
      <c r="N14" s="3542">
        <f t="shared" si="8"/>
        <v>7</v>
      </c>
      <c r="O14" s="3543">
        <f t="shared" si="8"/>
        <v>20</v>
      </c>
      <c r="P14" s="3518">
        <f t="shared" si="8"/>
        <v>27</v>
      </c>
      <c r="Q14" s="3588">
        <f t="shared" si="9"/>
        <v>18</v>
      </c>
      <c r="R14" s="3545">
        <f t="shared" si="9"/>
        <v>106</v>
      </c>
      <c r="S14" s="3546">
        <f t="shared" si="10"/>
        <v>124</v>
      </c>
    </row>
    <row r="15" spans="1:20" ht="26.25">
      <c r="A15" s="3517" t="s">
        <v>271</v>
      </c>
      <c r="B15" s="3548">
        <f t="shared" si="0"/>
        <v>0</v>
      </c>
      <c r="C15" s="3549">
        <f t="shared" si="0"/>
        <v>0</v>
      </c>
      <c r="D15" s="3559">
        <f t="shared" si="1"/>
        <v>0</v>
      </c>
      <c r="E15" s="3542">
        <f t="shared" si="2"/>
        <v>0</v>
      </c>
      <c r="F15" s="3543">
        <f t="shared" si="2"/>
        <v>0</v>
      </c>
      <c r="G15" s="3518">
        <f t="shared" si="3"/>
        <v>0</v>
      </c>
      <c r="H15" s="3542">
        <f t="shared" si="4"/>
        <v>0</v>
      </c>
      <c r="I15" s="3543">
        <f t="shared" si="4"/>
        <v>0</v>
      </c>
      <c r="J15" s="3518">
        <f t="shared" si="5"/>
        <v>0</v>
      </c>
      <c r="K15" s="3542">
        <f t="shared" si="6"/>
        <v>3</v>
      </c>
      <c r="L15" s="3543">
        <f t="shared" si="6"/>
        <v>5</v>
      </c>
      <c r="M15" s="3518">
        <f t="shared" si="7"/>
        <v>8</v>
      </c>
      <c r="N15" s="3542">
        <f t="shared" si="8"/>
        <v>4</v>
      </c>
      <c r="O15" s="3543">
        <f t="shared" si="8"/>
        <v>1</v>
      </c>
      <c r="P15" s="3518">
        <f t="shared" si="8"/>
        <v>5</v>
      </c>
      <c r="Q15" s="3588">
        <f t="shared" si="9"/>
        <v>7</v>
      </c>
      <c r="R15" s="3545">
        <f t="shared" si="9"/>
        <v>6</v>
      </c>
      <c r="S15" s="3546">
        <f t="shared" si="10"/>
        <v>13</v>
      </c>
    </row>
    <row r="16" spans="1:20" ht="26.25">
      <c r="A16" s="3517" t="s">
        <v>273</v>
      </c>
      <c r="B16" s="3548">
        <f t="shared" si="0"/>
        <v>0</v>
      </c>
      <c r="C16" s="3549">
        <f t="shared" si="0"/>
        <v>0</v>
      </c>
      <c r="D16" s="3559">
        <f t="shared" si="1"/>
        <v>0</v>
      </c>
      <c r="E16" s="3542">
        <v>0</v>
      </c>
      <c r="F16" s="3543">
        <f t="shared" si="2"/>
        <v>0</v>
      </c>
      <c r="G16" s="3518">
        <f t="shared" si="3"/>
        <v>0</v>
      </c>
      <c r="H16" s="3542">
        <f t="shared" si="4"/>
        <v>3</v>
      </c>
      <c r="I16" s="3543">
        <f t="shared" si="4"/>
        <v>5</v>
      </c>
      <c r="J16" s="3518">
        <f t="shared" si="5"/>
        <v>8</v>
      </c>
      <c r="K16" s="3542">
        <f t="shared" si="6"/>
        <v>5</v>
      </c>
      <c r="L16" s="3543">
        <f t="shared" si="6"/>
        <v>1</v>
      </c>
      <c r="M16" s="3518">
        <f t="shared" si="7"/>
        <v>6</v>
      </c>
      <c r="N16" s="3542">
        <f t="shared" si="8"/>
        <v>14</v>
      </c>
      <c r="O16" s="3543">
        <f t="shared" si="8"/>
        <v>3</v>
      </c>
      <c r="P16" s="3518">
        <f t="shared" si="8"/>
        <v>17</v>
      </c>
      <c r="Q16" s="3588">
        <f t="shared" si="9"/>
        <v>22</v>
      </c>
      <c r="R16" s="3545">
        <f t="shared" si="9"/>
        <v>9</v>
      </c>
      <c r="S16" s="3546">
        <f t="shared" si="10"/>
        <v>31</v>
      </c>
    </row>
    <row r="17" spans="1:22" ht="26.25" thickBot="1">
      <c r="A17" s="3560" t="s">
        <v>16</v>
      </c>
      <c r="B17" s="3525">
        <f>SUM(B11:B16)</f>
        <v>0</v>
      </c>
      <c r="C17" s="3526">
        <f t="shared" ref="C17:P17" si="11">SUM(C11:C16)</f>
        <v>46</v>
      </c>
      <c r="D17" s="3527">
        <f t="shared" si="11"/>
        <v>46</v>
      </c>
      <c r="E17" s="3525">
        <f t="shared" si="11"/>
        <v>4</v>
      </c>
      <c r="F17" s="3526">
        <f t="shared" si="11"/>
        <v>65</v>
      </c>
      <c r="G17" s="3527">
        <f t="shared" si="11"/>
        <v>69</v>
      </c>
      <c r="H17" s="3525">
        <f t="shared" si="11"/>
        <v>40</v>
      </c>
      <c r="I17" s="3526">
        <f t="shared" si="11"/>
        <v>94</v>
      </c>
      <c r="J17" s="3527">
        <f t="shared" si="11"/>
        <v>134</v>
      </c>
      <c r="K17" s="3525">
        <f t="shared" si="11"/>
        <v>50</v>
      </c>
      <c r="L17" s="3526">
        <f t="shared" si="11"/>
        <v>63</v>
      </c>
      <c r="M17" s="3527">
        <f t="shared" si="11"/>
        <v>113</v>
      </c>
      <c r="N17" s="3525">
        <f t="shared" si="11"/>
        <v>83</v>
      </c>
      <c r="O17" s="3526">
        <f t="shared" si="11"/>
        <v>82</v>
      </c>
      <c r="P17" s="3527">
        <f t="shared" si="11"/>
        <v>165</v>
      </c>
      <c r="Q17" s="3525">
        <f>SUM(Q11:Q16)</f>
        <v>177</v>
      </c>
      <c r="R17" s="3526">
        <f t="shared" ref="R17:T17" si="12">SUM(R11:R16)</f>
        <v>350</v>
      </c>
      <c r="S17" s="3527">
        <f>SUM(S11:S16)</f>
        <v>527</v>
      </c>
      <c r="T17" s="3587">
        <f t="shared" si="12"/>
        <v>0</v>
      </c>
      <c r="V17" s="412" t="s">
        <v>299</v>
      </c>
    </row>
    <row r="18" spans="1:22">
      <c r="A18" s="3529" t="s">
        <v>23</v>
      </c>
      <c r="B18" s="3553"/>
      <c r="C18" s="3554"/>
      <c r="D18" s="3555"/>
      <c r="E18" s="3553"/>
      <c r="F18" s="3554"/>
      <c r="G18" s="3555"/>
      <c r="H18" s="3553"/>
      <c r="I18" s="3554"/>
      <c r="J18" s="3555"/>
      <c r="K18" s="3553"/>
      <c r="L18" s="3554"/>
      <c r="M18" s="3555"/>
      <c r="N18" s="3553"/>
      <c r="O18" s="3554"/>
      <c r="P18" s="3555"/>
      <c r="Q18" s="3553"/>
      <c r="R18" s="3554"/>
      <c r="S18" s="3555"/>
    </row>
    <row r="19" spans="1:22" ht="26.25">
      <c r="A19" s="3536" t="s">
        <v>11</v>
      </c>
      <c r="B19" s="3589"/>
      <c r="C19" s="3590" t="s">
        <v>7</v>
      </c>
      <c r="D19" s="3572"/>
      <c r="E19" s="3589"/>
      <c r="F19" s="3590"/>
      <c r="G19" s="3572"/>
      <c r="H19" s="3589"/>
      <c r="I19" s="3590" t="s">
        <v>7</v>
      </c>
      <c r="J19" s="3572"/>
      <c r="K19" s="3589"/>
      <c r="L19" s="3590"/>
      <c r="M19" s="3572"/>
      <c r="N19" s="3570"/>
      <c r="O19" s="3571"/>
      <c r="P19" s="3572"/>
      <c r="Q19" s="3588"/>
      <c r="R19" s="3545"/>
      <c r="S19" s="3546"/>
    </row>
    <row r="20" spans="1:22" s="411" customFormat="1" ht="26.25">
      <c r="A20" s="3517" t="s">
        <v>270</v>
      </c>
      <c r="B20" s="3542">
        <v>0</v>
      </c>
      <c r="C20" s="3543">
        <v>25</v>
      </c>
      <c r="D20" s="3518">
        <f>SUM(B20:C20)</f>
        <v>25</v>
      </c>
      <c r="E20" s="3542">
        <v>3</v>
      </c>
      <c r="F20" s="3543">
        <v>29</v>
      </c>
      <c r="G20" s="3518">
        <f>SUM(E20:F20)</f>
        <v>32</v>
      </c>
      <c r="H20" s="3542">
        <v>17</v>
      </c>
      <c r="I20" s="3543">
        <v>49</v>
      </c>
      <c r="J20" s="3518">
        <f>SUM(H20:I20)</f>
        <v>66</v>
      </c>
      <c r="K20" s="3542">
        <v>24</v>
      </c>
      <c r="L20" s="3543">
        <v>24</v>
      </c>
      <c r="M20" s="3518">
        <f>SUM(K20:L20)</f>
        <v>48</v>
      </c>
      <c r="N20" s="3542">
        <v>32</v>
      </c>
      <c r="O20" s="3543">
        <v>30</v>
      </c>
      <c r="P20" s="3518">
        <f>N20+O20</f>
        <v>62</v>
      </c>
      <c r="Q20" s="3588">
        <f>SUM(B20+E20+H20+K20+N20)</f>
        <v>76</v>
      </c>
      <c r="R20" s="3545">
        <f>SUM(C20+F20+I20+L20+O20)</f>
        <v>157</v>
      </c>
      <c r="S20" s="3546">
        <f>SUM(Q20:R20)</f>
        <v>233</v>
      </c>
    </row>
    <row r="21" spans="1:22" ht="26.25">
      <c r="A21" s="3517" t="s">
        <v>68</v>
      </c>
      <c r="B21" s="3542">
        <v>0</v>
      </c>
      <c r="C21" s="3543">
        <v>0</v>
      </c>
      <c r="D21" s="3518">
        <f t="shared" ref="D21:D25" si="13">SUM(B21:C21)</f>
        <v>0</v>
      </c>
      <c r="E21" s="3542">
        <v>1</v>
      </c>
      <c r="F21" s="3543">
        <v>0</v>
      </c>
      <c r="G21" s="3518">
        <f t="shared" ref="G21:G25" si="14">SUM(E21:F21)</f>
        <v>1</v>
      </c>
      <c r="H21" s="3542">
        <v>9</v>
      </c>
      <c r="I21" s="3543">
        <v>12</v>
      </c>
      <c r="J21" s="3518">
        <f t="shared" ref="J21:J25" si="15">SUM(H21:I21)</f>
        <v>21</v>
      </c>
      <c r="K21" s="3542">
        <v>9</v>
      </c>
      <c r="L21" s="3543">
        <v>5</v>
      </c>
      <c r="M21" s="3518">
        <f t="shared" ref="M21:M25" si="16">SUM(K21:L21)</f>
        <v>14</v>
      </c>
      <c r="N21" s="3542">
        <v>18</v>
      </c>
      <c r="O21" s="3543">
        <v>17</v>
      </c>
      <c r="P21" s="3518">
        <f t="shared" ref="P21:P25" si="17">N21+O21</f>
        <v>35</v>
      </c>
      <c r="Q21" s="3588">
        <f t="shared" ref="Q21:R25" si="18">SUM(B21+E21+H21+K21+N21)</f>
        <v>37</v>
      </c>
      <c r="R21" s="3545">
        <f t="shared" si="18"/>
        <v>34</v>
      </c>
      <c r="S21" s="3546">
        <f t="shared" ref="S21:S25" si="19">SUM(Q21:R21)</f>
        <v>71</v>
      </c>
    </row>
    <row r="22" spans="1:22" ht="26.25">
      <c r="A22" s="3517" t="s">
        <v>272</v>
      </c>
      <c r="B22" s="3542">
        <v>0</v>
      </c>
      <c r="C22" s="3543">
        <v>0</v>
      </c>
      <c r="D22" s="3518">
        <f t="shared" si="13"/>
        <v>0</v>
      </c>
      <c r="E22" s="3542">
        <v>0</v>
      </c>
      <c r="F22" s="3543">
        <v>0</v>
      </c>
      <c r="G22" s="3518">
        <f t="shared" si="14"/>
        <v>0</v>
      </c>
      <c r="H22" s="3542">
        <v>4</v>
      </c>
      <c r="I22" s="3543">
        <v>11</v>
      </c>
      <c r="J22" s="3518">
        <f t="shared" si="15"/>
        <v>15</v>
      </c>
      <c r="K22" s="3542">
        <v>3</v>
      </c>
      <c r="L22" s="3543">
        <v>12</v>
      </c>
      <c r="M22" s="3518">
        <f t="shared" si="16"/>
        <v>15</v>
      </c>
      <c r="N22" s="3542">
        <v>8</v>
      </c>
      <c r="O22" s="3543">
        <v>11</v>
      </c>
      <c r="P22" s="3518">
        <f t="shared" si="17"/>
        <v>19</v>
      </c>
      <c r="Q22" s="3588">
        <f t="shared" si="18"/>
        <v>15</v>
      </c>
      <c r="R22" s="3545">
        <f t="shared" si="18"/>
        <v>34</v>
      </c>
      <c r="S22" s="3546">
        <f t="shared" si="19"/>
        <v>49</v>
      </c>
    </row>
    <row r="23" spans="1:22" ht="26.25">
      <c r="A23" s="3586" t="s">
        <v>95</v>
      </c>
      <c r="B23" s="3542">
        <v>0</v>
      </c>
      <c r="C23" s="3543">
        <v>20</v>
      </c>
      <c r="D23" s="3518">
        <f t="shared" si="13"/>
        <v>20</v>
      </c>
      <c r="E23" s="3542">
        <v>0</v>
      </c>
      <c r="F23" s="3543">
        <v>34</v>
      </c>
      <c r="G23" s="3518">
        <f t="shared" si="14"/>
        <v>34</v>
      </c>
      <c r="H23" s="3542">
        <v>6</v>
      </c>
      <c r="I23" s="3543">
        <v>14</v>
      </c>
      <c r="J23" s="3518">
        <f t="shared" si="15"/>
        <v>20</v>
      </c>
      <c r="K23" s="3542">
        <v>3</v>
      </c>
      <c r="L23" s="3543">
        <v>15</v>
      </c>
      <c r="M23" s="3518">
        <f t="shared" si="16"/>
        <v>18</v>
      </c>
      <c r="N23" s="3542">
        <v>7</v>
      </c>
      <c r="O23" s="3543">
        <v>20</v>
      </c>
      <c r="P23" s="3518">
        <f t="shared" si="17"/>
        <v>27</v>
      </c>
      <c r="Q23" s="3588">
        <f t="shared" si="18"/>
        <v>16</v>
      </c>
      <c r="R23" s="3545">
        <f t="shared" si="18"/>
        <v>103</v>
      </c>
      <c r="S23" s="3546">
        <f t="shared" si="19"/>
        <v>119</v>
      </c>
    </row>
    <row r="24" spans="1:22" ht="26.25">
      <c r="A24" s="3517" t="s">
        <v>271</v>
      </c>
      <c r="B24" s="3542">
        <v>0</v>
      </c>
      <c r="C24" s="3543">
        <v>0</v>
      </c>
      <c r="D24" s="3518">
        <f t="shared" si="13"/>
        <v>0</v>
      </c>
      <c r="E24" s="3542">
        <v>0</v>
      </c>
      <c r="F24" s="3543">
        <v>0</v>
      </c>
      <c r="G24" s="3518">
        <f t="shared" si="14"/>
        <v>0</v>
      </c>
      <c r="H24" s="3542">
        <v>0</v>
      </c>
      <c r="I24" s="3543">
        <v>0</v>
      </c>
      <c r="J24" s="3518">
        <f t="shared" si="15"/>
        <v>0</v>
      </c>
      <c r="K24" s="3542">
        <v>3</v>
      </c>
      <c r="L24" s="3543">
        <v>5</v>
      </c>
      <c r="M24" s="3518">
        <f t="shared" si="16"/>
        <v>8</v>
      </c>
      <c r="N24" s="3542">
        <v>4</v>
      </c>
      <c r="O24" s="3543">
        <v>1</v>
      </c>
      <c r="P24" s="3518">
        <f t="shared" si="17"/>
        <v>5</v>
      </c>
      <c r="Q24" s="3588">
        <f t="shared" si="18"/>
        <v>7</v>
      </c>
      <c r="R24" s="3545">
        <f t="shared" si="18"/>
        <v>6</v>
      </c>
      <c r="S24" s="3546">
        <f t="shared" si="19"/>
        <v>13</v>
      </c>
    </row>
    <row r="25" spans="1:22" ht="26.25">
      <c r="A25" s="3517" t="s">
        <v>273</v>
      </c>
      <c r="B25" s="3542">
        <v>0</v>
      </c>
      <c r="C25" s="3543">
        <v>0</v>
      </c>
      <c r="D25" s="3518">
        <f t="shared" si="13"/>
        <v>0</v>
      </c>
      <c r="E25" s="3542">
        <v>1</v>
      </c>
      <c r="F25" s="3543">
        <v>0</v>
      </c>
      <c r="G25" s="3518">
        <f t="shared" si="14"/>
        <v>1</v>
      </c>
      <c r="H25" s="3542">
        <v>2</v>
      </c>
      <c r="I25" s="3543">
        <v>5</v>
      </c>
      <c r="J25" s="3518">
        <f t="shared" si="15"/>
        <v>7</v>
      </c>
      <c r="K25" s="3542">
        <v>5</v>
      </c>
      <c r="L25" s="3543">
        <v>1</v>
      </c>
      <c r="M25" s="3518">
        <f t="shared" si="16"/>
        <v>6</v>
      </c>
      <c r="N25" s="3542">
        <v>14</v>
      </c>
      <c r="O25" s="3543">
        <v>3</v>
      </c>
      <c r="P25" s="3518">
        <f t="shared" si="17"/>
        <v>17</v>
      </c>
      <c r="Q25" s="3588">
        <f t="shared" si="18"/>
        <v>22</v>
      </c>
      <c r="R25" s="3545">
        <f t="shared" si="18"/>
        <v>9</v>
      </c>
      <c r="S25" s="3546">
        <f t="shared" si="19"/>
        <v>31</v>
      </c>
    </row>
    <row r="26" spans="1:22" ht="26.25" thickBot="1">
      <c r="A26" s="3524" t="s">
        <v>8</v>
      </c>
      <c r="B26" s="3525">
        <f>SUM(B20:B25)</f>
        <v>0</v>
      </c>
      <c r="C26" s="3526">
        <f t="shared" ref="C26:P26" si="20">SUM(C20:C25)</f>
        <v>45</v>
      </c>
      <c r="D26" s="3527">
        <f t="shared" si="20"/>
        <v>45</v>
      </c>
      <c r="E26" s="3525">
        <f t="shared" si="20"/>
        <v>5</v>
      </c>
      <c r="F26" s="3526">
        <f t="shared" si="20"/>
        <v>63</v>
      </c>
      <c r="G26" s="3527">
        <f t="shared" si="20"/>
        <v>68</v>
      </c>
      <c r="H26" s="3525">
        <f t="shared" si="20"/>
        <v>38</v>
      </c>
      <c r="I26" s="3526">
        <f t="shared" si="20"/>
        <v>91</v>
      </c>
      <c r="J26" s="3527">
        <f t="shared" si="20"/>
        <v>129</v>
      </c>
      <c r="K26" s="3525">
        <f t="shared" si="20"/>
        <v>47</v>
      </c>
      <c r="L26" s="3526">
        <f t="shared" si="20"/>
        <v>62</v>
      </c>
      <c r="M26" s="3527">
        <f t="shared" si="20"/>
        <v>109</v>
      </c>
      <c r="N26" s="3525">
        <f t="shared" si="20"/>
        <v>83</v>
      </c>
      <c r="O26" s="3526">
        <f t="shared" si="20"/>
        <v>82</v>
      </c>
      <c r="P26" s="3527">
        <f t="shared" si="20"/>
        <v>165</v>
      </c>
      <c r="Q26" s="3525">
        <f>SUM(Q20:Q25)</f>
        <v>173</v>
      </c>
      <c r="R26" s="3526">
        <f t="shared" ref="R26:T26" si="21">SUM(R20:R25)</f>
        <v>343</v>
      </c>
      <c r="S26" s="3527">
        <f t="shared" si="21"/>
        <v>516</v>
      </c>
      <c r="T26" s="3587">
        <f t="shared" si="21"/>
        <v>0</v>
      </c>
    </row>
    <row r="27" spans="1:22" ht="26.25">
      <c r="A27" s="3552" t="s">
        <v>25</v>
      </c>
      <c r="B27" s="3591"/>
      <c r="C27" s="3592"/>
      <c r="D27" s="3593"/>
      <c r="E27" s="3591"/>
      <c r="F27" s="3592"/>
      <c r="G27" s="3593"/>
      <c r="H27" s="3591"/>
      <c r="I27" s="3592"/>
      <c r="J27" s="3593"/>
      <c r="K27" s="3591"/>
      <c r="L27" s="3592"/>
      <c r="M27" s="3593"/>
      <c r="N27" s="3591"/>
      <c r="O27" s="3592"/>
      <c r="P27" s="3593"/>
      <c r="Q27" s="3591"/>
      <c r="R27" s="3592"/>
      <c r="S27" s="3593"/>
    </row>
    <row r="28" spans="1:22" ht="26.25">
      <c r="A28" s="3517" t="s">
        <v>270</v>
      </c>
      <c r="B28" s="3594">
        <v>0</v>
      </c>
      <c r="C28" s="3595">
        <v>0</v>
      </c>
      <c r="D28" s="3518">
        <f>SUM(B28:C28)</f>
        <v>0</v>
      </c>
      <c r="E28" s="3594">
        <v>0</v>
      </c>
      <c r="F28" s="3595">
        <v>0</v>
      </c>
      <c r="G28" s="3518">
        <f>SUM(E28:F28)</f>
        <v>0</v>
      </c>
      <c r="H28" s="3594">
        <v>0</v>
      </c>
      <c r="I28" s="3595">
        <v>2</v>
      </c>
      <c r="J28" s="3518">
        <f>SUM(H28:I28)</f>
        <v>2</v>
      </c>
      <c r="K28" s="3594">
        <v>1</v>
      </c>
      <c r="L28" s="3595">
        <v>0</v>
      </c>
      <c r="M28" s="3518">
        <f>SUM(K28:L28)</f>
        <v>1</v>
      </c>
      <c r="N28" s="3594">
        <v>0</v>
      </c>
      <c r="O28" s="3595">
        <v>0</v>
      </c>
      <c r="P28" s="3518">
        <f>N28+O28</f>
        <v>0</v>
      </c>
      <c r="Q28" s="3588">
        <f>B28+E28+H28+K28+N28</f>
        <v>1</v>
      </c>
      <c r="R28" s="3545">
        <f>C28+F28+I28+L28+O28</f>
        <v>2</v>
      </c>
      <c r="S28" s="3546">
        <f>SUM(Q28:R28)</f>
        <v>3</v>
      </c>
    </row>
    <row r="29" spans="1:22" ht="26.25">
      <c r="A29" s="3517" t="s">
        <v>68</v>
      </c>
      <c r="B29" s="3594">
        <v>0</v>
      </c>
      <c r="C29" s="3595">
        <v>0</v>
      </c>
      <c r="D29" s="3518">
        <f t="shared" ref="D29:D33" si="22">SUM(B29:C29)</f>
        <v>0</v>
      </c>
      <c r="E29" s="3594">
        <v>0</v>
      </c>
      <c r="F29" s="3595">
        <v>0</v>
      </c>
      <c r="G29" s="3518">
        <f t="shared" ref="G29:G33" si="23">SUM(E29:F29)</f>
        <v>0</v>
      </c>
      <c r="H29" s="3594">
        <v>0</v>
      </c>
      <c r="I29" s="3595">
        <v>0</v>
      </c>
      <c r="J29" s="3518">
        <f t="shared" ref="J29:J33" si="24">SUM(H29:I29)</f>
        <v>0</v>
      </c>
      <c r="K29" s="3594">
        <v>0</v>
      </c>
      <c r="L29" s="3595">
        <v>0</v>
      </c>
      <c r="M29" s="3518">
        <f t="shared" ref="M29:M33" si="25">SUM(K29:L29)</f>
        <v>0</v>
      </c>
      <c r="N29" s="3594">
        <v>0</v>
      </c>
      <c r="O29" s="3595">
        <v>0</v>
      </c>
      <c r="P29" s="3518">
        <f t="shared" ref="P29:P33" si="26">N29+O29</f>
        <v>0</v>
      </c>
      <c r="Q29" s="3588">
        <f t="shared" ref="Q29:R33" si="27">B29+E29+H29+K29+N29</f>
        <v>0</v>
      </c>
      <c r="R29" s="3545">
        <f t="shared" si="27"/>
        <v>0</v>
      </c>
      <c r="S29" s="3546">
        <f t="shared" ref="S29:S33" si="28">SUM(Q29:R29)</f>
        <v>0</v>
      </c>
    </row>
    <row r="30" spans="1:22" ht="26.25">
      <c r="A30" s="3517" t="s">
        <v>272</v>
      </c>
      <c r="B30" s="3594">
        <v>0</v>
      </c>
      <c r="C30" s="3595">
        <v>0</v>
      </c>
      <c r="D30" s="3518">
        <f t="shared" si="22"/>
        <v>0</v>
      </c>
      <c r="E30" s="3594">
        <v>0</v>
      </c>
      <c r="F30" s="3595">
        <v>0</v>
      </c>
      <c r="G30" s="3518">
        <f t="shared" si="23"/>
        <v>0</v>
      </c>
      <c r="H30" s="3594">
        <v>1</v>
      </c>
      <c r="I30" s="3595">
        <v>1</v>
      </c>
      <c r="J30" s="3518">
        <f t="shared" si="24"/>
        <v>2</v>
      </c>
      <c r="K30" s="3594">
        <v>0</v>
      </c>
      <c r="L30" s="3595">
        <v>1</v>
      </c>
      <c r="M30" s="3518">
        <f t="shared" si="25"/>
        <v>1</v>
      </c>
      <c r="N30" s="3594">
        <v>0</v>
      </c>
      <c r="O30" s="3595">
        <v>0</v>
      </c>
      <c r="P30" s="3518">
        <f t="shared" si="26"/>
        <v>0</v>
      </c>
      <c r="Q30" s="3588">
        <f t="shared" si="27"/>
        <v>1</v>
      </c>
      <c r="R30" s="3545">
        <f t="shared" si="27"/>
        <v>2</v>
      </c>
      <c r="S30" s="3546">
        <f t="shared" si="28"/>
        <v>3</v>
      </c>
    </row>
    <row r="31" spans="1:22" ht="26.25">
      <c r="A31" s="3586" t="s">
        <v>95</v>
      </c>
      <c r="B31" s="3594">
        <v>0</v>
      </c>
      <c r="C31" s="3595">
        <v>1</v>
      </c>
      <c r="D31" s="3518">
        <f t="shared" si="22"/>
        <v>1</v>
      </c>
      <c r="E31" s="3594">
        <v>0</v>
      </c>
      <c r="F31" s="3595">
        <v>2</v>
      </c>
      <c r="G31" s="3518">
        <f t="shared" si="23"/>
        <v>2</v>
      </c>
      <c r="H31" s="3594">
        <v>0</v>
      </c>
      <c r="I31" s="3595">
        <v>0</v>
      </c>
      <c r="J31" s="3518">
        <f t="shared" si="24"/>
        <v>0</v>
      </c>
      <c r="K31" s="3594">
        <v>2</v>
      </c>
      <c r="L31" s="3595">
        <v>0</v>
      </c>
      <c r="M31" s="3518">
        <f t="shared" si="25"/>
        <v>2</v>
      </c>
      <c r="N31" s="3594">
        <v>0</v>
      </c>
      <c r="O31" s="3595">
        <v>0</v>
      </c>
      <c r="P31" s="3518">
        <f t="shared" si="26"/>
        <v>0</v>
      </c>
      <c r="Q31" s="3588">
        <f t="shared" si="27"/>
        <v>2</v>
      </c>
      <c r="R31" s="3545">
        <f t="shared" si="27"/>
        <v>3</v>
      </c>
      <c r="S31" s="3546">
        <f t="shared" si="28"/>
        <v>5</v>
      </c>
    </row>
    <row r="32" spans="1:22" ht="26.25">
      <c r="A32" s="3517" t="s">
        <v>271</v>
      </c>
      <c r="B32" s="3594">
        <v>0</v>
      </c>
      <c r="C32" s="3595">
        <v>0</v>
      </c>
      <c r="D32" s="3518">
        <f t="shared" si="22"/>
        <v>0</v>
      </c>
      <c r="E32" s="3594">
        <v>0</v>
      </c>
      <c r="F32" s="3595">
        <v>0</v>
      </c>
      <c r="G32" s="3518">
        <f t="shared" si="23"/>
        <v>0</v>
      </c>
      <c r="H32" s="3594">
        <v>0</v>
      </c>
      <c r="I32" s="3595">
        <v>0</v>
      </c>
      <c r="J32" s="3518">
        <f t="shared" si="24"/>
        <v>0</v>
      </c>
      <c r="K32" s="3594">
        <v>0</v>
      </c>
      <c r="L32" s="3595">
        <v>0</v>
      </c>
      <c r="M32" s="3518">
        <f t="shared" si="25"/>
        <v>0</v>
      </c>
      <c r="N32" s="3594">
        <v>0</v>
      </c>
      <c r="O32" s="3595">
        <v>0</v>
      </c>
      <c r="P32" s="3518">
        <f t="shared" si="26"/>
        <v>0</v>
      </c>
      <c r="Q32" s="3588">
        <f t="shared" si="27"/>
        <v>0</v>
      </c>
      <c r="R32" s="3545">
        <f t="shared" si="27"/>
        <v>0</v>
      </c>
      <c r="S32" s="3546">
        <f t="shared" si="28"/>
        <v>0</v>
      </c>
    </row>
    <row r="33" spans="1:20" ht="26.25">
      <c r="A33" s="3517" t="s">
        <v>273</v>
      </c>
      <c r="B33" s="3594">
        <v>0</v>
      </c>
      <c r="C33" s="3595">
        <v>0</v>
      </c>
      <c r="D33" s="3518">
        <f t="shared" si="22"/>
        <v>0</v>
      </c>
      <c r="E33" s="3594">
        <v>0</v>
      </c>
      <c r="F33" s="3595">
        <v>0</v>
      </c>
      <c r="G33" s="3518">
        <f t="shared" si="23"/>
        <v>0</v>
      </c>
      <c r="H33" s="3594">
        <v>1</v>
      </c>
      <c r="I33" s="3595">
        <v>0</v>
      </c>
      <c r="J33" s="3518">
        <f t="shared" si="24"/>
        <v>1</v>
      </c>
      <c r="K33" s="3594">
        <v>0</v>
      </c>
      <c r="L33" s="3595">
        <v>0</v>
      </c>
      <c r="M33" s="3518">
        <f t="shared" si="25"/>
        <v>0</v>
      </c>
      <c r="N33" s="3594">
        <v>0</v>
      </c>
      <c r="O33" s="3595">
        <v>0</v>
      </c>
      <c r="P33" s="3518">
        <f t="shared" si="26"/>
        <v>0</v>
      </c>
      <c r="Q33" s="3588">
        <f t="shared" si="27"/>
        <v>1</v>
      </c>
      <c r="R33" s="3545">
        <f t="shared" si="27"/>
        <v>0</v>
      </c>
      <c r="S33" s="3546">
        <f t="shared" si="28"/>
        <v>1</v>
      </c>
    </row>
    <row r="34" spans="1:20" ht="26.25" thickBot="1">
      <c r="A34" s="3560" t="s">
        <v>13</v>
      </c>
      <c r="B34" s="3525">
        <f>SUM(B28:B33)</f>
        <v>0</v>
      </c>
      <c r="C34" s="3526">
        <f t="shared" ref="C34:P34" si="29">SUM(C28:C33)</f>
        <v>1</v>
      </c>
      <c r="D34" s="3527">
        <f t="shared" si="29"/>
        <v>1</v>
      </c>
      <c r="E34" s="3525">
        <f t="shared" si="29"/>
        <v>0</v>
      </c>
      <c r="F34" s="3526">
        <f t="shared" si="29"/>
        <v>2</v>
      </c>
      <c r="G34" s="3527">
        <f t="shared" si="29"/>
        <v>2</v>
      </c>
      <c r="H34" s="3525">
        <f t="shared" si="29"/>
        <v>2</v>
      </c>
      <c r="I34" s="3526">
        <f t="shared" si="29"/>
        <v>3</v>
      </c>
      <c r="J34" s="3527">
        <f t="shared" si="29"/>
        <v>5</v>
      </c>
      <c r="K34" s="3525">
        <f t="shared" si="29"/>
        <v>3</v>
      </c>
      <c r="L34" s="3526">
        <f t="shared" si="29"/>
        <v>1</v>
      </c>
      <c r="M34" s="3527">
        <f t="shared" si="29"/>
        <v>4</v>
      </c>
      <c r="N34" s="3525">
        <f t="shared" si="29"/>
        <v>0</v>
      </c>
      <c r="O34" s="3526">
        <f t="shared" si="29"/>
        <v>0</v>
      </c>
      <c r="P34" s="3527">
        <f t="shared" si="29"/>
        <v>0</v>
      </c>
      <c r="Q34" s="3525">
        <f>SUM(Q28:Q33)</f>
        <v>5</v>
      </c>
      <c r="R34" s="3526">
        <f t="shared" ref="R34:S34" si="30">SUM(R28:R33)</f>
        <v>7</v>
      </c>
      <c r="S34" s="3527">
        <f t="shared" si="30"/>
        <v>12</v>
      </c>
    </row>
    <row r="35" spans="1:20">
      <c r="A35" s="3565" t="s">
        <v>10</v>
      </c>
      <c r="B35" s="3596">
        <f>B26</f>
        <v>0</v>
      </c>
      <c r="C35" s="3597">
        <f t="shared" ref="C35:P35" si="31">C26</f>
        <v>45</v>
      </c>
      <c r="D35" s="3598">
        <f t="shared" si="31"/>
        <v>45</v>
      </c>
      <c r="E35" s="3596">
        <f t="shared" si="31"/>
        <v>5</v>
      </c>
      <c r="F35" s="3597">
        <f t="shared" si="31"/>
        <v>63</v>
      </c>
      <c r="G35" s="3598">
        <f t="shared" si="31"/>
        <v>68</v>
      </c>
      <c r="H35" s="3596">
        <f t="shared" si="31"/>
        <v>38</v>
      </c>
      <c r="I35" s="3597">
        <f t="shared" si="31"/>
        <v>91</v>
      </c>
      <c r="J35" s="3598">
        <f t="shared" si="31"/>
        <v>129</v>
      </c>
      <c r="K35" s="3596">
        <f t="shared" si="31"/>
        <v>47</v>
      </c>
      <c r="L35" s="3597">
        <f t="shared" si="31"/>
        <v>62</v>
      </c>
      <c r="M35" s="3598">
        <f t="shared" si="31"/>
        <v>109</v>
      </c>
      <c r="N35" s="3596">
        <f t="shared" si="31"/>
        <v>83</v>
      </c>
      <c r="O35" s="3597">
        <f t="shared" si="31"/>
        <v>82</v>
      </c>
      <c r="P35" s="3598">
        <f t="shared" si="31"/>
        <v>165</v>
      </c>
      <c r="Q35" s="3596">
        <f>Q26</f>
        <v>173</v>
      </c>
      <c r="R35" s="3597">
        <f t="shared" ref="R35:S35" si="32">R26</f>
        <v>343</v>
      </c>
      <c r="S35" s="3598">
        <f t="shared" si="32"/>
        <v>516</v>
      </c>
      <c r="T35" s="422"/>
    </row>
    <row r="36" spans="1:20" ht="26.25" thickBot="1">
      <c r="A36" s="3602" t="s">
        <v>17</v>
      </c>
      <c r="B36" s="3603">
        <f>B34</f>
        <v>0</v>
      </c>
      <c r="C36" s="3604">
        <f t="shared" ref="C36:P36" si="33">C34</f>
        <v>1</v>
      </c>
      <c r="D36" s="3605">
        <f t="shared" si="33"/>
        <v>1</v>
      </c>
      <c r="E36" s="3603">
        <f t="shared" si="33"/>
        <v>0</v>
      </c>
      <c r="F36" s="3604">
        <f t="shared" si="33"/>
        <v>2</v>
      </c>
      <c r="G36" s="3605">
        <f t="shared" si="33"/>
        <v>2</v>
      </c>
      <c r="H36" s="3603">
        <f t="shared" si="33"/>
        <v>2</v>
      </c>
      <c r="I36" s="3604">
        <f t="shared" si="33"/>
        <v>3</v>
      </c>
      <c r="J36" s="3605">
        <f t="shared" si="33"/>
        <v>5</v>
      </c>
      <c r="K36" s="3603">
        <f t="shared" si="33"/>
        <v>3</v>
      </c>
      <c r="L36" s="3604">
        <f t="shared" si="33"/>
        <v>1</v>
      </c>
      <c r="M36" s="3605">
        <f t="shared" si="33"/>
        <v>4</v>
      </c>
      <c r="N36" s="3603">
        <f t="shared" si="33"/>
        <v>0</v>
      </c>
      <c r="O36" s="3604">
        <f t="shared" si="33"/>
        <v>0</v>
      </c>
      <c r="P36" s="3605">
        <f t="shared" si="33"/>
        <v>0</v>
      </c>
      <c r="Q36" s="3603">
        <f>Q34</f>
        <v>5</v>
      </c>
      <c r="R36" s="3604">
        <f t="shared" ref="R36:S36" si="34">R34</f>
        <v>7</v>
      </c>
      <c r="S36" s="3605">
        <f t="shared" si="34"/>
        <v>12</v>
      </c>
    </row>
    <row r="37" spans="1:20" ht="29.25" customHeight="1" thickBot="1">
      <c r="A37" s="3606" t="s">
        <v>18</v>
      </c>
      <c r="B37" s="3607">
        <f>SUM(B35:B36)</f>
        <v>0</v>
      </c>
      <c r="C37" s="3608">
        <f t="shared" ref="C37:P37" si="35">SUM(C35:C36)</f>
        <v>46</v>
      </c>
      <c r="D37" s="3609">
        <f t="shared" si="35"/>
        <v>46</v>
      </c>
      <c r="E37" s="3607">
        <f t="shared" si="35"/>
        <v>5</v>
      </c>
      <c r="F37" s="3608">
        <f t="shared" si="35"/>
        <v>65</v>
      </c>
      <c r="G37" s="3609">
        <f t="shared" si="35"/>
        <v>70</v>
      </c>
      <c r="H37" s="3607">
        <f t="shared" si="35"/>
        <v>40</v>
      </c>
      <c r="I37" s="3608">
        <f t="shared" si="35"/>
        <v>94</v>
      </c>
      <c r="J37" s="3609">
        <f t="shared" si="35"/>
        <v>134</v>
      </c>
      <c r="K37" s="3607">
        <f t="shared" si="35"/>
        <v>50</v>
      </c>
      <c r="L37" s="3608">
        <f t="shared" si="35"/>
        <v>63</v>
      </c>
      <c r="M37" s="3609">
        <f t="shared" si="35"/>
        <v>113</v>
      </c>
      <c r="N37" s="3607">
        <f t="shared" si="35"/>
        <v>83</v>
      </c>
      <c r="O37" s="3608">
        <f t="shared" si="35"/>
        <v>82</v>
      </c>
      <c r="P37" s="3609">
        <f t="shared" si="35"/>
        <v>165</v>
      </c>
      <c r="Q37" s="3607">
        <f>SUM(Q35:Q36)</f>
        <v>178</v>
      </c>
      <c r="R37" s="3608">
        <f t="shared" ref="R37:S37" si="36">SUM(R35:R36)</f>
        <v>350</v>
      </c>
      <c r="S37" s="3609">
        <f t="shared" si="36"/>
        <v>528</v>
      </c>
    </row>
    <row r="38" spans="1:20" ht="55.5" customHeight="1">
      <c r="A38" s="3711"/>
      <c r="B38" s="3711"/>
      <c r="C38" s="3711"/>
      <c r="D38" s="3711"/>
      <c r="E38" s="3711"/>
      <c r="F38" s="3711"/>
      <c r="G38" s="3711"/>
      <c r="H38" s="3711"/>
      <c r="I38" s="3711"/>
      <c r="J38" s="3711"/>
      <c r="K38" s="3711"/>
      <c r="L38" s="3711"/>
      <c r="M38" s="3711"/>
      <c r="N38" s="3711"/>
      <c r="O38" s="3711"/>
      <c r="P38" s="3711"/>
    </row>
    <row r="39" spans="1:20" ht="40.5" customHeight="1">
      <c r="A39" s="3711"/>
      <c r="B39" s="3711"/>
      <c r="C39" s="3711"/>
      <c r="D39" s="3711"/>
      <c r="E39" s="3711"/>
      <c r="F39" s="3711"/>
      <c r="G39" s="3711"/>
      <c r="H39" s="3711"/>
      <c r="I39" s="3711"/>
      <c r="J39" s="3711"/>
      <c r="K39" s="3711"/>
      <c r="L39" s="3711"/>
      <c r="M39" s="3711"/>
      <c r="N39" s="3711"/>
      <c r="O39" s="3711"/>
      <c r="P39" s="3711"/>
    </row>
    <row r="40" spans="1:20">
      <c r="A40" s="3711"/>
      <c r="B40" s="3711"/>
      <c r="C40" s="3711"/>
      <c r="D40" s="3711"/>
      <c r="E40" s="3711"/>
      <c r="F40" s="3711"/>
      <c r="G40" s="3711"/>
      <c r="H40" s="3711"/>
      <c r="I40" s="3711"/>
      <c r="J40" s="3711"/>
      <c r="K40" s="3711"/>
      <c r="L40" s="3711"/>
      <c r="M40" s="3711"/>
      <c r="N40" s="3711"/>
      <c r="O40" s="3711"/>
      <c r="P40" s="3711"/>
      <c r="Q40" s="3711"/>
      <c r="R40" s="3711"/>
      <c r="S40" s="3711"/>
    </row>
    <row r="41" spans="1:20">
      <c r="A41" s="418"/>
      <c r="B41" s="421"/>
      <c r="C41" s="421"/>
      <c r="D41" s="421"/>
      <c r="E41" s="421"/>
      <c r="F41" s="421"/>
      <c r="G41" s="421"/>
      <c r="H41" s="421"/>
      <c r="I41" s="421"/>
      <c r="J41" s="421"/>
      <c r="K41" s="421"/>
      <c r="L41" s="421"/>
      <c r="M41" s="421"/>
      <c r="N41" s="421"/>
      <c r="O41" s="421"/>
      <c r="P41" s="421"/>
      <c r="Q41" s="421"/>
      <c r="R41" s="421"/>
      <c r="S41" s="421"/>
    </row>
    <row r="43" spans="1:20">
      <c r="A43" s="422"/>
      <c r="B43" s="421"/>
      <c r="C43" s="421"/>
      <c r="D43" s="421"/>
      <c r="E43" s="421"/>
      <c r="F43" s="421"/>
      <c r="G43" s="421"/>
      <c r="H43" s="421"/>
      <c r="I43" s="421"/>
      <c r="J43" s="421"/>
      <c r="K43" s="421"/>
      <c r="L43" s="421"/>
      <c r="M43" s="421"/>
      <c r="N43" s="421"/>
      <c r="O43" s="421"/>
      <c r="P43" s="421"/>
      <c r="Q43" s="421"/>
      <c r="R43" s="421"/>
      <c r="S43" s="421"/>
    </row>
    <row r="44" spans="1:20">
      <c r="A44" s="422"/>
      <c r="B44" s="422"/>
      <c r="C44" s="422"/>
      <c r="D44" s="422"/>
      <c r="E44" s="422"/>
      <c r="F44" s="422"/>
      <c r="G44" s="422"/>
      <c r="H44" s="422"/>
      <c r="I44" s="422"/>
      <c r="J44" s="422"/>
      <c r="K44" s="422"/>
      <c r="L44" s="422"/>
      <c r="M44" s="422"/>
      <c r="N44" s="422"/>
      <c r="O44" s="422"/>
      <c r="P44" s="422"/>
      <c r="Q44" s="422"/>
      <c r="R44" s="422"/>
      <c r="S44" s="422"/>
    </row>
  </sheetData>
  <mergeCells count="15">
    <mergeCell ref="A40:S40"/>
    <mergeCell ref="A7:A9"/>
    <mergeCell ref="B7:D8"/>
    <mergeCell ref="E7:G8"/>
    <mergeCell ref="H7:J8"/>
    <mergeCell ref="K7:M8"/>
    <mergeCell ref="A38:P38"/>
    <mergeCell ref="A39:P39"/>
    <mergeCell ref="N7:P8"/>
    <mergeCell ref="Q7:S8"/>
    <mergeCell ref="A1:T1"/>
    <mergeCell ref="A2:T2"/>
    <mergeCell ref="A3:T3"/>
    <mergeCell ref="A4:T4"/>
    <mergeCell ref="A5:T5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44"/>
  <sheetViews>
    <sheetView topLeftCell="A7" zoomScale="50" zoomScaleNormal="50" workbookViewId="0">
      <selection activeCell="G24" sqref="G24"/>
    </sheetView>
  </sheetViews>
  <sheetFormatPr defaultColWidth="9.140625" defaultRowHeight="25.5"/>
  <cols>
    <col min="1" max="1" width="106.5703125" style="412" bestFit="1" customWidth="1"/>
    <col min="2" max="2" width="16.140625" style="412" customWidth="1"/>
    <col min="3" max="4" width="12.140625" style="412" customWidth="1"/>
    <col min="5" max="5" width="15.42578125" style="412" customWidth="1"/>
    <col min="6" max="6" width="12.5703125" style="412" customWidth="1"/>
    <col min="7" max="7" width="12" style="412" customWidth="1"/>
    <col min="8" max="8" width="15" style="412" customWidth="1"/>
    <col min="9" max="9" width="15.28515625" style="412" customWidth="1"/>
    <col min="10" max="10" width="12.5703125" style="412" customWidth="1"/>
    <col min="11" max="11" width="9.140625" style="412"/>
    <col min="12" max="12" width="10.5703125" style="412" bestFit="1" customWidth="1"/>
    <col min="13" max="13" width="11.28515625" style="412" customWidth="1"/>
    <col min="14" max="16384" width="9.140625" style="412"/>
  </cols>
  <sheetData>
    <row r="1" spans="1:11" ht="7.5" customHeight="1">
      <c r="A1" s="3720"/>
      <c r="B1" s="3720"/>
      <c r="C1" s="3720"/>
      <c r="D1" s="3720"/>
      <c r="E1" s="3720"/>
      <c r="F1" s="3720"/>
      <c r="G1" s="3720"/>
      <c r="H1" s="3720"/>
      <c r="I1" s="3720"/>
      <c r="J1" s="3720"/>
      <c r="K1" s="3720"/>
    </row>
    <row r="2" spans="1:11" ht="32.25" customHeight="1">
      <c r="A2" s="3720" t="s">
        <v>77</v>
      </c>
      <c r="B2" s="3720"/>
      <c r="C2" s="3720"/>
      <c r="D2" s="3720"/>
      <c r="E2" s="3720"/>
      <c r="F2" s="3720"/>
      <c r="G2" s="3720"/>
      <c r="H2" s="3720"/>
      <c r="I2" s="3720"/>
      <c r="J2" s="3720"/>
    </row>
    <row r="3" spans="1:11" ht="24.75" customHeight="1">
      <c r="A3" s="3720" t="s">
        <v>78</v>
      </c>
      <c r="B3" s="3720"/>
      <c r="C3" s="3720"/>
      <c r="D3" s="3720"/>
      <c r="E3" s="3720"/>
      <c r="F3" s="3720"/>
      <c r="G3" s="3720"/>
      <c r="H3" s="3720"/>
      <c r="I3" s="3720"/>
      <c r="J3" s="3720"/>
    </row>
    <row r="4" spans="1:11" ht="25.5" customHeight="1">
      <c r="A4" s="3720" t="s">
        <v>298</v>
      </c>
      <c r="B4" s="3720"/>
      <c r="C4" s="3720"/>
      <c r="D4" s="3720"/>
      <c r="E4" s="3720"/>
      <c r="F4" s="3720"/>
      <c r="G4" s="3720"/>
      <c r="H4" s="3720"/>
      <c r="I4" s="3720"/>
      <c r="J4" s="3720"/>
    </row>
    <row r="5" spans="1:11" ht="24" customHeight="1">
      <c r="A5" s="3715" t="s">
        <v>403</v>
      </c>
      <c r="B5" s="3715"/>
      <c r="C5" s="3715"/>
      <c r="D5" s="3715"/>
      <c r="E5" s="3715"/>
      <c r="F5" s="3715"/>
      <c r="G5" s="3715"/>
      <c r="H5" s="3715"/>
      <c r="I5" s="3715"/>
      <c r="J5" s="3715"/>
    </row>
    <row r="6" spans="1:11" ht="15" customHeight="1" thickBot="1">
      <c r="A6" s="3041" t="s">
        <v>7</v>
      </c>
      <c r="B6" s="3041"/>
      <c r="C6" s="3041"/>
      <c r="D6" s="3041"/>
      <c r="E6" s="3041"/>
      <c r="F6" s="3041"/>
      <c r="G6" s="3041"/>
      <c r="H6" s="3041"/>
      <c r="I6" s="3041"/>
      <c r="J6" s="3041"/>
    </row>
    <row r="7" spans="1:11" ht="33" customHeight="1" thickBot="1">
      <c r="A7" s="3878" t="s">
        <v>9</v>
      </c>
      <c r="B7" s="3760" t="s">
        <v>19</v>
      </c>
      <c r="C7" s="3896"/>
      <c r="D7" s="3897"/>
      <c r="E7" s="3760" t="s">
        <v>20</v>
      </c>
      <c r="F7" s="3896"/>
      <c r="G7" s="3897"/>
      <c r="H7" s="3873" t="s">
        <v>21</v>
      </c>
      <c r="I7" s="3874"/>
      <c r="J7" s="3875"/>
    </row>
    <row r="8" spans="1:11" ht="33.75" customHeight="1" thickBot="1">
      <c r="A8" s="3709"/>
      <c r="B8" s="3898" t="s">
        <v>5</v>
      </c>
      <c r="C8" s="3899"/>
      <c r="D8" s="3900"/>
      <c r="E8" s="3898" t="s">
        <v>5</v>
      </c>
      <c r="F8" s="3899"/>
      <c r="G8" s="3900"/>
      <c r="H8" s="3740"/>
      <c r="I8" s="3741"/>
      <c r="J8" s="3742"/>
    </row>
    <row r="9" spans="1:11" ht="89.25" customHeight="1" thickBot="1">
      <c r="A9" s="3879"/>
      <c r="B9" s="3503" t="s">
        <v>26</v>
      </c>
      <c r="C9" s="3504" t="s">
        <v>27</v>
      </c>
      <c r="D9" s="3506" t="s">
        <v>4</v>
      </c>
      <c r="E9" s="3503" t="s">
        <v>26</v>
      </c>
      <c r="F9" s="3504" t="s">
        <v>27</v>
      </c>
      <c r="G9" s="3506" t="s">
        <v>4</v>
      </c>
      <c r="H9" s="3503" t="s">
        <v>26</v>
      </c>
      <c r="I9" s="3504" t="s">
        <v>27</v>
      </c>
      <c r="J9" s="3506" t="s">
        <v>4</v>
      </c>
    </row>
    <row r="10" spans="1:11" ht="29.25" customHeight="1" thickBot="1">
      <c r="A10" s="3639" t="s">
        <v>22</v>
      </c>
      <c r="B10" s="3640"/>
      <c r="C10" s="3640"/>
      <c r="D10" s="3640"/>
      <c r="E10" s="3640"/>
      <c r="F10" s="3640"/>
      <c r="G10" s="3640"/>
      <c r="H10" s="3641"/>
      <c r="I10" s="3641"/>
      <c r="J10" s="3642"/>
    </row>
    <row r="11" spans="1:11" ht="27.75" customHeight="1">
      <c r="A11" s="3610" t="s">
        <v>53</v>
      </c>
      <c r="B11" s="3611">
        <f t="shared" ref="B11:G17" si="0">B21+B30</f>
        <v>54</v>
      </c>
      <c r="C11" s="3611">
        <f t="shared" si="0"/>
        <v>3</v>
      </c>
      <c r="D11" s="3611">
        <f t="shared" si="0"/>
        <v>57</v>
      </c>
      <c r="E11" s="3611">
        <f t="shared" si="0"/>
        <v>67</v>
      </c>
      <c r="F11" s="3611">
        <f t="shared" si="0"/>
        <v>1</v>
      </c>
      <c r="G11" s="3611">
        <f t="shared" si="0"/>
        <v>68</v>
      </c>
      <c r="H11" s="3612">
        <f>SUM(B11+E11)</f>
        <v>121</v>
      </c>
      <c r="I11" s="3612">
        <f>SUM(C11+F11)</f>
        <v>4</v>
      </c>
      <c r="J11" s="3613">
        <f>SUM(H11:I11)</f>
        <v>125</v>
      </c>
    </row>
    <row r="12" spans="1:11" ht="27.75" customHeight="1">
      <c r="A12" s="3614" t="s">
        <v>54</v>
      </c>
      <c r="B12" s="3543">
        <f t="shared" si="0"/>
        <v>20</v>
      </c>
      <c r="C12" s="3543">
        <f t="shared" si="0"/>
        <v>1</v>
      </c>
      <c r="D12" s="3543">
        <f t="shared" si="0"/>
        <v>21</v>
      </c>
      <c r="E12" s="3543">
        <f t="shared" si="0"/>
        <v>21</v>
      </c>
      <c r="F12" s="3543">
        <f t="shared" si="0"/>
        <v>0</v>
      </c>
      <c r="G12" s="3543">
        <f t="shared" si="0"/>
        <v>21</v>
      </c>
      <c r="H12" s="3600">
        <f t="shared" ref="H12:I17" si="1">SUM(B12+E12)</f>
        <v>41</v>
      </c>
      <c r="I12" s="3600">
        <f t="shared" si="1"/>
        <v>1</v>
      </c>
      <c r="J12" s="3601">
        <f t="shared" ref="J12:J17" si="2">SUM(H12:I12)</f>
        <v>42</v>
      </c>
    </row>
    <row r="13" spans="1:11" ht="27.75" customHeight="1">
      <c r="A13" s="3614" t="s">
        <v>80</v>
      </c>
      <c r="B13" s="3543">
        <f t="shared" si="0"/>
        <v>15</v>
      </c>
      <c r="C13" s="3543">
        <f t="shared" si="0"/>
        <v>0</v>
      </c>
      <c r="D13" s="3543">
        <f t="shared" si="0"/>
        <v>15</v>
      </c>
      <c r="E13" s="3543">
        <f t="shared" si="0"/>
        <v>19</v>
      </c>
      <c r="F13" s="3543">
        <f t="shared" si="0"/>
        <v>0</v>
      </c>
      <c r="G13" s="3543">
        <f t="shared" si="0"/>
        <v>19</v>
      </c>
      <c r="H13" s="3600">
        <f t="shared" si="1"/>
        <v>34</v>
      </c>
      <c r="I13" s="3600">
        <f t="shared" si="1"/>
        <v>0</v>
      </c>
      <c r="J13" s="3601">
        <f t="shared" si="2"/>
        <v>34</v>
      </c>
    </row>
    <row r="14" spans="1:11" ht="27.75" customHeight="1">
      <c r="A14" s="3615" t="s">
        <v>28</v>
      </c>
      <c r="B14" s="3543">
        <f t="shared" si="0"/>
        <v>20</v>
      </c>
      <c r="C14" s="3543">
        <f t="shared" si="0"/>
        <v>1</v>
      </c>
      <c r="D14" s="3543">
        <f t="shared" si="0"/>
        <v>21</v>
      </c>
      <c r="E14" s="3543">
        <f t="shared" si="0"/>
        <v>30</v>
      </c>
      <c r="F14" s="3543">
        <f t="shared" si="0"/>
        <v>0</v>
      </c>
      <c r="G14" s="3543">
        <f t="shared" si="0"/>
        <v>30</v>
      </c>
      <c r="H14" s="3600">
        <f t="shared" si="1"/>
        <v>50</v>
      </c>
      <c r="I14" s="3600">
        <f t="shared" si="1"/>
        <v>1</v>
      </c>
      <c r="J14" s="3601">
        <f t="shared" si="2"/>
        <v>51</v>
      </c>
    </row>
    <row r="15" spans="1:11" ht="30.75" customHeight="1">
      <c r="A15" s="3614" t="s">
        <v>81</v>
      </c>
      <c r="B15" s="3543">
        <f t="shared" si="0"/>
        <v>15</v>
      </c>
      <c r="C15" s="3543">
        <f t="shared" si="0"/>
        <v>2</v>
      </c>
      <c r="D15" s="3543">
        <f t="shared" si="0"/>
        <v>17</v>
      </c>
      <c r="E15" s="3543">
        <f t="shared" si="0"/>
        <v>18</v>
      </c>
      <c r="F15" s="3543">
        <f t="shared" si="0"/>
        <v>2</v>
      </c>
      <c r="G15" s="3543">
        <f t="shared" si="0"/>
        <v>20</v>
      </c>
      <c r="H15" s="3600">
        <f t="shared" si="1"/>
        <v>33</v>
      </c>
      <c r="I15" s="3600">
        <f t="shared" si="1"/>
        <v>4</v>
      </c>
      <c r="J15" s="3601">
        <f t="shared" si="2"/>
        <v>37</v>
      </c>
    </row>
    <row r="16" spans="1:11" ht="32.25" customHeight="1">
      <c r="A16" s="3614" t="s">
        <v>130</v>
      </c>
      <c r="B16" s="3543">
        <f t="shared" si="0"/>
        <v>17</v>
      </c>
      <c r="C16" s="3543">
        <f t="shared" si="0"/>
        <v>1</v>
      </c>
      <c r="D16" s="3543">
        <f t="shared" si="0"/>
        <v>18</v>
      </c>
      <c r="E16" s="3543">
        <f t="shared" si="0"/>
        <v>18</v>
      </c>
      <c r="F16" s="3543">
        <f t="shared" si="0"/>
        <v>0</v>
      </c>
      <c r="G16" s="3543">
        <f t="shared" si="0"/>
        <v>18</v>
      </c>
      <c r="H16" s="3600">
        <f t="shared" si="1"/>
        <v>35</v>
      </c>
      <c r="I16" s="3600">
        <f t="shared" si="1"/>
        <v>1</v>
      </c>
      <c r="J16" s="3601">
        <f t="shared" si="2"/>
        <v>36</v>
      </c>
    </row>
    <row r="17" spans="1:10" ht="36.75" customHeight="1" thickBot="1">
      <c r="A17" s="3616" t="s">
        <v>52</v>
      </c>
      <c r="B17" s="3617">
        <f t="shared" si="0"/>
        <v>22</v>
      </c>
      <c r="C17" s="3617">
        <f t="shared" si="0"/>
        <v>0</v>
      </c>
      <c r="D17" s="3617">
        <f t="shared" si="0"/>
        <v>22</v>
      </c>
      <c r="E17" s="3617">
        <f t="shared" si="0"/>
        <v>43</v>
      </c>
      <c r="F17" s="3617">
        <f t="shared" si="0"/>
        <v>0</v>
      </c>
      <c r="G17" s="3617">
        <f t="shared" si="0"/>
        <v>43</v>
      </c>
      <c r="H17" s="3618">
        <f t="shared" si="1"/>
        <v>65</v>
      </c>
      <c r="I17" s="3618">
        <f t="shared" si="1"/>
        <v>0</v>
      </c>
      <c r="J17" s="3619">
        <f t="shared" si="2"/>
        <v>65</v>
      </c>
    </row>
    <row r="18" spans="1:10" ht="36" customHeight="1" thickBot="1">
      <c r="A18" s="3621" t="s">
        <v>12</v>
      </c>
      <c r="B18" s="3622">
        <f>SUM(B10:B17)</f>
        <v>163</v>
      </c>
      <c r="C18" s="3622">
        <f t="shared" ref="C18:J18" si="3">SUM(C10:C17)</f>
        <v>8</v>
      </c>
      <c r="D18" s="3622">
        <f t="shared" si="3"/>
        <v>171</v>
      </c>
      <c r="E18" s="3622">
        <f t="shared" si="3"/>
        <v>216</v>
      </c>
      <c r="F18" s="3622">
        <f t="shared" si="3"/>
        <v>3</v>
      </c>
      <c r="G18" s="3622">
        <f t="shared" si="3"/>
        <v>219</v>
      </c>
      <c r="H18" s="3622">
        <f t="shared" si="3"/>
        <v>379</v>
      </c>
      <c r="I18" s="3622">
        <f t="shared" si="3"/>
        <v>11</v>
      </c>
      <c r="J18" s="3623">
        <f t="shared" si="3"/>
        <v>390</v>
      </c>
    </row>
    <row r="19" spans="1:10" ht="31.5" customHeight="1" thickBot="1">
      <c r="A19" s="3621" t="s">
        <v>23</v>
      </c>
      <c r="B19" s="3624"/>
      <c r="C19" s="3624"/>
      <c r="D19" s="3624"/>
      <c r="E19" s="3624"/>
      <c r="F19" s="3624"/>
      <c r="G19" s="3624"/>
      <c r="H19" s="3625"/>
      <c r="I19" s="3625"/>
      <c r="J19" s="3626"/>
    </row>
    <row r="20" spans="1:10" ht="24.95" customHeight="1" thickBot="1">
      <c r="A20" s="3621" t="s">
        <v>11</v>
      </c>
      <c r="B20" s="3624"/>
      <c r="C20" s="3624"/>
      <c r="D20" s="3624"/>
      <c r="E20" s="3624"/>
      <c r="F20" s="3624"/>
      <c r="G20" s="3624"/>
      <c r="H20" s="3625"/>
      <c r="I20" s="3625"/>
      <c r="J20" s="3626"/>
    </row>
    <row r="21" spans="1:10" ht="33.75" customHeight="1">
      <c r="A21" s="3620" t="s">
        <v>53</v>
      </c>
      <c r="B21" s="1737">
        <v>52</v>
      </c>
      <c r="C21" s="1737">
        <v>3</v>
      </c>
      <c r="D21" s="1737">
        <f>SUM(B21:C21)</f>
        <v>55</v>
      </c>
      <c r="E21" s="1737">
        <v>66</v>
      </c>
      <c r="F21" s="1737">
        <v>1</v>
      </c>
      <c r="G21" s="1737">
        <f>SUM(E21:F21)</f>
        <v>67</v>
      </c>
      <c r="H21" s="3597">
        <f>SUM(B21+E21)</f>
        <v>118</v>
      </c>
      <c r="I21" s="3597">
        <f>SUM(C21+F21)</f>
        <v>4</v>
      </c>
      <c r="J21" s="3598">
        <f>SUM(H21:I21)</f>
        <v>122</v>
      </c>
    </row>
    <row r="22" spans="1:10" ht="33.75" customHeight="1">
      <c r="A22" s="3614" t="s">
        <v>54</v>
      </c>
      <c r="B22" s="3543">
        <v>19</v>
      </c>
      <c r="C22" s="3543">
        <v>0</v>
      </c>
      <c r="D22" s="3543">
        <f t="shared" ref="D22:D27" si="4">SUM(B22:C22)</f>
        <v>19</v>
      </c>
      <c r="E22" s="3543">
        <v>20</v>
      </c>
      <c r="F22" s="3543">
        <v>0</v>
      </c>
      <c r="G22" s="3543">
        <f t="shared" ref="G22:G27" si="5">SUM(E22:F22)</f>
        <v>20</v>
      </c>
      <c r="H22" s="3600">
        <f t="shared" ref="H22:I27" si="6">SUM(B22+E22)</f>
        <v>39</v>
      </c>
      <c r="I22" s="3600">
        <f t="shared" si="6"/>
        <v>0</v>
      </c>
      <c r="J22" s="3601">
        <f t="shared" ref="J22:J27" si="7">SUM(H22:I22)</f>
        <v>39</v>
      </c>
    </row>
    <row r="23" spans="1:10" ht="27.75" customHeight="1">
      <c r="A23" s="3614" t="s">
        <v>80</v>
      </c>
      <c r="B23" s="3543">
        <v>14</v>
      </c>
      <c r="C23" s="3543">
        <v>0</v>
      </c>
      <c r="D23" s="3543">
        <f t="shared" si="4"/>
        <v>14</v>
      </c>
      <c r="E23" s="3543">
        <v>19</v>
      </c>
      <c r="F23" s="3543">
        <v>0</v>
      </c>
      <c r="G23" s="3543">
        <f t="shared" si="5"/>
        <v>19</v>
      </c>
      <c r="H23" s="3600">
        <f t="shared" si="6"/>
        <v>33</v>
      </c>
      <c r="I23" s="3600">
        <f t="shared" si="6"/>
        <v>0</v>
      </c>
      <c r="J23" s="3601">
        <f t="shared" si="7"/>
        <v>33</v>
      </c>
    </row>
    <row r="24" spans="1:10" ht="30.75" customHeight="1">
      <c r="A24" s="3615" t="s">
        <v>28</v>
      </c>
      <c r="B24" s="3543">
        <v>20</v>
      </c>
      <c r="C24" s="3543">
        <v>1</v>
      </c>
      <c r="D24" s="3543">
        <f t="shared" si="4"/>
        <v>21</v>
      </c>
      <c r="E24" s="3543">
        <v>30</v>
      </c>
      <c r="F24" s="3543">
        <v>0</v>
      </c>
      <c r="G24" s="3543">
        <f t="shared" si="5"/>
        <v>30</v>
      </c>
      <c r="H24" s="3600">
        <f t="shared" si="6"/>
        <v>50</v>
      </c>
      <c r="I24" s="3600">
        <f t="shared" si="6"/>
        <v>1</v>
      </c>
      <c r="J24" s="3601">
        <f t="shared" si="7"/>
        <v>51</v>
      </c>
    </row>
    <row r="25" spans="1:10" ht="29.25" customHeight="1">
      <c r="A25" s="3614" t="s">
        <v>81</v>
      </c>
      <c r="B25" s="3543">
        <v>14</v>
      </c>
      <c r="C25" s="3543">
        <v>2</v>
      </c>
      <c r="D25" s="3543">
        <f t="shared" si="4"/>
        <v>16</v>
      </c>
      <c r="E25" s="3543">
        <v>18</v>
      </c>
      <c r="F25" s="3543">
        <v>2</v>
      </c>
      <c r="G25" s="3543">
        <f t="shared" si="5"/>
        <v>20</v>
      </c>
      <c r="H25" s="3600">
        <f t="shared" si="6"/>
        <v>32</v>
      </c>
      <c r="I25" s="3600">
        <f t="shared" si="6"/>
        <v>4</v>
      </c>
      <c r="J25" s="3601">
        <f t="shared" si="7"/>
        <v>36</v>
      </c>
    </row>
    <row r="26" spans="1:10" ht="37.5" customHeight="1">
      <c r="A26" s="3614" t="s">
        <v>130</v>
      </c>
      <c r="B26" s="3543">
        <v>17</v>
      </c>
      <c r="C26" s="3543">
        <v>1</v>
      </c>
      <c r="D26" s="3543">
        <f t="shared" si="4"/>
        <v>18</v>
      </c>
      <c r="E26" s="3543">
        <v>17</v>
      </c>
      <c r="F26" s="3543">
        <v>0</v>
      </c>
      <c r="G26" s="3543">
        <f t="shared" si="5"/>
        <v>17</v>
      </c>
      <c r="H26" s="3600">
        <f t="shared" si="6"/>
        <v>34</v>
      </c>
      <c r="I26" s="3600">
        <f t="shared" si="6"/>
        <v>1</v>
      </c>
      <c r="J26" s="3601">
        <f t="shared" si="7"/>
        <v>35</v>
      </c>
    </row>
    <row r="27" spans="1:10" ht="32.25" customHeight="1" thickBot="1">
      <c r="A27" s="3643" t="s">
        <v>52</v>
      </c>
      <c r="B27" s="3644">
        <v>21</v>
      </c>
      <c r="C27" s="3644">
        <v>0</v>
      </c>
      <c r="D27" s="3644">
        <f t="shared" si="4"/>
        <v>21</v>
      </c>
      <c r="E27" s="3644">
        <v>42</v>
      </c>
      <c r="F27" s="3644">
        <v>0</v>
      </c>
      <c r="G27" s="3644">
        <f t="shared" si="5"/>
        <v>42</v>
      </c>
      <c r="H27" s="3604">
        <f t="shared" si="6"/>
        <v>63</v>
      </c>
      <c r="I27" s="3604">
        <f t="shared" si="6"/>
        <v>0</v>
      </c>
      <c r="J27" s="3605">
        <f t="shared" si="7"/>
        <v>63</v>
      </c>
    </row>
    <row r="28" spans="1:10" ht="33.75" customHeight="1" thickBot="1">
      <c r="A28" s="3637" t="s">
        <v>8</v>
      </c>
      <c r="B28" s="3638">
        <f>SUM(B21:B27)</f>
        <v>157</v>
      </c>
      <c r="C28" s="3638">
        <f t="shared" ref="C28:J28" si="8">SUM(C21:C27)</f>
        <v>7</v>
      </c>
      <c r="D28" s="3638">
        <f t="shared" si="8"/>
        <v>164</v>
      </c>
      <c r="E28" s="3638">
        <f t="shared" si="8"/>
        <v>212</v>
      </c>
      <c r="F28" s="3638">
        <f t="shared" si="8"/>
        <v>3</v>
      </c>
      <c r="G28" s="3638">
        <f t="shared" si="8"/>
        <v>215</v>
      </c>
      <c r="H28" s="3638">
        <f t="shared" si="8"/>
        <v>369</v>
      </c>
      <c r="I28" s="3638">
        <f t="shared" si="8"/>
        <v>10</v>
      </c>
      <c r="J28" s="676">
        <f t="shared" si="8"/>
        <v>379</v>
      </c>
    </row>
    <row r="29" spans="1:10" ht="24.95" customHeight="1" thickBot="1">
      <c r="A29" s="3636" t="s">
        <v>25</v>
      </c>
      <c r="B29" s="3624"/>
      <c r="C29" s="3624"/>
      <c r="D29" s="3624"/>
      <c r="E29" s="3624"/>
      <c r="F29" s="3624"/>
      <c r="G29" s="3624"/>
      <c r="H29" s="3625"/>
      <c r="I29" s="3625"/>
      <c r="J29" s="3626"/>
    </row>
    <row r="30" spans="1:10" ht="33" customHeight="1">
      <c r="A30" s="3620" t="s">
        <v>53</v>
      </c>
      <c r="B30" s="1737">
        <v>2</v>
      </c>
      <c r="C30" s="1737">
        <v>0</v>
      </c>
      <c r="D30" s="1737">
        <f>SUM(B30:C30)</f>
        <v>2</v>
      </c>
      <c r="E30" s="1737">
        <v>1</v>
      </c>
      <c r="F30" s="1737">
        <v>0</v>
      </c>
      <c r="G30" s="1737">
        <f>SUM(E30:F30)</f>
        <v>1</v>
      </c>
      <c r="H30" s="3597">
        <f>SUM(B30+E30)</f>
        <v>3</v>
      </c>
      <c r="I30" s="3597">
        <f>SUM(C30+F30)</f>
        <v>0</v>
      </c>
      <c r="J30" s="3598">
        <f>D30+G30</f>
        <v>3</v>
      </c>
    </row>
    <row r="31" spans="1:10" ht="24.95" customHeight="1">
      <c r="A31" s="3614" t="s">
        <v>54</v>
      </c>
      <c r="B31" s="3543">
        <v>1</v>
      </c>
      <c r="C31" s="3543">
        <v>1</v>
      </c>
      <c r="D31" s="3543">
        <f t="shared" ref="D31:D36" si="9">SUM(B31:C31)</f>
        <v>2</v>
      </c>
      <c r="E31" s="3543">
        <v>1</v>
      </c>
      <c r="F31" s="3543">
        <v>0</v>
      </c>
      <c r="G31" s="3543">
        <f t="shared" ref="G31:G36" si="10">SUM(E31:F31)</f>
        <v>1</v>
      </c>
      <c r="H31" s="3600">
        <f t="shared" ref="H31:J36" si="11">B31+E31</f>
        <v>2</v>
      </c>
      <c r="I31" s="3600">
        <f t="shared" si="11"/>
        <v>1</v>
      </c>
      <c r="J31" s="3601">
        <f>D31+G31</f>
        <v>3</v>
      </c>
    </row>
    <row r="32" spans="1:10" ht="24.95" customHeight="1">
      <c r="A32" s="3614" t="s">
        <v>80</v>
      </c>
      <c r="B32" s="3543">
        <v>1</v>
      </c>
      <c r="C32" s="3543">
        <v>0</v>
      </c>
      <c r="D32" s="3543">
        <f t="shared" si="9"/>
        <v>1</v>
      </c>
      <c r="E32" s="3543">
        <v>0</v>
      </c>
      <c r="F32" s="3543">
        <v>0</v>
      </c>
      <c r="G32" s="3543">
        <f t="shared" si="10"/>
        <v>0</v>
      </c>
      <c r="H32" s="3600">
        <f t="shared" si="11"/>
        <v>1</v>
      </c>
      <c r="I32" s="3600">
        <f t="shared" si="11"/>
        <v>0</v>
      </c>
      <c r="J32" s="3601">
        <f>D32+G32</f>
        <v>1</v>
      </c>
    </row>
    <row r="33" spans="1:10" ht="24.95" customHeight="1">
      <c r="A33" s="3615" t="s">
        <v>28</v>
      </c>
      <c r="B33" s="3543">
        <v>0</v>
      </c>
      <c r="C33" s="3543">
        <v>0</v>
      </c>
      <c r="D33" s="3543">
        <f t="shared" si="9"/>
        <v>0</v>
      </c>
      <c r="E33" s="3543">
        <v>0</v>
      </c>
      <c r="F33" s="3543">
        <v>0</v>
      </c>
      <c r="G33" s="3543">
        <f t="shared" si="10"/>
        <v>0</v>
      </c>
      <c r="H33" s="3600">
        <f t="shared" si="11"/>
        <v>0</v>
      </c>
      <c r="I33" s="3600">
        <f t="shared" si="11"/>
        <v>0</v>
      </c>
      <c r="J33" s="3601">
        <f>D33+G33</f>
        <v>0</v>
      </c>
    </row>
    <row r="34" spans="1:10" ht="32.25" customHeight="1">
      <c r="A34" s="3614" t="s">
        <v>81</v>
      </c>
      <c r="B34" s="3543">
        <v>1</v>
      </c>
      <c r="C34" s="3543">
        <v>0</v>
      </c>
      <c r="D34" s="3543">
        <f t="shared" si="9"/>
        <v>1</v>
      </c>
      <c r="E34" s="3543">
        <v>0</v>
      </c>
      <c r="F34" s="3543">
        <v>0</v>
      </c>
      <c r="G34" s="3543">
        <f t="shared" si="10"/>
        <v>0</v>
      </c>
      <c r="H34" s="3600">
        <f t="shared" si="11"/>
        <v>1</v>
      </c>
      <c r="I34" s="3600">
        <f t="shared" si="11"/>
        <v>0</v>
      </c>
      <c r="J34" s="3601">
        <f t="shared" si="11"/>
        <v>1</v>
      </c>
    </row>
    <row r="35" spans="1:10" ht="32.25" customHeight="1">
      <c r="A35" s="3614" t="s">
        <v>130</v>
      </c>
      <c r="B35" s="3543">
        <v>0</v>
      </c>
      <c r="C35" s="3543">
        <v>0</v>
      </c>
      <c r="D35" s="3543">
        <f t="shared" si="9"/>
        <v>0</v>
      </c>
      <c r="E35" s="3543">
        <v>1</v>
      </c>
      <c r="F35" s="3543">
        <v>0</v>
      </c>
      <c r="G35" s="3543">
        <f t="shared" si="10"/>
        <v>1</v>
      </c>
      <c r="H35" s="3600">
        <f t="shared" si="11"/>
        <v>1</v>
      </c>
      <c r="I35" s="3600">
        <f t="shared" si="11"/>
        <v>0</v>
      </c>
      <c r="J35" s="3601">
        <f t="shared" si="11"/>
        <v>1</v>
      </c>
    </row>
    <row r="36" spans="1:10" ht="32.25" customHeight="1" thickBot="1">
      <c r="A36" s="3616" t="s">
        <v>52</v>
      </c>
      <c r="B36" s="3617">
        <v>1</v>
      </c>
      <c r="C36" s="3617">
        <v>0</v>
      </c>
      <c r="D36" s="3617">
        <f t="shared" si="9"/>
        <v>1</v>
      </c>
      <c r="E36" s="3617">
        <v>1</v>
      </c>
      <c r="F36" s="3617">
        <v>0</v>
      </c>
      <c r="G36" s="3617">
        <f t="shared" si="10"/>
        <v>1</v>
      </c>
      <c r="H36" s="3618">
        <f t="shared" si="11"/>
        <v>2</v>
      </c>
      <c r="I36" s="3618">
        <f t="shared" si="11"/>
        <v>0</v>
      </c>
      <c r="J36" s="3619">
        <f t="shared" si="11"/>
        <v>2</v>
      </c>
    </row>
    <row r="37" spans="1:10" ht="30" customHeight="1" thickBot="1">
      <c r="A37" s="3630" t="s">
        <v>13</v>
      </c>
      <c r="B37" s="3631">
        <f>SUM(B30:B36)</f>
        <v>6</v>
      </c>
      <c r="C37" s="3631">
        <f t="shared" ref="C37:G37" si="12">SUM(C30:C36)</f>
        <v>1</v>
      </c>
      <c r="D37" s="3631">
        <f t="shared" si="12"/>
        <v>7</v>
      </c>
      <c r="E37" s="3631">
        <f t="shared" si="12"/>
        <v>4</v>
      </c>
      <c r="F37" s="3631">
        <f t="shared" si="12"/>
        <v>0</v>
      </c>
      <c r="G37" s="3631">
        <f t="shared" si="12"/>
        <v>4</v>
      </c>
      <c r="H37" s="3631">
        <f>SUM(H30:H36)</f>
        <v>10</v>
      </c>
      <c r="I37" s="3631">
        <f>SUM(I30:I36)</f>
        <v>1</v>
      </c>
      <c r="J37" s="3632">
        <f>SUM(J30:J36)</f>
        <v>11</v>
      </c>
    </row>
    <row r="38" spans="1:10" ht="29.25" customHeight="1" thickBot="1">
      <c r="A38" s="3630" t="s">
        <v>10</v>
      </c>
      <c r="B38" s="3633">
        <f t="shared" ref="B38:J38" si="13">B28</f>
        <v>157</v>
      </c>
      <c r="C38" s="3633">
        <f t="shared" si="13"/>
        <v>7</v>
      </c>
      <c r="D38" s="3633">
        <f t="shared" si="13"/>
        <v>164</v>
      </c>
      <c r="E38" s="3633">
        <f t="shared" si="13"/>
        <v>212</v>
      </c>
      <c r="F38" s="3633">
        <f t="shared" si="13"/>
        <v>3</v>
      </c>
      <c r="G38" s="3633">
        <f t="shared" si="13"/>
        <v>215</v>
      </c>
      <c r="H38" s="3633">
        <f t="shared" si="13"/>
        <v>369</v>
      </c>
      <c r="I38" s="3633">
        <f t="shared" si="13"/>
        <v>10</v>
      </c>
      <c r="J38" s="3634">
        <f t="shared" si="13"/>
        <v>379</v>
      </c>
    </row>
    <row r="39" spans="1:10" ht="29.25" customHeight="1" thickBot="1">
      <c r="A39" s="3630" t="s">
        <v>14</v>
      </c>
      <c r="B39" s="3633">
        <f t="shared" ref="B39:J39" si="14">B37</f>
        <v>6</v>
      </c>
      <c r="C39" s="3633">
        <f t="shared" si="14"/>
        <v>1</v>
      </c>
      <c r="D39" s="3633">
        <f t="shared" si="14"/>
        <v>7</v>
      </c>
      <c r="E39" s="3633">
        <f t="shared" si="14"/>
        <v>4</v>
      </c>
      <c r="F39" s="3633">
        <f t="shared" si="14"/>
        <v>0</v>
      </c>
      <c r="G39" s="3633">
        <f t="shared" si="14"/>
        <v>4</v>
      </c>
      <c r="H39" s="3633">
        <f t="shared" si="14"/>
        <v>10</v>
      </c>
      <c r="I39" s="3633">
        <f t="shared" si="14"/>
        <v>1</v>
      </c>
      <c r="J39" s="3634">
        <f t="shared" si="14"/>
        <v>11</v>
      </c>
    </row>
    <row r="40" spans="1:10" ht="39" customHeight="1" thickBot="1">
      <c r="A40" s="3627" t="s">
        <v>15</v>
      </c>
      <c r="B40" s="3628">
        <f t="shared" ref="B40:I40" si="15">SUM(B38:B39)</f>
        <v>163</v>
      </c>
      <c r="C40" s="3628">
        <f t="shared" si="15"/>
        <v>8</v>
      </c>
      <c r="D40" s="3628">
        <f t="shared" si="15"/>
        <v>171</v>
      </c>
      <c r="E40" s="3628">
        <f t="shared" si="15"/>
        <v>216</v>
      </c>
      <c r="F40" s="3628">
        <f t="shared" si="15"/>
        <v>3</v>
      </c>
      <c r="G40" s="3628">
        <f>SUM(G38:G39)</f>
        <v>219</v>
      </c>
      <c r="H40" s="3628">
        <f t="shared" si="15"/>
        <v>379</v>
      </c>
      <c r="I40" s="3628">
        <f t="shared" si="15"/>
        <v>11</v>
      </c>
      <c r="J40" s="3629">
        <f>SUM(J38:J39)</f>
        <v>390</v>
      </c>
    </row>
    <row r="41" spans="1:10" ht="100.5" hidden="1" customHeight="1">
      <c r="A41" s="3711"/>
      <c r="B41" s="3711"/>
      <c r="C41" s="3711"/>
      <c r="D41" s="3711"/>
      <c r="E41" s="3711"/>
      <c r="F41" s="3711"/>
      <c r="G41" s="3711"/>
      <c r="H41" s="3711"/>
      <c r="I41" s="3711"/>
      <c r="J41" s="3711"/>
    </row>
    <row r="42" spans="1:10" ht="108" hidden="1" customHeight="1">
      <c r="A42" s="3711" t="s">
        <v>306</v>
      </c>
      <c r="B42" s="3711"/>
      <c r="C42" s="3711"/>
      <c r="D42" s="3711"/>
      <c r="E42" s="3711"/>
      <c r="F42" s="3711"/>
      <c r="G42" s="3711"/>
      <c r="H42" s="3711"/>
      <c r="I42" s="3711"/>
      <c r="J42" s="3711"/>
    </row>
    <row r="43" spans="1:10" ht="26.25" customHeight="1">
      <c r="A43" s="3711"/>
      <c r="B43" s="3711"/>
      <c r="C43" s="3711"/>
      <c r="D43" s="3711"/>
      <c r="E43" s="3711"/>
      <c r="F43" s="3711"/>
      <c r="G43" s="3711"/>
      <c r="H43" s="3711"/>
      <c r="I43" s="3711"/>
      <c r="J43" s="3711"/>
    </row>
    <row r="44" spans="1:10">
      <c r="B44" s="422"/>
      <c r="C44" s="422"/>
      <c r="D44" s="422"/>
      <c r="E44" s="422"/>
      <c r="F44" s="422"/>
      <c r="G44" s="422"/>
      <c r="H44" s="422"/>
      <c r="I44" s="422"/>
      <c r="J44" s="422"/>
    </row>
  </sheetData>
  <mergeCells count="14">
    <mergeCell ref="A43:J43"/>
    <mergeCell ref="A1:K1"/>
    <mergeCell ref="A2:J2"/>
    <mergeCell ref="A3:J3"/>
    <mergeCell ref="A4:J4"/>
    <mergeCell ref="A5:J5"/>
    <mergeCell ref="A41:J41"/>
    <mergeCell ref="A42:J42"/>
    <mergeCell ref="A7:A9"/>
    <mergeCell ref="B7:D7"/>
    <mergeCell ref="E7:G7"/>
    <mergeCell ref="H7:J8"/>
    <mergeCell ref="B8:D8"/>
    <mergeCell ref="E8:G8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44"/>
  <sheetViews>
    <sheetView topLeftCell="A10" zoomScale="50" zoomScaleNormal="50" workbookViewId="0">
      <selection activeCell="V15" sqref="V15"/>
    </sheetView>
  </sheetViews>
  <sheetFormatPr defaultColWidth="9.140625" defaultRowHeight="25.5"/>
  <cols>
    <col min="1" max="1" width="106.5703125" style="412" bestFit="1" customWidth="1"/>
    <col min="2" max="2" width="16.28515625" style="412" customWidth="1"/>
    <col min="3" max="3" width="12.140625" style="412" customWidth="1"/>
    <col min="4" max="4" width="11" style="412" customWidth="1"/>
    <col min="5" max="5" width="14.140625" style="412" customWidth="1"/>
    <col min="6" max="6" width="12.5703125" style="412" customWidth="1"/>
    <col min="7" max="7" width="9.5703125" style="412" customWidth="1"/>
    <col min="8" max="8" width="15.5703125" style="412" customWidth="1"/>
    <col min="9" max="9" width="12.5703125" style="412" customWidth="1"/>
    <col min="10" max="10" width="10.85546875" style="412" customWidth="1"/>
    <col min="11" max="11" width="14.28515625" style="412" customWidth="1"/>
    <col min="12" max="12" width="13.140625" style="412" customWidth="1"/>
    <col min="13" max="15" width="10.7109375" style="412" customWidth="1"/>
    <col min="16" max="16" width="9.140625" style="412"/>
    <col min="17" max="17" width="12.85546875" style="412" customWidth="1"/>
    <col min="18" max="18" width="23.42578125" style="412" customWidth="1"/>
    <col min="19" max="20" width="9.140625" style="412"/>
    <col min="21" max="21" width="10.5703125" style="412" bestFit="1" customWidth="1"/>
    <col min="22" max="22" width="11.28515625" style="412" customWidth="1"/>
    <col min="23" max="16384" width="9.140625" style="412"/>
  </cols>
  <sheetData>
    <row r="1" spans="1:20" ht="21.75" customHeight="1">
      <c r="A1" s="3720"/>
      <c r="B1" s="3720"/>
      <c r="C1" s="3720"/>
      <c r="D1" s="3720"/>
      <c r="E1" s="3720"/>
      <c r="F1" s="3720"/>
      <c r="G1" s="3720"/>
      <c r="H1" s="3720"/>
      <c r="I1" s="3720"/>
      <c r="J1" s="3720"/>
      <c r="K1" s="3720"/>
      <c r="L1" s="3720"/>
      <c r="M1" s="3720"/>
      <c r="N1" s="3720"/>
      <c r="O1" s="3720"/>
      <c r="P1" s="3720"/>
      <c r="Q1" s="3720"/>
      <c r="R1" s="3720"/>
      <c r="S1" s="3720"/>
      <c r="T1" s="3720"/>
    </row>
    <row r="2" spans="1:20" ht="33.75" customHeight="1">
      <c r="A2" s="3720" t="s">
        <v>77</v>
      </c>
      <c r="B2" s="3720"/>
      <c r="C2" s="3720"/>
      <c r="D2" s="3720"/>
      <c r="E2" s="3720"/>
      <c r="F2" s="3720"/>
      <c r="G2" s="3720"/>
      <c r="H2" s="3720"/>
      <c r="I2" s="3720"/>
      <c r="J2" s="3720"/>
      <c r="K2" s="3720"/>
      <c r="L2" s="3720"/>
      <c r="M2" s="3720"/>
      <c r="N2" s="3041"/>
      <c r="O2" s="3041"/>
    </row>
    <row r="3" spans="1:20" ht="21.75" customHeight="1">
      <c r="A3" s="3720" t="s">
        <v>78</v>
      </c>
      <c r="B3" s="3720"/>
      <c r="C3" s="3720"/>
      <c r="D3" s="3720"/>
      <c r="E3" s="3720"/>
      <c r="F3" s="3720"/>
      <c r="G3" s="3720"/>
      <c r="H3" s="3720"/>
      <c r="I3" s="3720"/>
      <c r="J3" s="3720"/>
      <c r="K3" s="3720"/>
      <c r="L3" s="3720"/>
      <c r="M3" s="3720"/>
      <c r="N3" s="3041"/>
      <c r="O3" s="3041"/>
    </row>
    <row r="4" spans="1:20" ht="29.25" customHeight="1">
      <c r="A4" s="3905" t="s">
        <v>298</v>
      </c>
      <c r="B4" s="3905"/>
      <c r="C4" s="3905"/>
      <c r="D4" s="3905"/>
      <c r="E4" s="3905"/>
      <c r="F4" s="3905"/>
      <c r="G4" s="3905"/>
      <c r="H4" s="3905"/>
      <c r="I4" s="3905"/>
      <c r="J4" s="3905"/>
      <c r="K4" s="3905"/>
      <c r="L4" s="3905"/>
      <c r="M4" s="3905"/>
      <c r="N4" s="3041"/>
      <c r="O4" s="3041"/>
    </row>
    <row r="5" spans="1:20" ht="24.75" customHeight="1">
      <c r="A5" s="3715" t="s">
        <v>404</v>
      </c>
      <c r="B5" s="3715"/>
      <c r="C5" s="3715"/>
      <c r="D5" s="3715"/>
      <c r="E5" s="3715"/>
      <c r="F5" s="3715"/>
      <c r="G5" s="3715"/>
      <c r="H5" s="3715"/>
      <c r="I5" s="3715"/>
      <c r="J5" s="3715"/>
      <c r="K5" s="3715"/>
      <c r="L5" s="3715"/>
      <c r="M5" s="3715"/>
      <c r="N5" s="3041"/>
      <c r="O5" s="3041"/>
    </row>
    <row r="6" spans="1:20" ht="15.75" customHeight="1" thickBot="1">
      <c r="A6" s="415"/>
    </row>
    <row r="7" spans="1:20" ht="35.25" customHeight="1" thickBot="1">
      <c r="A7" s="3878" t="s">
        <v>9</v>
      </c>
      <c r="B7" s="3760" t="s">
        <v>19</v>
      </c>
      <c r="C7" s="3896"/>
      <c r="D7" s="3897"/>
      <c r="E7" s="3760" t="s">
        <v>20</v>
      </c>
      <c r="F7" s="3896"/>
      <c r="G7" s="3897"/>
      <c r="H7" s="3760" t="s">
        <v>29</v>
      </c>
      <c r="I7" s="3896"/>
      <c r="J7" s="3897"/>
      <c r="K7" s="3873" t="s">
        <v>21</v>
      </c>
      <c r="L7" s="3874"/>
      <c r="M7" s="3875"/>
      <c r="N7" s="416"/>
      <c r="O7" s="416"/>
    </row>
    <row r="8" spans="1:20" ht="26.25" customHeight="1" thickBot="1">
      <c r="A8" s="3709"/>
      <c r="B8" s="3901" t="s">
        <v>5</v>
      </c>
      <c r="C8" s="3902"/>
      <c r="D8" s="3903"/>
      <c r="E8" s="3901" t="s">
        <v>5</v>
      </c>
      <c r="F8" s="3902"/>
      <c r="G8" s="3903"/>
      <c r="H8" s="3901" t="s">
        <v>5</v>
      </c>
      <c r="I8" s="3902"/>
      <c r="J8" s="3903"/>
      <c r="K8" s="3740"/>
      <c r="L8" s="3741"/>
      <c r="M8" s="3742"/>
      <c r="N8" s="416"/>
      <c r="O8" s="416"/>
    </row>
    <row r="9" spans="1:20" ht="90.75" customHeight="1" thickBot="1">
      <c r="A9" s="3904"/>
      <c r="B9" s="3503" t="s">
        <v>26</v>
      </c>
      <c r="C9" s="3504" t="s">
        <v>27</v>
      </c>
      <c r="D9" s="3506" t="s">
        <v>4</v>
      </c>
      <c r="E9" s="3503" t="s">
        <v>26</v>
      </c>
      <c r="F9" s="3504" t="s">
        <v>27</v>
      </c>
      <c r="G9" s="3506" t="s">
        <v>4</v>
      </c>
      <c r="H9" s="3503" t="s">
        <v>26</v>
      </c>
      <c r="I9" s="3504" t="s">
        <v>27</v>
      </c>
      <c r="J9" s="3506" t="s">
        <v>4</v>
      </c>
      <c r="K9" s="3503" t="s">
        <v>26</v>
      </c>
      <c r="L9" s="3504" t="s">
        <v>27</v>
      </c>
      <c r="M9" s="3506" t="s">
        <v>4</v>
      </c>
      <c r="N9" s="416"/>
      <c r="O9" s="416"/>
    </row>
    <row r="10" spans="1:20" ht="27" customHeight="1" thickBot="1">
      <c r="A10" s="3658" t="s">
        <v>22</v>
      </c>
      <c r="B10" s="3639"/>
      <c r="C10" s="3659"/>
      <c r="D10" s="3660"/>
      <c r="E10" s="3639"/>
      <c r="F10" s="3659"/>
      <c r="G10" s="3660"/>
      <c r="H10" s="3639"/>
      <c r="I10" s="3659"/>
      <c r="J10" s="3660"/>
      <c r="K10" s="3661"/>
      <c r="L10" s="3641"/>
      <c r="M10" s="3642"/>
      <c r="N10" s="416"/>
      <c r="O10" s="416"/>
    </row>
    <row r="11" spans="1:20" ht="31.5" customHeight="1">
      <c r="A11" s="3666" t="s">
        <v>53</v>
      </c>
      <c r="B11" s="3667">
        <f>B21+B30</f>
        <v>13</v>
      </c>
      <c r="C11" s="3611">
        <f>C21+C30</f>
        <v>35</v>
      </c>
      <c r="D11" s="3668">
        <f>B11+C11</f>
        <v>48</v>
      </c>
      <c r="E11" s="3667">
        <f>E21+E30</f>
        <v>24</v>
      </c>
      <c r="F11" s="3611">
        <f>F21+F30</f>
        <v>20</v>
      </c>
      <c r="G11" s="3668">
        <f>E11+F11</f>
        <v>44</v>
      </c>
      <c r="H11" s="3667">
        <f>H21+H30</f>
        <v>0</v>
      </c>
      <c r="I11" s="3611">
        <f>I21+I30</f>
        <v>0</v>
      </c>
      <c r="J11" s="3668">
        <f>H11+I11</f>
        <v>0</v>
      </c>
      <c r="K11" s="3669">
        <f>SUM(B11+E11+H11)</f>
        <v>37</v>
      </c>
      <c r="L11" s="3612">
        <f>SUM(C11+F11+I11)</f>
        <v>55</v>
      </c>
      <c r="M11" s="3613">
        <f>SUM(K11:L11)</f>
        <v>92</v>
      </c>
      <c r="N11" s="416"/>
      <c r="O11" s="416"/>
    </row>
    <row r="12" spans="1:20" ht="24.95" customHeight="1">
      <c r="A12" s="3645" t="s">
        <v>54</v>
      </c>
      <c r="B12" s="3542">
        <f t="shared" ref="B12:C17" si="0">B22+B31</f>
        <v>0</v>
      </c>
      <c r="C12" s="3543">
        <f t="shared" si="0"/>
        <v>26</v>
      </c>
      <c r="D12" s="3518">
        <f>B12+C12</f>
        <v>26</v>
      </c>
      <c r="E12" s="3542">
        <f t="shared" ref="E12:F17" si="1">E22+E31</f>
        <v>0</v>
      </c>
      <c r="F12" s="3543">
        <f t="shared" si="1"/>
        <v>7</v>
      </c>
      <c r="G12" s="3518">
        <f>E12+F12</f>
        <v>7</v>
      </c>
      <c r="H12" s="3542">
        <f t="shared" ref="H12:I17" si="2">H22+H31</f>
        <v>0</v>
      </c>
      <c r="I12" s="3543">
        <f>I22+I31</f>
        <v>0</v>
      </c>
      <c r="J12" s="3518">
        <f>H12+I12</f>
        <v>0</v>
      </c>
      <c r="K12" s="3599">
        <f>SUM(B12+E12+H12)</f>
        <v>0</v>
      </c>
      <c r="L12" s="3600">
        <f>SUM(C12+F12+I12)</f>
        <v>33</v>
      </c>
      <c r="M12" s="3601">
        <f t="shared" ref="M12:M16" si="3">SUM(K12:L12)</f>
        <v>33</v>
      </c>
      <c r="N12" s="416"/>
      <c r="O12" s="416"/>
    </row>
    <row r="13" spans="1:20" ht="24.95" customHeight="1">
      <c r="A13" s="3517" t="s">
        <v>80</v>
      </c>
      <c r="B13" s="3542">
        <f t="shared" si="0"/>
        <v>0</v>
      </c>
      <c r="C13" s="3543">
        <f t="shared" si="0"/>
        <v>0</v>
      </c>
      <c r="D13" s="3518">
        <f t="shared" ref="D13:D16" si="4">B13+C13</f>
        <v>0</v>
      </c>
      <c r="E13" s="3542">
        <f t="shared" si="1"/>
        <v>0</v>
      </c>
      <c r="F13" s="3543">
        <f t="shared" si="1"/>
        <v>7</v>
      </c>
      <c r="G13" s="3518">
        <f t="shared" ref="G13:G16" si="5">E13+F13</f>
        <v>7</v>
      </c>
      <c r="H13" s="3542">
        <f t="shared" si="2"/>
        <v>0</v>
      </c>
      <c r="I13" s="3543">
        <f t="shared" si="2"/>
        <v>1</v>
      </c>
      <c r="J13" s="3518">
        <f t="shared" ref="J13:J16" si="6">H13+I13</f>
        <v>1</v>
      </c>
      <c r="K13" s="3599">
        <f t="shared" ref="K13:L16" si="7">SUM(B13+E13+H13)</f>
        <v>0</v>
      </c>
      <c r="L13" s="3600">
        <f t="shared" si="7"/>
        <v>8</v>
      </c>
      <c r="M13" s="3601">
        <f t="shared" si="3"/>
        <v>8</v>
      </c>
      <c r="N13" s="416"/>
      <c r="O13" s="416"/>
    </row>
    <row r="14" spans="1:20" ht="24.95" customHeight="1">
      <c r="A14" s="3646" t="s">
        <v>28</v>
      </c>
      <c r="B14" s="3542">
        <f t="shared" si="0"/>
        <v>0</v>
      </c>
      <c r="C14" s="3543">
        <f t="shared" si="0"/>
        <v>53</v>
      </c>
      <c r="D14" s="3518">
        <f>B14+C14</f>
        <v>53</v>
      </c>
      <c r="E14" s="3542">
        <f t="shared" si="1"/>
        <v>6</v>
      </c>
      <c r="F14" s="3543">
        <f t="shared" si="1"/>
        <v>71</v>
      </c>
      <c r="G14" s="3518">
        <f>E14+F14</f>
        <v>77</v>
      </c>
      <c r="H14" s="3542">
        <f>H24+H33</f>
        <v>0</v>
      </c>
      <c r="I14" s="3543">
        <f t="shared" si="2"/>
        <v>0</v>
      </c>
      <c r="J14" s="3518">
        <f>H14+I14</f>
        <v>0</v>
      </c>
      <c r="K14" s="3599">
        <f>SUM(B14+E14+H14)</f>
        <v>6</v>
      </c>
      <c r="L14" s="3600">
        <f>SUM(C14+F14+I14)</f>
        <v>124</v>
      </c>
      <c r="M14" s="3601">
        <f t="shared" si="3"/>
        <v>130</v>
      </c>
      <c r="N14" s="416"/>
      <c r="O14" s="416"/>
    </row>
    <row r="15" spans="1:20" ht="29.25" customHeight="1">
      <c r="A15" s="3517" t="s">
        <v>81</v>
      </c>
      <c r="B15" s="3542">
        <f t="shared" si="0"/>
        <v>0</v>
      </c>
      <c r="C15" s="3543">
        <f t="shared" si="0"/>
        <v>0</v>
      </c>
      <c r="D15" s="3518">
        <f>B15+C15</f>
        <v>0</v>
      </c>
      <c r="E15" s="3542">
        <f t="shared" si="1"/>
        <v>0</v>
      </c>
      <c r="F15" s="3543">
        <f t="shared" si="1"/>
        <v>0</v>
      </c>
      <c r="G15" s="3518">
        <f>E15+F15</f>
        <v>0</v>
      </c>
      <c r="H15" s="3542">
        <f t="shared" si="2"/>
        <v>0</v>
      </c>
      <c r="I15" s="3543">
        <f t="shared" si="2"/>
        <v>0</v>
      </c>
      <c r="J15" s="3518">
        <f>H15+I15</f>
        <v>0</v>
      </c>
      <c r="K15" s="3599">
        <f>SUM(B15+E15+H15)</f>
        <v>0</v>
      </c>
      <c r="L15" s="3600">
        <f>SUM(C15+F15+I15)</f>
        <v>0</v>
      </c>
      <c r="M15" s="3601">
        <f t="shared" si="3"/>
        <v>0</v>
      </c>
      <c r="N15" s="416"/>
      <c r="O15" s="416"/>
    </row>
    <row r="16" spans="1:20" ht="33.75" customHeight="1">
      <c r="A16" s="3517" t="s">
        <v>130</v>
      </c>
      <c r="B16" s="3542">
        <f t="shared" si="0"/>
        <v>0</v>
      </c>
      <c r="C16" s="3543">
        <f t="shared" si="0"/>
        <v>0</v>
      </c>
      <c r="D16" s="3518">
        <f t="shared" si="4"/>
        <v>0</v>
      </c>
      <c r="E16" s="3542">
        <f t="shared" si="1"/>
        <v>0</v>
      </c>
      <c r="F16" s="3543">
        <f t="shared" si="1"/>
        <v>0</v>
      </c>
      <c r="G16" s="3518">
        <f t="shared" si="5"/>
        <v>0</v>
      </c>
      <c r="H16" s="3542">
        <f t="shared" si="2"/>
        <v>0</v>
      </c>
      <c r="I16" s="3543">
        <f t="shared" si="2"/>
        <v>0</v>
      </c>
      <c r="J16" s="3518">
        <f t="shared" si="6"/>
        <v>0</v>
      </c>
      <c r="K16" s="3599">
        <f t="shared" si="7"/>
        <v>0</v>
      </c>
      <c r="L16" s="3600">
        <f t="shared" si="7"/>
        <v>0</v>
      </c>
      <c r="M16" s="3601">
        <f t="shared" si="3"/>
        <v>0</v>
      </c>
      <c r="N16" s="416"/>
      <c r="O16" s="416"/>
    </row>
    <row r="17" spans="1:15" ht="29.25" customHeight="1" thickBot="1">
      <c r="A17" s="3670" t="s">
        <v>52</v>
      </c>
      <c r="B17" s="3671">
        <f t="shared" si="0"/>
        <v>10</v>
      </c>
      <c r="C17" s="3644">
        <f t="shared" si="0"/>
        <v>7</v>
      </c>
      <c r="D17" s="3672">
        <f>B17+C17</f>
        <v>17</v>
      </c>
      <c r="E17" s="3671">
        <f t="shared" si="1"/>
        <v>15</v>
      </c>
      <c r="F17" s="3644">
        <f t="shared" si="1"/>
        <v>2</v>
      </c>
      <c r="G17" s="3672">
        <f>E17+F17</f>
        <v>17</v>
      </c>
      <c r="H17" s="3671">
        <f t="shared" si="2"/>
        <v>0</v>
      </c>
      <c r="I17" s="3644">
        <f t="shared" si="2"/>
        <v>0</v>
      </c>
      <c r="J17" s="3672">
        <f>H17+I17</f>
        <v>0</v>
      </c>
      <c r="K17" s="3603">
        <f>SUM(B17+E17+H17)</f>
        <v>25</v>
      </c>
      <c r="L17" s="3604">
        <f>SUM(C17+F17+I17)</f>
        <v>9</v>
      </c>
      <c r="M17" s="3605">
        <f>SUM(K17:L17)</f>
        <v>34</v>
      </c>
      <c r="N17" s="416"/>
      <c r="O17" s="416"/>
    </row>
    <row r="18" spans="1:15" ht="29.25" customHeight="1" thickBot="1">
      <c r="A18" s="3662" t="s">
        <v>12</v>
      </c>
      <c r="B18" s="3663">
        <f>SUM(B11:B17)</f>
        <v>23</v>
      </c>
      <c r="C18" s="3664">
        <f t="shared" ref="C18:J18" si="8">SUM(C11:C17)</f>
        <v>121</v>
      </c>
      <c r="D18" s="3665">
        <f t="shared" si="8"/>
        <v>144</v>
      </c>
      <c r="E18" s="3663">
        <f t="shared" si="8"/>
        <v>45</v>
      </c>
      <c r="F18" s="3664">
        <f t="shared" si="8"/>
        <v>107</v>
      </c>
      <c r="G18" s="3665">
        <f t="shared" si="8"/>
        <v>152</v>
      </c>
      <c r="H18" s="3663">
        <f t="shared" si="8"/>
        <v>0</v>
      </c>
      <c r="I18" s="3664">
        <f t="shared" si="8"/>
        <v>1</v>
      </c>
      <c r="J18" s="3665">
        <f t="shared" si="8"/>
        <v>1</v>
      </c>
      <c r="K18" s="3663">
        <f>SUM(K11:K17)</f>
        <v>68</v>
      </c>
      <c r="L18" s="3664">
        <f t="shared" ref="L18:M18" si="9">SUM(L11:L17)</f>
        <v>229</v>
      </c>
      <c r="M18" s="3665">
        <f t="shared" si="9"/>
        <v>297</v>
      </c>
      <c r="N18" s="416"/>
      <c r="O18" s="416"/>
    </row>
    <row r="19" spans="1:15" ht="24.95" customHeight="1">
      <c r="A19" s="3529" t="s">
        <v>23</v>
      </c>
      <c r="B19" s="3647"/>
      <c r="C19" s="3648"/>
      <c r="D19" s="3649"/>
      <c r="E19" s="3647"/>
      <c r="F19" s="3648"/>
      <c r="G19" s="3649"/>
      <c r="H19" s="3647"/>
      <c r="I19" s="3648"/>
      <c r="J19" s="3649"/>
      <c r="K19" s="3647"/>
      <c r="L19" s="3648"/>
      <c r="M19" s="3649"/>
      <c r="N19" s="416"/>
      <c r="O19" s="416"/>
    </row>
    <row r="20" spans="1:15" ht="24.95" customHeight="1">
      <c r="A20" s="3536" t="s">
        <v>11</v>
      </c>
      <c r="B20" s="3650"/>
      <c r="C20" s="3541"/>
      <c r="D20" s="3539"/>
      <c r="E20" s="3650"/>
      <c r="F20" s="3541"/>
      <c r="G20" s="3539"/>
      <c r="H20" s="3650"/>
      <c r="I20" s="3541"/>
      <c r="J20" s="3539"/>
      <c r="K20" s="3650"/>
      <c r="L20" s="3538"/>
      <c r="M20" s="3651"/>
      <c r="N20" s="417"/>
      <c r="O20" s="417"/>
    </row>
    <row r="21" spans="1:15" ht="24.95" customHeight="1">
      <c r="A21" s="3517" t="s">
        <v>53</v>
      </c>
      <c r="B21" s="3542">
        <v>13</v>
      </c>
      <c r="C21" s="3543">
        <v>34</v>
      </c>
      <c r="D21" s="3518">
        <f>SUM(B21:C21)</f>
        <v>47</v>
      </c>
      <c r="E21" s="3542">
        <v>24</v>
      </c>
      <c r="F21" s="3543">
        <v>20</v>
      </c>
      <c r="G21" s="3518">
        <f>SUM(E21:F21)</f>
        <v>44</v>
      </c>
      <c r="H21" s="3542">
        <v>0</v>
      </c>
      <c r="I21" s="3543">
        <v>0</v>
      </c>
      <c r="J21" s="3518">
        <f>SUM(H21:I21)</f>
        <v>0</v>
      </c>
      <c r="K21" s="3599">
        <f t="shared" ref="K21:M26" si="10">B21+E21+H21</f>
        <v>37</v>
      </c>
      <c r="L21" s="3600">
        <f t="shared" si="10"/>
        <v>54</v>
      </c>
      <c r="M21" s="3601">
        <f t="shared" si="10"/>
        <v>91</v>
      </c>
      <c r="N21" s="418"/>
      <c r="O21" s="418"/>
    </row>
    <row r="22" spans="1:15" ht="33" customHeight="1">
      <c r="A22" s="3645" t="s">
        <v>54</v>
      </c>
      <c r="B22" s="3542">
        <v>0</v>
      </c>
      <c r="C22" s="3543">
        <v>26</v>
      </c>
      <c r="D22" s="3518">
        <f t="shared" ref="D22:D27" si="11">SUM(B22:C22)</f>
        <v>26</v>
      </c>
      <c r="E22" s="3542">
        <v>0</v>
      </c>
      <c r="F22" s="3543">
        <v>7</v>
      </c>
      <c r="G22" s="3518">
        <f>SUM(E22:F22)</f>
        <v>7</v>
      </c>
      <c r="H22" s="3542">
        <v>0</v>
      </c>
      <c r="I22" s="3543">
        <v>0</v>
      </c>
      <c r="J22" s="3518">
        <f>SUM(H22:I22)</f>
        <v>0</v>
      </c>
      <c r="K22" s="3599">
        <f t="shared" si="10"/>
        <v>0</v>
      </c>
      <c r="L22" s="3600">
        <f t="shared" si="10"/>
        <v>33</v>
      </c>
      <c r="M22" s="3601">
        <f t="shared" si="10"/>
        <v>33</v>
      </c>
      <c r="N22" s="418"/>
      <c r="O22" s="418"/>
    </row>
    <row r="23" spans="1:15" ht="24.95" customHeight="1">
      <c r="A23" s="3517" t="s">
        <v>80</v>
      </c>
      <c r="B23" s="3542">
        <v>0</v>
      </c>
      <c r="C23" s="3543">
        <v>0</v>
      </c>
      <c r="D23" s="3518">
        <f t="shared" si="11"/>
        <v>0</v>
      </c>
      <c r="E23" s="3542">
        <v>0</v>
      </c>
      <c r="F23" s="3543">
        <v>7</v>
      </c>
      <c r="G23" s="3518">
        <f>SUM(E23:F23)</f>
        <v>7</v>
      </c>
      <c r="H23" s="3542">
        <v>0</v>
      </c>
      <c r="I23" s="3543">
        <v>0</v>
      </c>
      <c r="J23" s="3518">
        <f>SUM(H23:I23)</f>
        <v>0</v>
      </c>
      <c r="K23" s="3599">
        <f t="shared" si="10"/>
        <v>0</v>
      </c>
      <c r="L23" s="3600">
        <f t="shared" si="10"/>
        <v>7</v>
      </c>
      <c r="M23" s="3601">
        <f t="shared" si="10"/>
        <v>7</v>
      </c>
      <c r="N23" s="418"/>
      <c r="O23" s="418"/>
    </row>
    <row r="24" spans="1:15" ht="24.95" customHeight="1">
      <c r="A24" s="3646" t="s">
        <v>28</v>
      </c>
      <c r="B24" s="3542">
        <v>0</v>
      </c>
      <c r="C24" s="3543">
        <v>53</v>
      </c>
      <c r="D24" s="3518">
        <f t="shared" si="11"/>
        <v>53</v>
      </c>
      <c r="E24" s="3542">
        <v>5</v>
      </c>
      <c r="F24" s="3543">
        <v>70</v>
      </c>
      <c r="G24" s="3518">
        <f>SUM(E24:F24)</f>
        <v>75</v>
      </c>
      <c r="H24" s="3542">
        <v>0</v>
      </c>
      <c r="I24" s="3543">
        <v>0</v>
      </c>
      <c r="J24" s="3518">
        <f>SUM(H24:I24)</f>
        <v>0</v>
      </c>
      <c r="K24" s="3599">
        <f t="shared" si="10"/>
        <v>5</v>
      </c>
      <c r="L24" s="3600">
        <f t="shared" si="10"/>
        <v>123</v>
      </c>
      <c r="M24" s="3601">
        <f t="shared" si="10"/>
        <v>128</v>
      </c>
      <c r="N24" s="418"/>
      <c r="O24" s="418"/>
    </row>
    <row r="25" spans="1:15" ht="30.75" customHeight="1">
      <c r="A25" s="3517" t="s">
        <v>81</v>
      </c>
      <c r="B25" s="3542">
        <v>0</v>
      </c>
      <c r="C25" s="3543">
        <v>0</v>
      </c>
      <c r="D25" s="3518">
        <f t="shared" si="11"/>
        <v>0</v>
      </c>
      <c r="E25" s="3542">
        <v>0</v>
      </c>
      <c r="F25" s="3543">
        <v>0</v>
      </c>
      <c r="G25" s="3518">
        <f t="shared" ref="G25:G26" si="12">SUM(E25:F25)</f>
        <v>0</v>
      </c>
      <c r="H25" s="3542">
        <v>0</v>
      </c>
      <c r="I25" s="3543">
        <v>0</v>
      </c>
      <c r="J25" s="3518">
        <f t="shared" ref="J25:J26" si="13">SUM(H25:I25)</f>
        <v>0</v>
      </c>
      <c r="K25" s="3599">
        <f t="shared" si="10"/>
        <v>0</v>
      </c>
      <c r="L25" s="3600">
        <f t="shared" si="10"/>
        <v>0</v>
      </c>
      <c r="M25" s="3601">
        <f t="shared" si="10"/>
        <v>0</v>
      </c>
      <c r="N25" s="418"/>
      <c r="O25" s="418"/>
    </row>
    <row r="26" spans="1:15" ht="32.25" customHeight="1">
      <c r="A26" s="3517" t="s">
        <v>130</v>
      </c>
      <c r="B26" s="3542">
        <v>0</v>
      </c>
      <c r="C26" s="3543">
        <v>0</v>
      </c>
      <c r="D26" s="3518">
        <f t="shared" si="11"/>
        <v>0</v>
      </c>
      <c r="E26" s="3542">
        <v>0</v>
      </c>
      <c r="F26" s="3543">
        <v>0</v>
      </c>
      <c r="G26" s="3518">
        <f t="shared" si="12"/>
        <v>0</v>
      </c>
      <c r="H26" s="3542">
        <v>0</v>
      </c>
      <c r="I26" s="3543">
        <v>0</v>
      </c>
      <c r="J26" s="3518">
        <f t="shared" si="13"/>
        <v>0</v>
      </c>
      <c r="K26" s="3599">
        <f t="shared" si="10"/>
        <v>0</v>
      </c>
      <c r="L26" s="3600">
        <f t="shared" si="10"/>
        <v>0</v>
      </c>
      <c r="M26" s="3601">
        <f t="shared" si="10"/>
        <v>0</v>
      </c>
      <c r="N26" s="418"/>
      <c r="O26" s="418"/>
    </row>
    <row r="27" spans="1:15" s="413" customFormat="1" ht="32.25" customHeight="1" thickBot="1">
      <c r="A27" s="3673" t="s">
        <v>52</v>
      </c>
      <c r="B27" s="3674">
        <v>10</v>
      </c>
      <c r="C27" s="3617">
        <v>7</v>
      </c>
      <c r="D27" s="3635">
        <f t="shared" si="11"/>
        <v>17</v>
      </c>
      <c r="E27" s="3674">
        <v>15</v>
      </c>
      <c r="F27" s="3617">
        <v>2</v>
      </c>
      <c r="G27" s="3635">
        <f>SUM(E27:F27)</f>
        <v>17</v>
      </c>
      <c r="H27" s="3674">
        <v>0</v>
      </c>
      <c r="I27" s="3617">
        <v>0</v>
      </c>
      <c r="J27" s="3635">
        <f>SUM(H27:I27)</f>
        <v>0</v>
      </c>
      <c r="K27" s="3675">
        <f>B27+E27+H27</f>
        <v>25</v>
      </c>
      <c r="L27" s="3618">
        <f>C27+F27+I27</f>
        <v>9</v>
      </c>
      <c r="M27" s="3619">
        <f>D27+G27+J27</f>
        <v>34</v>
      </c>
      <c r="N27" s="3043"/>
      <c r="O27" s="3043"/>
    </row>
    <row r="28" spans="1:15" ht="29.25" customHeight="1" thickBot="1">
      <c r="A28" s="3677" t="s">
        <v>8</v>
      </c>
      <c r="B28" s="3678">
        <f>SUM(B21:B27)</f>
        <v>23</v>
      </c>
      <c r="C28" s="3631">
        <f t="shared" ref="C28:J28" si="14">SUM(C21:C27)</f>
        <v>120</v>
      </c>
      <c r="D28" s="3632">
        <f t="shared" si="14"/>
        <v>143</v>
      </c>
      <c r="E28" s="3678">
        <f t="shared" si="14"/>
        <v>44</v>
      </c>
      <c r="F28" s="3631">
        <f t="shared" si="14"/>
        <v>106</v>
      </c>
      <c r="G28" s="3632">
        <f t="shared" si="14"/>
        <v>150</v>
      </c>
      <c r="H28" s="3678">
        <f t="shared" si="14"/>
        <v>0</v>
      </c>
      <c r="I28" s="3631">
        <f t="shared" si="14"/>
        <v>0</v>
      </c>
      <c r="J28" s="3632">
        <f t="shared" si="14"/>
        <v>0</v>
      </c>
      <c r="K28" s="3678">
        <f>SUM(K21:K27)</f>
        <v>67</v>
      </c>
      <c r="L28" s="3631">
        <f t="shared" ref="L28:M28" si="15">SUM(L21:L27)</f>
        <v>226</v>
      </c>
      <c r="M28" s="3632">
        <f t="shared" si="15"/>
        <v>293</v>
      </c>
      <c r="N28" s="419"/>
      <c r="O28" s="419"/>
    </row>
    <row r="29" spans="1:15" ht="28.5" customHeight="1">
      <c r="A29" s="3552" t="s">
        <v>25</v>
      </c>
      <c r="B29" s="3652"/>
      <c r="C29" s="3653"/>
      <c r="D29" s="3654"/>
      <c r="E29" s="3652"/>
      <c r="F29" s="3653"/>
      <c r="G29" s="3654"/>
      <c r="H29" s="3652"/>
      <c r="I29" s="3653"/>
      <c r="J29" s="3654"/>
      <c r="K29" s="3655"/>
      <c r="L29" s="3656"/>
      <c r="M29" s="3657"/>
      <c r="N29" s="418"/>
      <c r="O29" s="418"/>
    </row>
    <row r="30" spans="1:15" ht="30" customHeight="1">
      <c r="A30" s="3517" t="s">
        <v>53</v>
      </c>
      <c r="B30" s="3542">
        <v>0</v>
      </c>
      <c r="C30" s="3543">
        <v>1</v>
      </c>
      <c r="D30" s="3518">
        <f>SUM(B30:C30)</f>
        <v>1</v>
      </c>
      <c r="E30" s="3542">
        <v>0</v>
      </c>
      <c r="F30" s="3543">
        <v>0</v>
      </c>
      <c r="G30" s="3518">
        <f>SUM(E30:F30)</f>
        <v>0</v>
      </c>
      <c r="H30" s="3542">
        <v>0</v>
      </c>
      <c r="I30" s="3543">
        <v>0</v>
      </c>
      <c r="J30" s="3518">
        <f>SUM(H30:I30)</f>
        <v>0</v>
      </c>
      <c r="K30" s="3599">
        <f>B30+E30+H30</f>
        <v>0</v>
      </c>
      <c r="L30" s="3600">
        <f>C30+F30+I30</f>
        <v>1</v>
      </c>
      <c r="M30" s="3601">
        <f>D30+G30+J30</f>
        <v>1</v>
      </c>
      <c r="N30" s="418"/>
      <c r="O30" s="418"/>
    </row>
    <row r="31" spans="1:15" ht="26.25">
      <c r="A31" s="3645" t="s">
        <v>54</v>
      </c>
      <c r="B31" s="3542">
        <v>0</v>
      </c>
      <c r="C31" s="3543">
        <v>0</v>
      </c>
      <c r="D31" s="3518">
        <f>SUM(B31:C31)</f>
        <v>0</v>
      </c>
      <c r="E31" s="3542">
        <v>0</v>
      </c>
      <c r="F31" s="3543">
        <v>0</v>
      </c>
      <c r="G31" s="3518">
        <f>SUM(E31:F31)</f>
        <v>0</v>
      </c>
      <c r="H31" s="3542">
        <v>0</v>
      </c>
      <c r="I31" s="3543">
        <v>0</v>
      </c>
      <c r="J31" s="3518">
        <f>SUM(H31:I31)</f>
        <v>0</v>
      </c>
      <c r="K31" s="3599">
        <f t="shared" ref="K31:M36" si="16">B31+E31+H31</f>
        <v>0</v>
      </c>
      <c r="L31" s="3600">
        <f t="shared" si="16"/>
        <v>0</v>
      </c>
      <c r="M31" s="3601">
        <f t="shared" si="16"/>
        <v>0</v>
      </c>
      <c r="N31" s="420"/>
      <c r="O31" s="420"/>
    </row>
    <row r="32" spans="1:15" ht="26.25">
      <c r="A32" s="3517" t="s">
        <v>80</v>
      </c>
      <c r="B32" s="3542">
        <v>0</v>
      </c>
      <c r="C32" s="3543">
        <v>0</v>
      </c>
      <c r="D32" s="3518">
        <f>SUM(B32:C32)</f>
        <v>0</v>
      </c>
      <c r="E32" s="3542">
        <v>0</v>
      </c>
      <c r="F32" s="3543">
        <v>0</v>
      </c>
      <c r="G32" s="3518">
        <f>SUM(E32:F32)</f>
        <v>0</v>
      </c>
      <c r="H32" s="3542">
        <v>0</v>
      </c>
      <c r="I32" s="3543">
        <v>1</v>
      </c>
      <c r="J32" s="3518">
        <f>SUM(H32:I32)</f>
        <v>1</v>
      </c>
      <c r="K32" s="3599">
        <f t="shared" si="16"/>
        <v>0</v>
      </c>
      <c r="L32" s="3600">
        <f t="shared" si="16"/>
        <v>1</v>
      </c>
      <c r="M32" s="3601">
        <f t="shared" si="16"/>
        <v>1</v>
      </c>
      <c r="N32" s="419"/>
      <c r="O32" s="419"/>
    </row>
    <row r="33" spans="1:18" ht="27" hidden="1" customHeight="1">
      <c r="A33" s="3646" t="s">
        <v>28</v>
      </c>
      <c r="B33" s="3542">
        <v>0</v>
      </c>
      <c r="C33" s="3543">
        <v>0</v>
      </c>
      <c r="D33" s="3518">
        <f>SUM(B33:C33)</f>
        <v>0</v>
      </c>
      <c r="E33" s="3542">
        <v>1</v>
      </c>
      <c r="F33" s="3543">
        <v>1</v>
      </c>
      <c r="G33" s="3518">
        <f>SUM(E33:F33)</f>
        <v>2</v>
      </c>
      <c r="H33" s="3542">
        <v>0</v>
      </c>
      <c r="I33" s="3543">
        <v>0</v>
      </c>
      <c r="J33" s="3518">
        <f>SUM(H33:I33)</f>
        <v>0</v>
      </c>
      <c r="K33" s="3599">
        <f t="shared" si="16"/>
        <v>1</v>
      </c>
      <c r="L33" s="3600">
        <f t="shared" si="16"/>
        <v>1</v>
      </c>
      <c r="M33" s="3601">
        <f t="shared" si="16"/>
        <v>2</v>
      </c>
      <c r="N33" s="420"/>
      <c r="O33" s="420"/>
      <c r="R33" s="853"/>
    </row>
    <row r="34" spans="1:18" ht="26.25" hidden="1" customHeight="1">
      <c r="A34" s="3517" t="s">
        <v>81</v>
      </c>
      <c r="B34" s="3542">
        <v>0</v>
      </c>
      <c r="C34" s="3543">
        <v>0</v>
      </c>
      <c r="D34" s="3518">
        <f t="shared" ref="D34:D35" si="17">SUM(B34:C34)</f>
        <v>0</v>
      </c>
      <c r="E34" s="3542">
        <v>0</v>
      </c>
      <c r="F34" s="3543">
        <v>0</v>
      </c>
      <c r="G34" s="3518">
        <f t="shared" ref="G34:G35" si="18">SUM(E34:F34)</f>
        <v>0</v>
      </c>
      <c r="H34" s="3542">
        <v>0</v>
      </c>
      <c r="I34" s="3543">
        <v>0</v>
      </c>
      <c r="J34" s="3518">
        <f t="shared" ref="J34:J35" si="19">SUM(H34:I34)</f>
        <v>0</v>
      </c>
      <c r="K34" s="3599">
        <f t="shared" si="16"/>
        <v>0</v>
      </c>
      <c r="L34" s="3600">
        <f t="shared" si="16"/>
        <v>0</v>
      </c>
      <c r="M34" s="3601">
        <f t="shared" si="16"/>
        <v>0</v>
      </c>
      <c r="N34" s="419"/>
      <c r="O34" s="419"/>
    </row>
    <row r="35" spans="1:18" ht="26.25" hidden="1" customHeight="1">
      <c r="A35" s="3517" t="s">
        <v>130</v>
      </c>
      <c r="B35" s="3542">
        <v>0</v>
      </c>
      <c r="C35" s="3543">
        <v>0</v>
      </c>
      <c r="D35" s="3518">
        <f t="shared" si="17"/>
        <v>0</v>
      </c>
      <c r="E35" s="3542">
        <v>0</v>
      </c>
      <c r="F35" s="3543">
        <v>0</v>
      </c>
      <c r="G35" s="3518">
        <f t="shared" si="18"/>
        <v>0</v>
      </c>
      <c r="H35" s="3542">
        <v>0</v>
      </c>
      <c r="I35" s="3543">
        <v>0</v>
      </c>
      <c r="J35" s="3518">
        <f t="shared" si="19"/>
        <v>0</v>
      </c>
      <c r="K35" s="3599">
        <f t="shared" si="16"/>
        <v>0</v>
      </c>
      <c r="L35" s="3600">
        <f t="shared" si="16"/>
        <v>0</v>
      </c>
      <c r="M35" s="3601">
        <f t="shared" si="16"/>
        <v>0</v>
      </c>
      <c r="N35" s="419"/>
      <c r="O35" s="419"/>
    </row>
    <row r="36" spans="1:18" ht="32.25" customHeight="1" thickBot="1">
      <c r="A36" s="3673" t="s">
        <v>52</v>
      </c>
      <c r="B36" s="3674">
        <v>0</v>
      </c>
      <c r="C36" s="3617">
        <v>0</v>
      </c>
      <c r="D36" s="3635">
        <f>SUM(B36:C36)</f>
        <v>0</v>
      </c>
      <c r="E36" s="3674">
        <v>0</v>
      </c>
      <c r="F36" s="3617">
        <v>0</v>
      </c>
      <c r="G36" s="3635">
        <f>SUM(E36:F36)</f>
        <v>0</v>
      </c>
      <c r="H36" s="3674">
        <v>0</v>
      </c>
      <c r="I36" s="3617">
        <v>0</v>
      </c>
      <c r="J36" s="3635">
        <f>SUM(H36:I36)</f>
        <v>0</v>
      </c>
      <c r="K36" s="3675">
        <f>B36+E36+H36</f>
        <v>0</v>
      </c>
      <c r="L36" s="3618">
        <f>C36+F36+I36</f>
        <v>0</v>
      </c>
      <c r="M36" s="3619">
        <f t="shared" si="16"/>
        <v>0</v>
      </c>
      <c r="N36" s="418"/>
      <c r="O36" s="418"/>
    </row>
    <row r="37" spans="1:18" ht="32.25" customHeight="1" thickBot="1">
      <c r="A37" s="3682" t="s">
        <v>13</v>
      </c>
      <c r="B37" s="3678">
        <f>SUM(B30:B36)</f>
        <v>0</v>
      </c>
      <c r="C37" s="3631">
        <f t="shared" ref="C37:M37" si="20">SUM(C30:C36)</f>
        <v>1</v>
      </c>
      <c r="D37" s="3632">
        <f t="shared" si="20"/>
        <v>1</v>
      </c>
      <c r="E37" s="3678">
        <f t="shared" si="20"/>
        <v>1</v>
      </c>
      <c r="F37" s="3631">
        <f t="shared" si="20"/>
        <v>1</v>
      </c>
      <c r="G37" s="3632">
        <f t="shared" si="20"/>
        <v>2</v>
      </c>
      <c r="H37" s="3678">
        <f t="shared" si="20"/>
        <v>0</v>
      </c>
      <c r="I37" s="3631">
        <f t="shared" si="20"/>
        <v>1</v>
      </c>
      <c r="J37" s="3632">
        <f t="shared" si="20"/>
        <v>1</v>
      </c>
      <c r="K37" s="3678">
        <f t="shared" si="20"/>
        <v>1</v>
      </c>
      <c r="L37" s="3631">
        <f t="shared" si="20"/>
        <v>3</v>
      </c>
      <c r="M37" s="3632">
        <f t="shared" si="20"/>
        <v>4</v>
      </c>
      <c r="N37" s="418"/>
      <c r="O37" s="418"/>
    </row>
    <row r="38" spans="1:18" ht="30.75" customHeight="1" thickBot="1">
      <c r="A38" s="3683" t="s">
        <v>10</v>
      </c>
      <c r="B38" s="3684">
        <f t="shared" ref="B38:M38" si="21">B28</f>
        <v>23</v>
      </c>
      <c r="C38" s="3633">
        <f t="shared" si="21"/>
        <v>120</v>
      </c>
      <c r="D38" s="3634">
        <f t="shared" si="21"/>
        <v>143</v>
      </c>
      <c r="E38" s="3684">
        <f t="shared" si="21"/>
        <v>44</v>
      </c>
      <c r="F38" s="3633">
        <f t="shared" si="21"/>
        <v>106</v>
      </c>
      <c r="G38" s="3634">
        <f t="shared" si="21"/>
        <v>150</v>
      </c>
      <c r="H38" s="3684">
        <f t="shared" si="21"/>
        <v>0</v>
      </c>
      <c r="I38" s="3633">
        <f t="shared" si="21"/>
        <v>0</v>
      </c>
      <c r="J38" s="3634">
        <f t="shared" si="21"/>
        <v>0</v>
      </c>
      <c r="K38" s="3684">
        <f t="shared" si="21"/>
        <v>67</v>
      </c>
      <c r="L38" s="3633">
        <f t="shared" si="21"/>
        <v>226</v>
      </c>
      <c r="M38" s="3634">
        <f t="shared" si="21"/>
        <v>293</v>
      </c>
      <c r="N38" s="423"/>
      <c r="O38" s="423"/>
    </row>
    <row r="39" spans="1:18" ht="32.25" customHeight="1" thickBot="1">
      <c r="A39" s="3662" t="s">
        <v>14</v>
      </c>
      <c r="B39" s="3679">
        <f t="shared" ref="B39:M39" si="22">B37</f>
        <v>0</v>
      </c>
      <c r="C39" s="3680">
        <f t="shared" si="22"/>
        <v>1</v>
      </c>
      <c r="D39" s="3681">
        <f t="shared" si="22"/>
        <v>1</v>
      </c>
      <c r="E39" s="3679">
        <f t="shared" si="22"/>
        <v>1</v>
      </c>
      <c r="F39" s="3680">
        <f t="shared" si="22"/>
        <v>1</v>
      </c>
      <c r="G39" s="3681">
        <f t="shared" si="22"/>
        <v>2</v>
      </c>
      <c r="H39" s="3679">
        <f t="shared" si="22"/>
        <v>0</v>
      </c>
      <c r="I39" s="3680">
        <f t="shared" si="22"/>
        <v>1</v>
      </c>
      <c r="J39" s="3681">
        <f t="shared" si="22"/>
        <v>1</v>
      </c>
      <c r="K39" s="3679">
        <f t="shared" si="22"/>
        <v>1</v>
      </c>
      <c r="L39" s="3680">
        <f t="shared" si="22"/>
        <v>3</v>
      </c>
      <c r="M39" s="3681">
        <f t="shared" si="22"/>
        <v>4</v>
      </c>
      <c r="N39" s="421"/>
      <c r="O39" s="421"/>
    </row>
    <row r="40" spans="1:18" ht="34.5" customHeight="1" thickBot="1">
      <c r="A40" s="3662" t="s">
        <v>15</v>
      </c>
      <c r="B40" s="3676">
        <f t="shared" ref="B40:M40" si="23">SUM(B38:B39)</f>
        <v>23</v>
      </c>
      <c r="C40" s="3628">
        <f t="shared" si="23"/>
        <v>121</v>
      </c>
      <c r="D40" s="3629">
        <f t="shared" si="23"/>
        <v>144</v>
      </c>
      <c r="E40" s="3676">
        <f t="shared" si="23"/>
        <v>45</v>
      </c>
      <c r="F40" s="3628">
        <f t="shared" si="23"/>
        <v>107</v>
      </c>
      <c r="G40" s="3629">
        <f t="shared" si="23"/>
        <v>152</v>
      </c>
      <c r="H40" s="3676">
        <f t="shared" si="23"/>
        <v>0</v>
      </c>
      <c r="I40" s="3628">
        <f>SUM(I38:I39)</f>
        <v>1</v>
      </c>
      <c r="J40" s="3629">
        <f>SUM(J38:J39)</f>
        <v>1</v>
      </c>
      <c r="K40" s="3676">
        <f t="shared" si="23"/>
        <v>68</v>
      </c>
      <c r="L40" s="3628">
        <f t="shared" si="23"/>
        <v>229</v>
      </c>
      <c r="M40" s="3629">
        <f t="shared" si="23"/>
        <v>297</v>
      </c>
      <c r="N40" s="421"/>
      <c r="O40" s="421"/>
    </row>
    <row r="41" spans="1:18" ht="19.5" customHeight="1">
      <c r="A41" s="3711"/>
      <c r="B41" s="3711"/>
      <c r="C41" s="3711"/>
      <c r="D41" s="3711"/>
      <c r="E41" s="3711"/>
      <c r="F41" s="3711"/>
      <c r="G41" s="3711"/>
      <c r="H41" s="3711"/>
      <c r="I41" s="3711"/>
      <c r="J41" s="3711"/>
      <c r="K41" s="3711"/>
      <c r="L41" s="3711"/>
      <c r="M41" s="3711"/>
      <c r="N41" s="3711"/>
      <c r="O41" s="3711"/>
      <c r="P41" s="3711"/>
    </row>
    <row r="42" spans="1:18" ht="27" customHeight="1">
      <c r="A42" s="3711"/>
      <c r="B42" s="3711"/>
      <c r="C42" s="3711"/>
      <c r="D42" s="3711"/>
      <c r="E42" s="3711"/>
      <c r="F42" s="3711"/>
      <c r="G42" s="3711"/>
      <c r="H42" s="3711"/>
      <c r="I42" s="3711"/>
      <c r="J42" s="3711"/>
      <c r="K42" s="3711"/>
      <c r="L42" s="3711"/>
      <c r="M42" s="3711"/>
      <c r="N42" s="3711"/>
      <c r="O42" s="3711"/>
      <c r="P42" s="3711"/>
    </row>
    <row r="43" spans="1:18">
      <c r="A43" s="3711"/>
      <c r="B43" s="3711"/>
      <c r="C43" s="3711"/>
      <c r="D43" s="3711"/>
      <c r="E43" s="3711"/>
      <c r="F43" s="3711"/>
      <c r="G43" s="3711"/>
      <c r="H43" s="3711"/>
      <c r="I43" s="3711"/>
      <c r="J43" s="3711"/>
      <c r="K43" s="3711"/>
      <c r="L43" s="3711"/>
      <c r="M43" s="3711"/>
      <c r="N43" s="3711"/>
      <c r="O43" s="3711"/>
      <c r="P43" s="3711"/>
    </row>
    <row r="44" spans="1:18">
      <c r="B44" s="422"/>
      <c r="C44" s="422"/>
      <c r="D44" s="422"/>
      <c r="E44" s="422"/>
      <c r="F44" s="422"/>
      <c r="G44" s="422"/>
      <c r="H44" s="422"/>
      <c r="I44" s="422"/>
      <c r="J44" s="422"/>
      <c r="K44" s="422"/>
      <c r="L44" s="422"/>
      <c r="M44" s="422"/>
      <c r="N44" s="422"/>
      <c r="O44" s="422"/>
      <c r="P44" s="422"/>
    </row>
  </sheetData>
  <mergeCells count="16">
    <mergeCell ref="A1:T1"/>
    <mergeCell ref="A2:M2"/>
    <mergeCell ref="A3:M3"/>
    <mergeCell ref="A4:M4"/>
    <mergeCell ref="A5:M5"/>
    <mergeCell ref="A42:P42"/>
    <mergeCell ref="B8:D8"/>
    <mergeCell ref="E8:G8"/>
    <mergeCell ref="H8:J8"/>
    <mergeCell ref="A43:P43"/>
    <mergeCell ref="A7:A9"/>
    <mergeCell ref="B7:D7"/>
    <mergeCell ref="E7:G7"/>
    <mergeCell ref="H7:J7"/>
    <mergeCell ref="K7:M8"/>
    <mergeCell ref="A41:P41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81"/>
  <sheetViews>
    <sheetView view="pageBreakPreview" topLeftCell="A4" zoomScale="60" zoomScaleNormal="50" workbookViewId="0">
      <selection activeCell="Q8" sqref="Q8:Q9"/>
    </sheetView>
  </sheetViews>
  <sheetFormatPr defaultRowHeight="42.75" customHeight="1" outlineLevelRow="1"/>
  <cols>
    <col min="1" max="1" width="4.42578125" style="107" customWidth="1"/>
    <col min="2" max="2" width="13.7109375" style="107" customWidth="1"/>
    <col min="3" max="3" width="53" style="107" customWidth="1"/>
    <col min="4" max="4" width="16.140625" style="107" customWidth="1"/>
    <col min="5" max="5" width="11.140625" style="107" customWidth="1"/>
    <col min="6" max="6" width="11.28515625" style="109" customWidth="1"/>
    <col min="7" max="7" width="13.42578125" style="107" customWidth="1"/>
    <col min="8" max="8" width="11.85546875" style="107" customWidth="1"/>
    <col min="9" max="9" width="10.5703125" style="109" customWidth="1"/>
    <col min="10" max="10" width="13.42578125" style="107" customWidth="1"/>
    <col min="11" max="11" width="10.85546875" style="107" customWidth="1"/>
    <col min="12" max="12" width="10.85546875" style="109" customWidth="1"/>
    <col min="13" max="13" width="14.42578125" style="107" customWidth="1"/>
    <col min="14" max="14" width="13.140625" style="107" customWidth="1"/>
    <col min="15" max="15" width="11.140625" style="109" customWidth="1"/>
    <col min="16" max="16" width="14.7109375" style="97" customWidth="1"/>
    <col min="17" max="17" width="12.85546875" style="97" customWidth="1"/>
    <col min="18" max="18" width="12.140625" style="97" customWidth="1"/>
    <col min="19" max="19" width="14.85546875" style="107" customWidth="1"/>
    <col min="20" max="20" width="12.7109375" style="107" customWidth="1"/>
    <col min="21" max="21" width="14.140625" style="109" customWidth="1"/>
    <col min="22" max="22" width="15.42578125" style="107" customWidth="1"/>
    <col min="23" max="256" width="9.140625" style="107"/>
    <col min="257" max="257" width="4.42578125" style="107" customWidth="1"/>
    <col min="258" max="258" width="13.7109375" style="107" customWidth="1"/>
    <col min="259" max="259" width="53" style="107" customWidth="1"/>
    <col min="260" max="260" width="10.140625" style="107" customWidth="1"/>
    <col min="261" max="261" width="11.140625" style="107" customWidth="1"/>
    <col min="262" max="262" width="11.28515625" style="107" customWidth="1"/>
    <col min="263" max="263" width="9.42578125" style="107" customWidth="1"/>
    <col min="264" max="264" width="11.85546875" style="107" customWidth="1"/>
    <col min="265" max="265" width="10.5703125" style="107" customWidth="1"/>
    <col min="266" max="266" width="9.42578125" style="107" customWidth="1"/>
    <col min="267" max="268" width="10.85546875" style="107" customWidth="1"/>
    <col min="269" max="269" width="9.42578125" style="107" customWidth="1"/>
    <col min="270" max="270" width="13.140625" style="107" customWidth="1"/>
    <col min="271" max="271" width="11.140625" style="107" customWidth="1"/>
    <col min="272" max="272" width="9.42578125" style="107" customWidth="1"/>
    <col min="273" max="273" width="12.85546875" style="107" customWidth="1"/>
    <col min="274" max="274" width="12.140625" style="107" customWidth="1"/>
    <col min="275" max="275" width="9.42578125" style="107" customWidth="1"/>
    <col min="276" max="276" width="12" style="107" customWidth="1"/>
    <col min="277" max="277" width="12.28515625" style="107" customWidth="1"/>
    <col min="278" max="278" width="15.42578125" style="107" customWidth="1"/>
    <col min="279" max="512" width="9.140625" style="107"/>
    <col min="513" max="513" width="4.42578125" style="107" customWidth="1"/>
    <col min="514" max="514" width="13.7109375" style="107" customWidth="1"/>
    <col min="515" max="515" width="53" style="107" customWidth="1"/>
    <col min="516" max="516" width="10.140625" style="107" customWidth="1"/>
    <col min="517" max="517" width="11.140625" style="107" customWidth="1"/>
    <col min="518" max="518" width="11.28515625" style="107" customWidth="1"/>
    <col min="519" max="519" width="9.42578125" style="107" customWidth="1"/>
    <col min="520" max="520" width="11.85546875" style="107" customWidth="1"/>
    <col min="521" max="521" width="10.5703125" style="107" customWidth="1"/>
    <col min="522" max="522" width="9.42578125" style="107" customWidth="1"/>
    <col min="523" max="524" width="10.85546875" style="107" customWidth="1"/>
    <col min="525" max="525" width="9.42578125" style="107" customWidth="1"/>
    <col min="526" max="526" width="13.140625" style="107" customWidth="1"/>
    <col min="527" max="527" width="11.140625" style="107" customWidth="1"/>
    <col min="528" max="528" width="9.42578125" style="107" customWidth="1"/>
    <col min="529" max="529" width="12.85546875" style="107" customWidth="1"/>
    <col min="530" max="530" width="12.140625" style="107" customWidth="1"/>
    <col min="531" max="531" width="9.42578125" style="107" customWidth="1"/>
    <col min="532" max="532" width="12" style="107" customWidth="1"/>
    <col min="533" max="533" width="12.28515625" style="107" customWidth="1"/>
    <col min="534" max="534" width="15.42578125" style="107" customWidth="1"/>
    <col min="535" max="768" width="9.140625" style="107"/>
    <col min="769" max="769" width="4.42578125" style="107" customWidth="1"/>
    <col min="770" max="770" width="13.7109375" style="107" customWidth="1"/>
    <col min="771" max="771" width="53" style="107" customWidth="1"/>
    <col min="772" max="772" width="10.140625" style="107" customWidth="1"/>
    <col min="773" max="773" width="11.140625" style="107" customWidth="1"/>
    <col min="774" max="774" width="11.28515625" style="107" customWidth="1"/>
    <col min="775" max="775" width="9.42578125" style="107" customWidth="1"/>
    <col min="776" max="776" width="11.85546875" style="107" customWidth="1"/>
    <col min="777" max="777" width="10.5703125" style="107" customWidth="1"/>
    <col min="778" max="778" width="9.42578125" style="107" customWidth="1"/>
    <col min="779" max="780" width="10.85546875" style="107" customWidth="1"/>
    <col min="781" max="781" width="9.42578125" style="107" customWidth="1"/>
    <col min="782" max="782" width="13.140625" style="107" customWidth="1"/>
    <col min="783" max="783" width="11.140625" style="107" customWidth="1"/>
    <col min="784" max="784" width="9.42578125" style="107" customWidth="1"/>
    <col min="785" max="785" width="12.85546875" style="107" customWidth="1"/>
    <col min="786" max="786" width="12.140625" style="107" customWidth="1"/>
    <col min="787" max="787" width="9.42578125" style="107" customWidth="1"/>
    <col min="788" max="788" width="12" style="107" customWidth="1"/>
    <col min="789" max="789" width="12.28515625" style="107" customWidth="1"/>
    <col min="790" max="790" width="15.42578125" style="107" customWidth="1"/>
    <col min="791" max="1024" width="9.140625" style="107"/>
    <col min="1025" max="1025" width="4.42578125" style="107" customWidth="1"/>
    <col min="1026" max="1026" width="13.7109375" style="107" customWidth="1"/>
    <col min="1027" max="1027" width="53" style="107" customWidth="1"/>
    <col min="1028" max="1028" width="10.140625" style="107" customWidth="1"/>
    <col min="1029" max="1029" width="11.140625" style="107" customWidth="1"/>
    <col min="1030" max="1030" width="11.28515625" style="107" customWidth="1"/>
    <col min="1031" max="1031" width="9.42578125" style="107" customWidth="1"/>
    <col min="1032" max="1032" width="11.85546875" style="107" customWidth="1"/>
    <col min="1033" max="1033" width="10.5703125" style="107" customWidth="1"/>
    <col min="1034" max="1034" width="9.42578125" style="107" customWidth="1"/>
    <col min="1035" max="1036" width="10.85546875" style="107" customWidth="1"/>
    <col min="1037" max="1037" width="9.42578125" style="107" customWidth="1"/>
    <col min="1038" max="1038" width="13.140625" style="107" customWidth="1"/>
    <col min="1039" max="1039" width="11.140625" style="107" customWidth="1"/>
    <col min="1040" max="1040" width="9.42578125" style="107" customWidth="1"/>
    <col min="1041" max="1041" width="12.85546875" style="107" customWidth="1"/>
    <col min="1042" max="1042" width="12.140625" style="107" customWidth="1"/>
    <col min="1043" max="1043" width="9.42578125" style="107" customWidth="1"/>
    <col min="1044" max="1044" width="12" style="107" customWidth="1"/>
    <col min="1045" max="1045" width="12.28515625" style="107" customWidth="1"/>
    <col min="1046" max="1046" width="15.42578125" style="107" customWidth="1"/>
    <col min="1047" max="1280" width="9.140625" style="107"/>
    <col min="1281" max="1281" width="4.42578125" style="107" customWidth="1"/>
    <col min="1282" max="1282" width="13.7109375" style="107" customWidth="1"/>
    <col min="1283" max="1283" width="53" style="107" customWidth="1"/>
    <col min="1284" max="1284" width="10.140625" style="107" customWidth="1"/>
    <col min="1285" max="1285" width="11.140625" style="107" customWidth="1"/>
    <col min="1286" max="1286" width="11.28515625" style="107" customWidth="1"/>
    <col min="1287" max="1287" width="9.42578125" style="107" customWidth="1"/>
    <col min="1288" max="1288" width="11.85546875" style="107" customWidth="1"/>
    <col min="1289" max="1289" width="10.5703125" style="107" customWidth="1"/>
    <col min="1290" max="1290" width="9.42578125" style="107" customWidth="1"/>
    <col min="1291" max="1292" width="10.85546875" style="107" customWidth="1"/>
    <col min="1293" max="1293" width="9.42578125" style="107" customWidth="1"/>
    <col min="1294" max="1294" width="13.140625" style="107" customWidth="1"/>
    <col min="1295" max="1295" width="11.140625" style="107" customWidth="1"/>
    <col min="1296" max="1296" width="9.42578125" style="107" customWidth="1"/>
    <col min="1297" max="1297" width="12.85546875" style="107" customWidth="1"/>
    <col min="1298" max="1298" width="12.140625" style="107" customWidth="1"/>
    <col min="1299" max="1299" width="9.42578125" style="107" customWidth="1"/>
    <col min="1300" max="1300" width="12" style="107" customWidth="1"/>
    <col min="1301" max="1301" width="12.28515625" style="107" customWidth="1"/>
    <col min="1302" max="1302" width="15.42578125" style="107" customWidth="1"/>
    <col min="1303" max="1536" width="9.140625" style="107"/>
    <col min="1537" max="1537" width="4.42578125" style="107" customWidth="1"/>
    <col min="1538" max="1538" width="13.7109375" style="107" customWidth="1"/>
    <col min="1539" max="1539" width="53" style="107" customWidth="1"/>
    <col min="1540" max="1540" width="10.140625" style="107" customWidth="1"/>
    <col min="1541" max="1541" width="11.140625" style="107" customWidth="1"/>
    <col min="1542" max="1542" width="11.28515625" style="107" customWidth="1"/>
    <col min="1543" max="1543" width="9.42578125" style="107" customWidth="1"/>
    <col min="1544" max="1544" width="11.85546875" style="107" customWidth="1"/>
    <col min="1545" max="1545" width="10.5703125" style="107" customWidth="1"/>
    <col min="1546" max="1546" width="9.42578125" style="107" customWidth="1"/>
    <col min="1547" max="1548" width="10.85546875" style="107" customWidth="1"/>
    <col min="1549" max="1549" width="9.42578125" style="107" customWidth="1"/>
    <col min="1550" max="1550" width="13.140625" style="107" customWidth="1"/>
    <col min="1551" max="1551" width="11.140625" style="107" customWidth="1"/>
    <col min="1552" max="1552" width="9.42578125" style="107" customWidth="1"/>
    <col min="1553" max="1553" width="12.85546875" style="107" customWidth="1"/>
    <col min="1554" max="1554" width="12.140625" style="107" customWidth="1"/>
    <col min="1555" max="1555" width="9.42578125" style="107" customWidth="1"/>
    <col min="1556" max="1556" width="12" style="107" customWidth="1"/>
    <col min="1557" max="1557" width="12.28515625" style="107" customWidth="1"/>
    <col min="1558" max="1558" width="15.42578125" style="107" customWidth="1"/>
    <col min="1559" max="1792" width="9.140625" style="107"/>
    <col min="1793" max="1793" width="4.42578125" style="107" customWidth="1"/>
    <col min="1794" max="1794" width="13.7109375" style="107" customWidth="1"/>
    <col min="1795" max="1795" width="53" style="107" customWidth="1"/>
    <col min="1796" max="1796" width="10.140625" style="107" customWidth="1"/>
    <col min="1797" max="1797" width="11.140625" style="107" customWidth="1"/>
    <col min="1798" max="1798" width="11.28515625" style="107" customWidth="1"/>
    <col min="1799" max="1799" width="9.42578125" style="107" customWidth="1"/>
    <col min="1800" max="1800" width="11.85546875" style="107" customWidth="1"/>
    <col min="1801" max="1801" width="10.5703125" style="107" customWidth="1"/>
    <col min="1802" max="1802" width="9.42578125" style="107" customWidth="1"/>
    <col min="1803" max="1804" width="10.85546875" style="107" customWidth="1"/>
    <col min="1805" max="1805" width="9.42578125" style="107" customWidth="1"/>
    <col min="1806" max="1806" width="13.140625" style="107" customWidth="1"/>
    <col min="1807" max="1807" width="11.140625" style="107" customWidth="1"/>
    <col min="1808" max="1808" width="9.42578125" style="107" customWidth="1"/>
    <col min="1809" max="1809" width="12.85546875" style="107" customWidth="1"/>
    <col min="1810" max="1810" width="12.140625" style="107" customWidth="1"/>
    <col min="1811" max="1811" width="9.42578125" style="107" customWidth="1"/>
    <col min="1812" max="1812" width="12" style="107" customWidth="1"/>
    <col min="1813" max="1813" width="12.28515625" style="107" customWidth="1"/>
    <col min="1814" max="1814" width="15.42578125" style="107" customWidth="1"/>
    <col min="1815" max="2048" width="9.140625" style="107"/>
    <col min="2049" max="2049" width="4.42578125" style="107" customWidth="1"/>
    <col min="2050" max="2050" width="13.7109375" style="107" customWidth="1"/>
    <col min="2051" max="2051" width="53" style="107" customWidth="1"/>
    <col min="2052" max="2052" width="10.140625" style="107" customWidth="1"/>
    <col min="2053" max="2053" width="11.140625" style="107" customWidth="1"/>
    <col min="2054" max="2054" width="11.28515625" style="107" customWidth="1"/>
    <col min="2055" max="2055" width="9.42578125" style="107" customWidth="1"/>
    <col min="2056" max="2056" width="11.85546875" style="107" customWidth="1"/>
    <col min="2057" max="2057" width="10.5703125" style="107" customWidth="1"/>
    <col min="2058" max="2058" width="9.42578125" style="107" customWidth="1"/>
    <col min="2059" max="2060" width="10.85546875" style="107" customWidth="1"/>
    <col min="2061" max="2061" width="9.42578125" style="107" customWidth="1"/>
    <col min="2062" max="2062" width="13.140625" style="107" customWidth="1"/>
    <col min="2063" max="2063" width="11.140625" style="107" customWidth="1"/>
    <col min="2064" max="2064" width="9.42578125" style="107" customWidth="1"/>
    <col min="2065" max="2065" width="12.85546875" style="107" customWidth="1"/>
    <col min="2066" max="2066" width="12.140625" style="107" customWidth="1"/>
    <col min="2067" max="2067" width="9.42578125" style="107" customWidth="1"/>
    <col min="2068" max="2068" width="12" style="107" customWidth="1"/>
    <col min="2069" max="2069" width="12.28515625" style="107" customWidth="1"/>
    <col min="2070" max="2070" width="15.42578125" style="107" customWidth="1"/>
    <col min="2071" max="2304" width="9.140625" style="107"/>
    <col min="2305" max="2305" width="4.42578125" style="107" customWidth="1"/>
    <col min="2306" max="2306" width="13.7109375" style="107" customWidth="1"/>
    <col min="2307" max="2307" width="53" style="107" customWidth="1"/>
    <col min="2308" max="2308" width="10.140625" style="107" customWidth="1"/>
    <col min="2309" max="2309" width="11.140625" style="107" customWidth="1"/>
    <col min="2310" max="2310" width="11.28515625" style="107" customWidth="1"/>
    <col min="2311" max="2311" width="9.42578125" style="107" customWidth="1"/>
    <col min="2312" max="2312" width="11.85546875" style="107" customWidth="1"/>
    <col min="2313" max="2313" width="10.5703125" style="107" customWidth="1"/>
    <col min="2314" max="2314" width="9.42578125" style="107" customWidth="1"/>
    <col min="2315" max="2316" width="10.85546875" style="107" customWidth="1"/>
    <col min="2317" max="2317" width="9.42578125" style="107" customWidth="1"/>
    <col min="2318" max="2318" width="13.140625" style="107" customWidth="1"/>
    <col min="2319" max="2319" width="11.140625" style="107" customWidth="1"/>
    <col min="2320" max="2320" width="9.42578125" style="107" customWidth="1"/>
    <col min="2321" max="2321" width="12.85546875" style="107" customWidth="1"/>
    <col min="2322" max="2322" width="12.140625" style="107" customWidth="1"/>
    <col min="2323" max="2323" width="9.42578125" style="107" customWidth="1"/>
    <col min="2324" max="2324" width="12" style="107" customWidth="1"/>
    <col min="2325" max="2325" width="12.28515625" style="107" customWidth="1"/>
    <col min="2326" max="2326" width="15.42578125" style="107" customWidth="1"/>
    <col min="2327" max="2560" width="9.140625" style="107"/>
    <col min="2561" max="2561" width="4.42578125" style="107" customWidth="1"/>
    <col min="2562" max="2562" width="13.7109375" style="107" customWidth="1"/>
    <col min="2563" max="2563" width="53" style="107" customWidth="1"/>
    <col min="2564" max="2564" width="10.140625" style="107" customWidth="1"/>
    <col min="2565" max="2565" width="11.140625" style="107" customWidth="1"/>
    <col min="2566" max="2566" width="11.28515625" style="107" customWidth="1"/>
    <col min="2567" max="2567" width="9.42578125" style="107" customWidth="1"/>
    <col min="2568" max="2568" width="11.85546875" style="107" customWidth="1"/>
    <col min="2569" max="2569" width="10.5703125" style="107" customWidth="1"/>
    <col min="2570" max="2570" width="9.42578125" style="107" customWidth="1"/>
    <col min="2571" max="2572" width="10.85546875" style="107" customWidth="1"/>
    <col min="2573" max="2573" width="9.42578125" style="107" customWidth="1"/>
    <col min="2574" max="2574" width="13.140625" style="107" customWidth="1"/>
    <col min="2575" max="2575" width="11.140625" style="107" customWidth="1"/>
    <col min="2576" max="2576" width="9.42578125" style="107" customWidth="1"/>
    <col min="2577" max="2577" width="12.85546875" style="107" customWidth="1"/>
    <col min="2578" max="2578" width="12.140625" style="107" customWidth="1"/>
    <col min="2579" max="2579" width="9.42578125" style="107" customWidth="1"/>
    <col min="2580" max="2580" width="12" style="107" customWidth="1"/>
    <col min="2581" max="2581" width="12.28515625" style="107" customWidth="1"/>
    <col min="2582" max="2582" width="15.42578125" style="107" customWidth="1"/>
    <col min="2583" max="2816" width="9.140625" style="107"/>
    <col min="2817" max="2817" width="4.42578125" style="107" customWidth="1"/>
    <col min="2818" max="2818" width="13.7109375" style="107" customWidth="1"/>
    <col min="2819" max="2819" width="53" style="107" customWidth="1"/>
    <col min="2820" max="2820" width="10.140625" style="107" customWidth="1"/>
    <col min="2821" max="2821" width="11.140625" style="107" customWidth="1"/>
    <col min="2822" max="2822" width="11.28515625" style="107" customWidth="1"/>
    <col min="2823" max="2823" width="9.42578125" style="107" customWidth="1"/>
    <col min="2824" max="2824" width="11.85546875" style="107" customWidth="1"/>
    <col min="2825" max="2825" width="10.5703125" style="107" customWidth="1"/>
    <col min="2826" max="2826" width="9.42578125" style="107" customWidth="1"/>
    <col min="2827" max="2828" width="10.85546875" style="107" customWidth="1"/>
    <col min="2829" max="2829" width="9.42578125" style="107" customWidth="1"/>
    <col min="2830" max="2830" width="13.140625" style="107" customWidth="1"/>
    <col min="2831" max="2831" width="11.140625" style="107" customWidth="1"/>
    <col min="2832" max="2832" width="9.42578125" style="107" customWidth="1"/>
    <col min="2833" max="2833" width="12.85546875" style="107" customWidth="1"/>
    <col min="2834" max="2834" width="12.140625" style="107" customWidth="1"/>
    <col min="2835" max="2835" width="9.42578125" style="107" customWidth="1"/>
    <col min="2836" max="2836" width="12" style="107" customWidth="1"/>
    <col min="2837" max="2837" width="12.28515625" style="107" customWidth="1"/>
    <col min="2838" max="2838" width="15.42578125" style="107" customWidth="1"/>
    <col min="2839" max="3072" width="9.140625" style="107"/>
    <col min="3073" max="3073" width="4.42578125" style="107" customWidth="1"/>
    <col min="3074" max="3074" width="13.7109375" style="107" customWidth="1"/>
    <col min="3075" max="3075" width="53" style="107" customWidth="1"/>
    <col min="3076" max="3076" width="10.140625" style="107" customWidth="1"/>
    <col min="3077" max="3077" width="11.140625" style="107" customWidth="1"/>
    <col min="3078" max="3078" width="11.28515625" style="107" customWidth="1"/>
    <col min="3079" max="3079" width="9.42578125" style="107" customWidth="1"/>
    <col min="3080" max="3080" width="11.85546875" style="107" customWidth="1"/>
    <col min="3081" max="3081" width="10.5703125" style="107" customWidth="1"/>
    <col min="3082" max="3082" width="9.42578125" style="107" customWidth="1"/>
    <col min="3083" max="3084" width="10.85546875" style="107" customWidth="1"/>
    <col min="3085" max="3085" width="9.42578125" style="107" customWidth="1"/>
    <col min="3086" max="3086" width="13.140625" style="107" customWidth="1"/>
    <col min="3087" max="3087" width="11.140625" style="107" customWidth="1"/>
    <col min="3088" max="3088" width="9.42578125" style="107" customWidth="1"/>
    <col min="3089" max="3089" width="12.85546875" style="107" customWidth="1"/>
    <col min="3090" max="3090" width="12.140625" style="107" customWidth="1"/>
    <col min="3091" max="3091" width="9.42578125" style="107" customWidth="1"/>
    <col min="3092" max="3092" width="12" style="107" customWidth="1"/>
    <col min="3093" max="3093" width="12.28515625" style="107" customWidth="1"/>
    <col min="3094" max="3094" width="15.42578125" style="107" customWidth="1"/>
    <col min="3095" max="3328" width="9.140625" style="107"/>
    <col min="3329" max="3329" width="4.42578125" style="107" customWidth="1"/>
    <col min="3330" max="3330" width="13.7109375" style="107" customWidth="1"/>
    <col min="3331" max="3331" width="53" style="107" customWidth="1"/>
    <col min="3332" max="3332" width="10.140625" style="107" customWidth="1"/>
    <col min="3333" max="3333" width="11.140625" style="107" customWidth="1"/>
    <col min="3334" max="3334" width="11.28515625" style="107" customWidth="1"/>
    <col min="3335" max="3335" width="9.42578125" style="107" customWidth="1"/>
    <col min="3336" max="3336" width="11.85546875" style="107" customWidth="1"/>
    <col min="3337" max="3337" width="10.5703125" style="107" customWidth="1"/>
    <col min="3338" max="3338" width="9.42578125" style="107" customWidth="1"/>
    <col min="3339" max="3340" width="10.85546875" style="107" customWidth="1"/>
    <col min="3341" max="3341" width="9.42578125" style="107" customWidth="1"/>
    <col min="3342" max="3342" width="13.140625" style="107" customWidth="1"/>
    <col min="3343" max="3343" width="11.140625" style="107" customWidth="1"/>
    <col min="3344" max="3344" width="9.42578125" style="107" customWidth="1"/>
    <col min="3345" max="3345" width="12.85546875" style="107" customWidth="1"/>
    <col min="3346" max="3346" width="12.140625" style="107" customWidth="1"/>
    <col min="3347" max="3347" width="9.42578125" style="107" customWidth="1"/>
    <col min="3348" max="3348" width="12" style="107" customWidth="1"/>
    <col min="3349" max="3349" width="12.28515625" style="107" customWidth="1"/>
    <col min="3350" max="3350" width="15.42578125" style="107" customWidth="1"/>
    <col min="3351" max="3584" width="9.140625" style="107"/>
    <col min="3585" max="3585" width="4.42578125" style="107" customWidth="1"/>
    <col min="3586" max="3586" width="13.7109375" style="107" customWidth="1"/>
    <col min="3587" max="3587" width="53" style="107" customWidth="1"/>
    <col min="3588" max="3588" width="10.140625" style="107" customWidth="1"/>
    <col min="3589" max="3589" width="11.140625" style="107" customWidth="1"/>
    <col min="3590" max="3590" width="11.28515625" style="107" customWidth="1"/>
    <col min="3591" max="3591" width="9.42578125" style="107" customWidth="1"/>
    <col min="3592" max="3592" width="11.85546875" style="107" customWidth="1"/>
    <col min="3593" max="3593" width="10.5703125" style="107" customWidth="1"/>
    <col min="3594" max="3594" width="9.42578125" style="107" customWidth="1"/>
    <col min="3595" max="3596" width="10.85546875" style="107" customWidth="1"/>
    <col min="3597" max="3597" width="9.42578125" style="107" customWidth="1"/>
    <col min="3598" max="3598" width="13.140625" style="107" customWidth="1"/>
    <col min="3599" max="3599" width="11.140625" style="107" customWidth="1"/>
    <col min="3600" max="3600" width="9.42578125" style="107" customWidth="1"/>
    <col min="3601" max="3601" width="12.85546875" style="107" customWidth="1"/>
    <col min="3602" max="3602" width="12.140625" style="107" customWidth="1"/>
    <col min="3603" max="3603" width="9.42578125" style="107" customWidth="1"/>
    <col min="3604" max="3604" width="12" style="107" customWidth="1"/>
    <col min="3605" max="3605" width="12.28515625" style="107" customWidth="1"/>
    <col min="3606" max="3606" width="15.42578125" style="107" customWidth="1"/>
    <col min="3607" max="3840" width="9.140625" style="107"/>
    <col min="3841" max="3841" width="4.42578125" style="107" customWidth="1"/>
    <col min="3842" max="3842" width="13.7109375" style="107" customWidth="1"/>
    <col min="3843" max="3843" width="53" style="107" customWidth="1"/>
    <col min="3844" max="3844" width="10.140625" style="107" customWidth="1"/>
    <col min="3845" max="3845" width="11.140625" style="107" customWidth="1"/>
    <col min="3846" max="3846" width="11.28515625" style="107" customWidth="1"/>
    <col min="3847" max="3847" width="9.42578125" style="107" customWidth="1"/>
    <col min="3848" max="3848" width="11.85546875" style="107" customWidth="1"/>
    <col min="3849" max="3849" width="10.5703125" style="107" customWidth="1"/>
    <col min="3850" max="3850" width="9.42578125" style="107" customWidth="1"/>
    <col min="3851" max="3852" width="10.85546875" style="107" customWidth="1"/>
    <col min="3853" max="3853" width="9.42578125" style="107" customWidth="1"/>
    <col min="3854" max="3854" width="13.140625" style="107" customWidth="1"/>
    <col min="3855" max="3855" width="11.140625" style="107" customWidth="1"/>
    <col min="3856" max="3856" width="9.42578125" style="107" customWidth="1"/>
    <col min="3857" max="3857" width="12.85546875" style="107" customWidth="1"/>
    <col min="3858" max="3858" width="12.140625" style="107" customWidth="1"/>
    <col min="3859" max="3859" width="9.42578125" style="107" customWidth="1"/>
    <col min="3860" max="3860" width="12" style="107" customWidth="1"/>
    <col min="3861" max="3861" width="12.28515625" style="107" customWidth="1"/>
    <col min="3862" max="3862" width="15.42578125" style="107" customWidth="1"/>
    <col min="3863" max="4096" width="9.140625" style="107"/>
    <col min="4097" max="4097" width="4.42578125" style="107" customWidth="1"/>
    <col min="4098" max="4098" width="13.7109375" style="107" customWidth="1"/>
    <col min="4099" max="4099" width="53" style="107" customWidth="1"/>
    <col min="4100" max="4100" width="10.140625" style="107" customWidth="1"/>
    <col min="4101" max="4101" width="11.140625" style="107" customWidth="1"/>
    <col min="4102" max="4102" width="11.28515625" style="107" customWidth="1"/>
    <col min="4103" max="4103" width="9.42578125" style="107" customWidth="1"/>
    <col min="4104" max="4104" width="11.85546875" style="107" customWidth="1"/>
    <col min="4105" max="4105" width="10.5703125" style="107" customWidth="1"/>
    <col min="4106" max="4106" width="9.42578125" style="107" customWidth="1"/>
    <col min="4107" max="4108" width="10.85546875" style="107" customWidth="1"/>
    <col min="4109" max="4109" width="9.42578125" style="107" customWidth="1"/>
    <col min="4110" max="4110" width="13.140625" style="107" customWidth="1"/>
    <col min="4111" max="4111" width="11.140625" style="107" customWidth="1"/>
    <col min="4112" max="4112" width="9.42578125" style="107" customWidth="1"/>
    <col min="4113" max="4113" width="12.85546875" style="107" customWidth="1"/>
    <col min="4114" max="4114" width="12.140625" style="107" customWidth="1"/>
    <col min="4115" max="4115" width="9.42578125" style="107" customWidth="1"/>
    <col min="4116" max="4116" width="12" style="107" customWidth="1"/>
    <col min="4117" max="4117" width="12.28515625" style="107" customWidth="1"/>
    <col min="4118" max="4118" width="15.42578125" style="107" customWidth="1"/>
    <col min="4119" max="4352" width="9.140625" style="107"/>
    <col min="4353" max="4353" width="4.42578125" style="107" customWidth="1"/>
    <col min="4354" max="4354" width="13.7109375" style="107" customWidth="1"/>
    <col min="4355" max="4355" width="53" style="107" customWidth="1"/>
    <col min="4356" max="4356" width="10.140625" style="107" customWidth="1"/>
    <col min="4357" max="4357" width="11.140625" style="107" customWidth="1"/>
    <col min="4358" max="4358" width="11.28515625" style="107" customWidth="1"/>
    <col min="4359" max="4359" width="9.42578125" style="107" customWidth="1"/>
    <col min="4360" max="4360" width="11.85546875" style="107" customWidth="1"/>
    <col min="4361" max="4361" width="10.5703125" style="107" customWidth="1"/>
    <col min="4362" max="4362" width="9.42578125" style="107" customWidth="1"/>
    <col min="4363" max="4364" width="10.85546875" style="107" customWidth="1"/>
    <col min="4365" max="4365" width="9.42578125" style="107" customWidth="1"/>
    <col min="4366" max="4366" width="13.140625" style="107" customWidth="1"/>
    <col min="4367" max="4367" width="11.140625" style="107" customWidth="1"/>
    <col min="4368" max="4368" width="9.42578125" style="107" customWidth="1"/>
    <col min="4369" max="4369" width="12.85546875" style="107" customWidth="1"/>
    <col min="4370" max="4370" width="12.140625" style="107" customWidth="1"/>
    <col min="4371" max="4371" width="9.42578125" style="107" customWidth="1"/>
    <col min="4372" max="4372" width="12" style="107" customWidth="1"/>
    <col min="4373" max="4373" width="12.28515625" style="107" customWidth="1"/>
    <col min="4374" max="4374" width="15.42578125" style="107" customWidth="1"/>
    <col min="4375" max="4608" width="9.140625" style="107"/>
    <col min="4609" max="4609" width="4.42578125" style="107" customWidth="1"/>
    <col min="4610" max="4610" width="13.7109375" style="107" customWidth="1"/>
    <col min="4611" max="4611" width="53" style="107" customWidth="1"/>
    <col min="4612" max="4612" width="10.140625" style="107" customWidth="1"/>
    <col min="4613" max="4613" width="11.140625" style="107" customWidth="1"/>
    <col min="4614" max="4614" width="11.28515625" style="107" customWidth="1"/>
    <col min="4615" max="4615" width="9.42578125" style="107" customWidth="1"/>
    <col min="4616" max="4616" width="11.85546875" style="107" customWidth="1"/>
    <col min="4617" max="4617" width="10.5703125" style="107" customWidth="1"/>
    <col min="4618" max="4618" width="9.42578125" style="107" customWidth="1"/>
    <col min="4619" max="4620" width="10.85546875" style="107" customWidth="1"/>
    <col min="4621" max="4621" width="9.42578125" style="107" customWidth="1"/>
    <col min="4622" max="4622" width="13.140625" style="107" customWidth="1"/>
    <col min="4623" max="4623" width="11.140625" style="107" customWidth="1"/>
    <col min="4624" max="4624" width="9.42578125" style="107" customWidth="1"/>
    <col min="4625" max="4625" width="12.85546875" style="107" customWidth="1"/>
    <col min="4626" max="4626" width="12.140625" style="107" customWidth="1"/>
    <col min="4627" max="4627" width="9.42578125" style="107" customWidth="1"/>
    <col min="4628" max="4628" width="12" style="107" customWidth="1"/>
    <col min="4629" max="4629" width="12.28515625" style="107" customWidth="1"/>
    <col min="4630" max="4630" width="15.42578125" style="107" customWidth="1"/>
    <col min="4631" max="4864" width="9.140625" style="107"/>
    <col min="4865" max="4865" width="4.42578125" style="107" customWidth="1"/>
    <col min="4866" max="4866" width="13.7109375" style="107" customWidth="1"/>
    <col min="4867" max="4867" width="53" style="107" customWidth="1"/>
    <col min="4868" max="4868" width="10.140625" style="107" customWidth="1"/>
    <col min="4869" max="4869" width="11.140625" style="107" customWidth="1"/>
    <col min="4870" max="4870" width="11.28515625" style="107" customWidth="1"/>
    <col min="4871" max="4871" width="9.42578125" style="107" customWidth="1"/>
    <col min="4872" max="4872" width="11.85546875" style="107" customWidth="1"/>
    <col min="4873" max="4873" width="10.5703125" style="107" customWidth="1"/>
    <col min="4874" max="4874" width="9.42578125" style="107" customWidth="1"/>
    <col min="4875" max="4876" width="10.85546875" style="107" customWidth="1"/>
    <col min="4877" max="4877" width="9.42578125" style="107" customWidth="1"/>
    <col min="4878" max="4878" width="13.140625" style="107" customWidth="1"/>
    <col min="4879" max="4879" width="11.140625" style="107" customWidth="1"/>
    <col min="4880" max="4880" width="9.42578125" style="107" customWidth="1"/>
    <col min="4881" max="4881" width="12.85546875" style="107" customWidth="1"/>
    <col min="4882" max="4882" width="12.140625" style="107" customWidth="1"/>
    <col min="4883" max="4883" width="9.42578125" style="107" customWidth="1"/>
    <col min="4884" max="4884" width="12" style="107" customWidth="1"/>
    <col min="4885" max="4885" width="12.28515625" style="107" customWidth="1"/>
    <col min="4886" max="4886" width="15.42578125" style="107" customWidth="1"/>
    <col min="4887" max="5120" width="9.140625" style="107"/>
    <col min="5121" max="5121" width="4.42578125" style="107" customWidth="1"/>
    <col min="5122" max="5122" width="13.7109375" style="107" customWidth="1"/>
    <col min="5123" max="5123" width="53" style="107" customWidth="1"/>
    <col min="5124" max="5124" width="10.140625" style="107" customWidth="1"/>
    <col min="5125" max="5125" width="11.140625" style="107" customWidth="1"/>
    <col min="5126" max="5126" width="11.28515625" style="107" customWidth="1"/>
    <col min="5127" max="5127" width="9.42578125" style="107" customWidth="1"/>
    <col min="5128" max="5128" width="11.85546875" style="107" customWidth="1"/>
    <col min="5129" max="5129" width="10.5703125" style="107" customWidth="1"/>
    <col min="5130" max="5130" width="9.42578125" style="107" customWidth="1"/>
    <col min="5131" max="5132" width="10.85546875" style="107" customWidth="1"/>
    <col min="5133" max="5133" width="9.42578125" style="107" customWidth="1"/>
    <col min="5134" max="5134" width="13.140625" style="107" customWidth="1"/>
    <col min="5135" max="5135" width="11.140625" style="107" customWidth="1"/>
    <col min="5136" max="5136" width="9.42578125" style="107" customWidth="1"/>
    <col min="5137" max="5137" width="12.85546875" style="107" customWidth="1"/>
    <col min="5138" max="5138" width="12.140625" style="107" customWidth="1"/>
    <col min="5139" max="5139" width="9.42578125" style="107" customWidth="1"/>
    <col min="5140" max="5140" width="12" style="107" customWidth="1"/>
    <col min="5141" max="5141" width="12.28515625" style="107" customWidth="1"/>
    <col min="5142" max="5142" width="15.42578125" style="107" customWidth="1"/>
    <col min="5143" max="5376" width="9.140625" style="107"/>
    <col min="5377" max="5377" width="4.42578125" style="107" customWidth="1"/>
    <col min="5378" max="5378" width="13.7109375" style="107" customWidth="1"/>
    <col min="5379" max="5379" width="53" style="107" customWidth="1"/>
    <col min="5380" max="5380" width="10.140625" style="107" customWidth="1"/>
    <col min="5381" max="5381" width="11.140625" style="107" customWidth="1"/>
    <col min="5382" max="5382" width="11.28515625" style="107" customWidth="1"/>
    <col min="5383" max="5383" width="9.42578125" style="107" customWidth="1"/>
    <col min="5384" max="5384" width="11.85546875" style="107" customWidth="1"/>
    <col min="5385" max="5385" width="10.5703125" style="107" customWidth="1"/>
    <col min="5386" max="5386" width="9.42578125" style="107" customWidth="1"/>
    <col min="5387" max="5388" width="10.85546875" style="107" customWidth="1"/>
    <col min="5389" max="5389" width="9.42578125" style="107" customWidth="1"/>
    <col min="5390" max="5390" width="13.140625" style="107" customWidth="1"/>
    <col min="5391" max="5391" width="11.140625" style="107" customWidth="1"/>
    <col min="5392" max="5392" width="9.42578125" style="107" customWidth="1"/>
    <col min="5393" max="5393" width="12.85546875" style="107" customWidth="1"/>
    <col min="5394" max="5394" width="12.140625" style="107" customWidth="1"/>
    <col min="5395" max="5395" width="9.42578125" style="107" customWidth="1"/>
    <col min="5396" max="5396" width="12" style="107" customWidth="1"/>
    <col min="5397" max="5397" width="12.28515625" style="107" customWidth="1"/>
    <col min="5398" max="5398" width="15.42578125" style="107" customWidth="1"/>
    <col min="5399" max="5632" width="9.140625" style="107"/>
    <col min="5633" max="5633" width="4.42578125" style="107" customWidth="1"/>
    <col min="5634" max="5634" width="13.7109375" style="107" customWidth="1"/>
    <col min="5635" max="5635" width="53" style="107" customWidth="1"/>
    <col min="5636" max="5636" width="10.140625" style="107" customWidth="1"/>
    <col min="5637" max="5637" width="11.140625" style="107" customWidth="1"/>
    <col min="5638" max="5638" width="11.28515625" style="107" customWidth="1"/>
    <col min="5639" max="5639" width="9.42578125" style="107" customWidth="1"/>
    <col min="5640" max="5640" width="11.85546875" style="107" customWidth="1"/>
    <col min="5641" max="5641" width="10.5703125" style="107" customWidth="1"/>
    <col min="5642" max="5642" width="9.42578125" style="107" customWidth="1"/>
    <col min="5643" max="5644" width="10.85546875" style="107" customWidth="1"/>
    <col min="5645" max="5645" width="9.42578125" style="107" customWidth="1"/>
    <col min="5646" max="5646" width="13.140625" style="107" customWidth="1"/>
    <col min="5647" max="5647" width="11.140625" style="107" customWidth="1"/>
    <col min="5648" max="5648" width="9.42578125" style="107" customWidth="1"/>
    <col min="5649" max="5649" width="12.85546875" style="107" customWidth="1"/>
    <col min="5650" max="5650" width="12.140625" style="107" customWidth="1"/>
    <col min="5651" max="5651" width="9.42578125" style="107" customWidth="1"/>
    <col min="5652" max="5652" width="12" style="107" customWidth="1"/>
    <col min="5653" max="5653" width="12.28515625" style="107" customWidth="1"/>
    <col min="5654" max="5654" width="15.42578125" style="107" customWidth="1"/>
    <col min="5655" max="5888" width="9.140625" style="107"/>
    <col min="5889" max="5889" width="4.42578125" style="107" customWidth="1"/>
    <col min="5890" max="5890" width="13.7109375" style="107" customWidth="1"/>
    <col min="5891" max="5891" width="53" style="107" customWidth="1"/>
    <col min="5892" max="5892" width="10.140625" style="107" customWidth="1"/>
    <col min="5893" max="5893" width="11.140625" style="107" customWidth="1"/>
    <col min="5894" max="5894" width="11.28515625" style="107" customWidth="1"/>
    <col min="5895" max="5895" width="9.42578125" style="107" customWidth="1"/>
    <col min="5896" max="5896" width="11.85546875" style="107" customWidth="1"/>
    <col min="5897" max="5897" width="10.5703125" style="107" customWidth="1"/>
    <col min="5898" max="5898" width="9.42578125" style="107" customWidth="1"/>
    <col min="5899" max="5900" width="10.85546875" style="107" customWidth="1"/>
    <col min="5901" max="5901" width="9.42578125" style="107" customWidth="1"/>
    <col min="5902" max="5902" width="13.140625" style="107" customWidth="1"/>
    <col min="5903" max="5903" width="11.140625" style="107" customWidth="1"/>
    <col min="5904" max="5904" width="9.42578125" style="107" customWidth="1"/>
    <col min="5905" max="5905" width="12.85546875" style="107" customWidth="1"/>
    <col min="5906" max="5906" width="12.140625" style="107" customWidth="1"/>
    <col min="5907" max="5907" width="9.42578125" style="107" customWidth="1"/>
    <col min="5908" max="5908" width="12" style="107" customWidth="1"/>
    <col min="5909" max="5909" width="12.28515625" style="107" customWidth="1"/>
    <col min="5910" max="5910" width="15.42578125" style="107" customWidth="1"/>
    <col min="5911" max="6144" width="9.140625" style="107"/>
    <col min="6145" max="6145" width="4.42578125" style="107" customWidth="1"/>
    <col min="6146" max="6146" width="13.7109375" style="107" customWidth="1"/>
    <col min="6147" max="6147" width="53" style="107" customWidth="1"/>
    <col min="6148" max="6148" width="10.140625" style="107" customWidth="1"/>
    <col min="6149" max="6149" width="11.140625" style="107" customWidth="1"/>
    <col min="6150" max="6150" width="11.28515625" style="107" customWidth="1"/>
    <col min="6151" max="6151" width="9.42578125" style="107" customWidth="1"/>
    <col min="6152" max="6152" width="11.85546875" style="107" customWidth="1"/>
    <col min="6153" max="6153" width="10.5703125" style="107" customWidth="1"/>
    <col min="6154" max="6154" width="9.42578125" style="107" customWidth="1"/>
    <col min="6155" max="6156" width="10.85546875" style="107" customWidth="1"/>
    <col min="6157" max="6157" width="9.42578125" style="107" customWidth="1"/>
    <col min="6158" max="6158" width="13.140625" style="107" customWidth="1"/>
    <col min="6159" max="6159" width="11.140625" style="107" customWidth="1"/>
    <col min="6160" max="6160" width="9.42578125" style="107" customWidth="1"/>
    <col min="6161" max="6161" width="12.85546875" style="107" customWidth="1"/>
    <col min="6162" max="6162" width="12.140625" style="107" customWidth="1"/>
    <col min="6163" max="6163" width="9.42578125" style="107" customWidth="1"/>
    <col min="6164" max="6164" width="12" style="107" customWidth="1"/>
    <col min="6165" max="6165" width="12.28515625" style="107" customWidth="1"/>
    <col min="6166" max="6166" width="15.42578125" style="107" customWidth="1"/>
    <col min="6167" max="6400" width="9.140625" style="107"/>
    <col min="6401" max="6401" width="4.42578125" style="107" customWidth="1"/>
    <col min="6402" max="6402" width="13.7109375" style="107" customWidth="1"/>
    <col min="6403" max="6403" width="53" style="107" customWidth="1"/>
    <col min="6404" max="6404" width="10.140625" style="107" customWidth="1"/>
    <col min="6405" max="6405" width="11.140625" style="107" customWidth="1"/>
    <col min="6406" max="6406" width="11.28515625" style="107" customWidth="1"/>
    <col min="6407" max="6407" width="9.42578125" style="107" customWidth="1"/>
    <col min="6408" max="6408" width="11.85546875" style="107" customWidth="1"/>
    <col min="6409" max="6409" width="10.5703125" style="107" customWidth="1"/>
    <col min="6410" max="6410" width="9.42578125" style="107" customWidth="1"/>
    <col min="6411" max="6412" width="10.85546875" style="107" customWidth="1"/>
    <col min="6413" max="6413" width="9.42578125" style="107" customWidth="1"/>
    <col min="6414" max="6414" width="13.140625" style="107" customWidth="1"/>
    <col min="6415" max="6415" width="11.140625" style="107" customWidth="1"/>
    <col min="6416" max="6416" width="9.42578125" style="107" customWidth="1"/>
    <col min="6417" max="6417" width="12.85546875" style="107" customWidth="1"/>
    <col min="6418" max="6418" width="12.140625" style="107" customWidth="1"/>
    <col min="6419" max="6419" width="9.42578125" style="107" customWidth="1"/>
    <col min="6420" max="6420" width="12" style="107" customWidth="1"/>
    <col min="6421" max="6421" width="12.28515625" style="107" customWidth="1"/>
    <col min="6422" max="6422" width="15.42578125" style="107" customWidth="1"/>
    <col min="6423" max="6656" width="9.140625" style="107"/>
    <col min="6657" max="6657" width="4.42578125" style="107" customWidth="1"/>
    <col min="6658" max="6658" width="13.7109375" style="107" customWidth="1"/>
    <col min="6659" max="6659" width="53" style="107" customWidth="1"/>
    <col min="6660" max="6660" width="10.140625" style="107" customWidth="1"/>
    <col min="6661" max="6661" width="11.140625" style="107" customWidth="1"/>
    <col min="6662" max="6662" width="11.28515625" style="107" customWidth="1"/>
    <col min="6663" max="6663" width="9.42578125" style="107" customWidth="1"/>
    <col min="6664" max="6664" width="11.85546875" style="107" customWidth="1"/>
    <col min="6665" max="6665" width="10.5703125" style="107" customWidth="1"/>
    <col min="6666" max="6666" width="9.42578125" style="107" customWidth="1"/>
    <col min="6667" max="6668" width="10.85546875" style="107" customWidth="1"/>
    <col min="6669" max="6669" width="9.42578125" style="107" customWidth="1"/>
    <col min="6670" max="6670" width="13.140625" style="107" customWidth="1"/>
    <col min="6671" max="6671" width="11.140625" style="107" customWidth="1"/>
    <col min="6672" max="6672" width="9.42578125" style="107" customWidth="1"/>
    <col min="6673" max="6673" width="12.85546875" style="107" customWidth="1"/>
    <col min="6674" max="6674" width="12.140625" style="107" customWidth="1"/>
    <col min="6675" max="6675" width="9.42578125" style="107" customWidth="1"/>
    <col min="6676" max="6676" width="12" style="107" customWidth="1"/>
    <col min="6677" max="6677" width="12.28515625" style="107" customWidth="1"/>
    <col min="6678" max="6678" width="15.42578125" style="107" customWidth="1"/>
    <col min="6679" max="6912" width="9.140625" style="107"/>
    <col min="6913" max="6913" width="4.42578125" style="107" customWidth="1"/>
    <col min="6914" max="6914" width="13.7109375" style="107" customWidth="1"/>
    <col min="6915" max="6915" width="53" style="107" customWidth="1"/>
    <col min="6916" max="6916" width="10.140625" style="107" customWidth="1"/>
    <col min="6917" max="6917" width="11.140625" style="107" customWidth="1"/>
    <col min="6918" max="6918" width="11.28515625" style="107" customWidth="1"/>
    <col min="6919" max="6919" width="9.42578125" style="107" customWidth="1"/>
    <col min="6920" max="6920" width="11.85546875" style="107" customWidth="1"/>
    <col min="6921" max="6921" width="10.5703125" style="107" customWidth="1"/>
    <col min="6922" max="6922" width="9.42578125" style="107" customWidth="1"/>
    <col min="6923" max="6924" width="10.85546875" style="107" customWidth="1"/>
    <col min="6925" max="6925" width="9.42578125" style="107" customWidth="1"/>
    <col min="6926" max="6926" width="13.140625" style="107" customWidth="1"/>
    <col min="6927" max="6927" width="11.140625" style="107" customWidth="1"/>
    <col min="6928" max="6928" width="9.42578125" style="107" customWidth="1"/>
    <col min="6929" max="6929" width="12.85546875" style="107" customWidth="1"/>
    <col min="6930" max="6930" width="12.140625" style="107" customWidth="1"/>
    <col min="6931" max="6931" width="9.42578125" style="107" customWidth="1"/>
    <col min="6932" max="6932" width="12" style="107" customWidth="1"/>
    <col min="6933" max="6933" width="12.28515625" style="107" customWidth="1"/>
    <col min="6934" max="6934" width="15.42578125" style="107" customWidth="1"/>
    <col min="6935" max="7168" width="9.140625" style="107"/>
    <col min="7169" max="7169" width="4.42578125" style="107" customWidth="1"/>
    <col min="7170" max="7170" width="13.7109375" style="107" customWidth="1"/>
    <col min="7171" max="7171" width="53" style="107" customWidth="1"/>
    <col min="7172" max="7172" width="10.140625" style="107" customWidth="1"/>
    <col min="7173" max="7173" width="11.140625" style="107" customWidth="1"/>
    <col min="7174" max="7174" width="11.28515625" style="107" customWidth="1"/>
    <col min="7175" max="7175" width="9.42578125" style="107" customWidth="1"/>
    <col min="7176" max="7176" width="11.85546875" style="107" customWidth="1"/>
    <col min="7177" max="7177" width="10.5703125" style="107" customWidth="1"/>
    <col min="7178" max="7178" width="9.42578125" style="107" customWidth="1"/>
    <col min="7179" max="7180" width="10.85546875" style="107" customWidth="1"/>
    <col min="7181" max="7181" width="9.42578125" style="107" customWidth="1"/>
    <col min="7182" max="7182" width="13.140625" style="107" customWidth="1"/>
    <col min="7183" max="7183" width="11.140625" style="107" customWidth="1"/>
    <col min="7184" max="7184" width="9.42578125" style="107" customWidth="1"/>
    <col min="7185" max="7185" width="12.85546875" style="107" customWidth="1"/>
    <col min="7186" max="7186" width="12.140625" style="107" customWidth="1"/>
    <col min="7187" max="7187" width="9.42578125" style="107" customWidth="1"/>
    <col min="7188" max="7188" width="12" style="107" customWidth="1"/>
    <col min="7189" max="7189" width="12.28515625" style="107" customWidth="1"/>
    <col min="7190" max="7190" width="15.42578125" style="107" customWidth="1"/>
    <col min="7191" max="7424" width="9.140625" style="107"/>
    <col min="7425" max="7425" width="4.42578125" style="107" customWidth="1"/>
    <col min="7426" max="7426" width="13.7109375" style="107" customWidth="1"/>
    <col min="7427" max="7427" width="53" style="107" customWidth="1"/>
    <col min="7428" max="7428" width="10.140625" style="107" customWidth="1"/>
    <col min="7429" max="7429" width="11.140625" style="107" customWidth="1"/>
    <col min="7430" max="7430" width="11.28515625" style="107" customWidth="1"/>
    <col min="7431" max="7431" width="9.42578125" style="107" customWidth="1"/>
    <col min="7432" max="7432" width="11.85546875" style="107" customWidth="1"/>
    <col min="7433" max="7433" width="10.5703125" style="107" customWidth="1"/>
    <col min="7434" max="7434" width="9.42578125" style="107" customWidth="1"/>
    <col min="7435" max="7436" width="10.85546875" style="107" customWidth="1"/>
    <col min="7437" max="7437" width="9.42578125" style="107" customWidth="1"/>
    <col min="7438" max="7438" width="13.140625" style="107" customWidth="1"/>
    <col min="7439" max="7439" width="11.140625" style="107" customWidth="1"/>
    <col min="7440" max="7440" width="9.42578125" style="107" customWidth="1"/>
    <col min="7441" max="7441" width="12.85546875" style="107" customWidth="1"/>
    <col min="7442" max="7442" width="12.140625" style="107" customWidth="1"/>
    <col min="7443" max="7443" width="9.42578125" style="107" customWidth="1"/>
    <col min="7444" max="7444" width="12" style="107" customWidth="1"/>
    <col min="7445" max="7445" width="12.28515625" style="107" customWidth="1"/>
    <col min="7446" max="7446" width="15.42578125" style="107" customWidth="1"/>
    <col min="7447" max="7680" width="9.140625" style="107"/>
    <col min="7681" max="7681" width="4.42578125" style="107" customWidth="1"/>
    <col min="7682" max="7682" width="13.7109375" style="107" customWidth="1"/>
    <col min="7683" max="7683" width="53" style="107" customWidth="1"/>
    <col min="7684" max="7684" width="10.140625" style="107" customWidth="1"/>
    <col min="7685" max="7685" width="11.140625" style="107" customWidth="1"/>
    <col min="7686" max="7686" width="11.28515625" style="107" customWidth="1"/>
    <col min="7687" max="7687" width="9.42578125" style="107" customWidth="1"/>
    <col min="7688" max="7688" width="11.85546875" style="107" customWidth="1"/>
    <col min="7689" max="7689" width="10.5703125" style="107" customWidth="1"/>
    <col min="7690" max="7690" width="9.42578125" style="107" customWidth="1"/>
    <col min="7691" max="7692" width="10.85546875" style="107" customWidth="1"/>
    <col min="7693" max="7693" width="9.42578125" style="107" customWidth="1"/>
    <col min="7694" max="7694" width="13.140625" style="107" customWidth="1"/>
    <col min="7695" max="7695" width="11.140625" style="107" customWidth="1"/>
    <col min="7696" max="7696" width="9.42578125" style="107" customWidth="1"/>
    <col min="7697" max="7697" width="12.85546875" style="107" customWidth="1"/>
    <col min="7698" max="7698" width="12.140625" style="107" customWidth="1"/>
    <col min="7699" max="7699" width="9.42578125" style="107" customWidth="1"/>
    <col min="7700" max="7700" width="12" style="107" customWidth="1"/>
    <col min="7701" max="7701" width="12.28515625" style="107" customWidth="1"/>
    <col min="7702" max="7702" width="15.42578125" style="107" customWidth="1"/>
    <col min="7703" max="7936" width="9.140625" style="107"/>
    <col min="7937" max="7937" width="4.42578125" style="107" customWidth="1"/>
    <col min="7938" max="7938" width="13.7109375" style="107" customWidth="1"/>
    <col min="7939" max="7939" width="53" style="107" customWidth="1"/>
    <col min="7940" max="7940" width="10.140625" style="107" customWidth="1"/>
    <col min="7941" max="7941" width="11.140625" style="107" customWidth="1"/>
    <col min="7942" max="7942" width="11.28515625" style="107" customWidth="1"/>
    <col min="7943" max="7943" width="9.42578125" style="107" customWidth="1"/>
    <col min="7944" max="7944" width="11.85546875" style="107" customWidth="1"/>
    <col min="7945" max="7945" width="10.5703125" style="107" customWidth="1"/>
    <col min="7946" max="7946" width="9.42578125" style="107" customWidth="1"/>
    <col min="7947" max="7948" width="10.85546875" style="107" customWidth="1"/>
    <col min="7949" max="7949" width="9.42578125" style="107" customWidth="1"/>
    <col min="7950" max="7950" width="13.140625" style="107" customWidth="1"/>
    <col min="7951" max="7951" width="11.140625" style="107" customWidth="1"/>
    <col min="7952" max="7952" width="9.42578125" style="107" customWidth="1"/>
    <col min="7953" max="7953" width="12.85546875" style="107" customWidth="1"/>
    <col min="7954" max="7954" width="12.140625" style="107" customWidth="1"/>
    <col min="7955" max="7955" width="9.42578125" style="107" customWidth="1"/>
    <col min="7956" max="7956" width="12" style="107" customWidth="1"/>
    <col min="7957" max="7957" width="12.28515625" style="107" customWidth="1"/>
    <col min="7958" max="7958" width="15.42578125" style="107" customWidth="1"/>
    <col min="7959" max="8192" width="9.140625" style="107"/>
    <col min="8193" max="8193" width="4.42578125" style="107" customWidth="1"/>
    <col min="8194" max="8194" width="13.7109375" style="107" customWidth="1"/>
    <col min="8195" max="8195" width="53" style="107" customWidth="1"/>
    <col min="8196" max="8196" width="10.140625" style="107" customWidth="1"/>
    <col min="8197" max="8197" width="11.140625" style="107" customWidth="1"/>
    <col min="8198" max="8198" width="11.28515625" style="107" customWidth="1"/>
    <col min="8199" max="8199" width="9.42578125" style="107" customWidth="1"/>
    <col min="8200" max="8200" width="11.85546875" style="107" customWidth="1"/>
    <col min="8201" max="8201" width="10.5703125" style="107" customWidth="1"/>
    <col min="8202" max="8202" width="9.42578125" style="107" customWidth="1"/>
    <col min="8203" max="8204" width="10.85546875" style="107" customWidth="1"/>
    <col min="8205" max="8205" width="9.42578125" style="107" customWidth="1"/>
    <col min="8206" max="8206" width="13.140625" style="107" customWidth="1"/>
    <col min="8207" max="8207" width="11.140625" style="107" customWidth="1"/>
    <col min="8208" max="8208" width="9.42578125" style="107" customWidth="1"/>
    <col min="8209" max="8209" width="12.85546875" style="107" customWidth="1"/>
    <col min="8210" max="8210" width="12.140625" style="107" customWidth="1"/>
    <col min="8211" max="8211" width="9.42578125" style="107" customWidth="1"/>
    <col min="8212" max="8212" width="12" style="107" customWidth="1"/>
    <col min="8213" max="8213" width="12.28515625" style="107" customWidth="1"/>
    <col min="8214" max="8214" width="15.42578125" style="107" customWidth="1"/>
    <col min="8215" max="8448" width="9.140625" style="107"/>
    <col min="8449" max="8449" width="4.42578125" style="107" customWidth="1"/>
    <col min="8450" max="8450" width="13.7109375" style="107" customWidth="1"/>
    <col min="8451" max="8451" width="53" style="107" customWidth="1"/>
    <col min="8452" max="8452" width="10.140625" style="107" customWidth="1"/>
    <col min="8453" max="8453" width="11.140625" style="107" customWidth="1"/>
    <col min="8454" max="8454" width="11.28515625" style="107" customWidth="1"/>
    <col min="8455" max="8455" width="9.42578125" style="107" customWidth="1"/>
    <col min="8456" max="8456" width="11.85546875" style="107" customWidth="1"/>
    <col min="8457" max="8457" width="10.5703125" style="107" customWidth="1"/>
    <col min="8458" max="8458" width="9.42578125" style="107" customWidth="1"/>
    <col min="8459" max="8460" width="10.85546875" style="107" customWidth="1"/>
    <col min="8461" max="8461" width="9.42578125" style="107" customWidth="1"/>
    <col min="8462" max="8462" width="13.140625" style="107" customWidth="1"/>
    <col min="8463" max="8463" width="11.140625" style="107" customWidth="1"/>
    <col min="8464" max="8464" width="9.42578125" style="107" customWidth="1"/>
    <col min="8465" max="8465" width="12.85546875" style="107" customWidth="1"/>
    <col min="8466" max="8466" width="12.140625" style="107" customWidth="1"/>
    <col min="8467" max="8467" width="9.42578125" style="107" customWidth="1"/>
    <col min="8468" max="8468" width="12" style="107" customWidth="1"/>
    <col min="8469" max="8469" width="12.28515625" style="107" customWidth="1"/>
    <col min="8470" max="8470" width="15.42578125" style="107" customWidth="1"/>
    <col min="8471" max="8704" width="9.140625" style="107"/>
    <col min="8705" max="8705" width="4.42578125" style="107" customWidth="1"/>
    <col min="8706" max="8706" width="13.7109375" style="107" customWidth="1"/>
    <col min="8707" max="8707" width="53" style="107" customWidth="1"/>
    <col min="8708" max="8708" width="10.140625" style="107" customWidth="1"/>
    <col min="8709" max="8709" width="11.140625" style="107" customWidth="1"/>
    <col min="8710" max="8710" width="11.28515625" style="107" customWidth="1"/>
    <col min="8711" max="8711" width="9.42578125" style="107" customWidth="1"/>
    <col min="8712" max="8712" width="11.85546875" style="107" customWidth="1"/>
    <col min="8713" max="8713" width="10.5703125" style="107" customWidth="1"/>
    <col min="8714" max="8714" width="9.42578125" style="107" customWidth="1"/>
    <col min="8715" max="8716" width="10.85546875" style="107" customWidth="1"/>
    <col min="8717" max="8717" width="9.42578125" style="107" customWidth="1"/>
    <col min="8718" max="8718" width="13.140625" style="107" customWidth="1"/>
    <col min="8719" max="8719" width="11.140625" style="107" customWidth="1"/>
    <col min="8720" max="8720" width="9.42578125" style="107" customWidth="1"/>
    <col min="8721" max="8721" width="12.85546875" style="107" customWidth="1"/>
    <col min="8722" max="8722" width="12.140625" style="107" customWidth="1"/>
    <col min="8723" max="8723" width="9.42578125" style="107" customWidth="1"/>
    <col min="8724" max="8724" width="12" style="107" customWidth="1"/>
    <col min="8725" max="8725" width="12.28515625" style="107" customWidth="1"/>
    <col min="8726" max="8726" width="15.42578125" style="107" customWidth="1"/>
    <col min="8727" max="8960" width="9.140625" style="107"/>
    <col min="8961" max="8961" width="4.42578125" style="107" customWidth="1"/>
    <col min="8962" max="8962" width="13.7109375" style="107" customWidth="1"/>
    <col min="8963" max="8963" width="53" style="107" customWidth="1"/>
    <col min="8964" max="8964" width="10.140625" style="107" customWidth="1"/>
    <col min="8965" max="8965" width="11.140625" style="107" customWidth="1"/>
    <col min="8966" max="8966" width="11.28515625" style="107" customWidth="1"/>
    <col min="8967" max="8967" width="9.42578125" style="107" customWidth="1"/>
    <col min="8968" max="8968" width="11.85546875" style="107" customWidth="1"/>
    <col min="8969" max="8969" width="10.5703125" style="107" customWidth="1"/>
    <col min="8970" max="8970" width="9.42578125" style="107" customWidth="1"/>
    <col min="8971" max="8972" width="10.85546875" style="107" customWidth="1"/>
    <col min="8973" max="8973" width="9.42578125" style="107" customWidth="1"/>
    <col min="8974" max="8974" width="13.140625" style="107" customWidth="1"/>
    <col min="8975" max="8975" width="11.140625" style="107" customWidth="1"/>
    <col min="8976" max="8976" width="9.42578125" style="107" customWidth="1"/>
    <col min="8977" max="8977" width="12.85546875" style="107" customWidth="1"/>
    <col min="8978" max="8978" width="12.140625" style="107" customWidth="1"/>
    <col min="8979" max="8979" width="9.42578125" style="107" customWidth="1"/>
    <col min="8980" max="8980" width="12" style="107" customWidth="1"/>
    <col min="8981" max="8981" width="12.28515625" style="107" customWidth="1"/>
    <col min="8982" max="8982" width="15.42578125" style="107" customWidth="1"/>
    <col min="8983" max="9216" width="9.140625" style="107"/>
    <col min="9217" max="9217" width="4.42578125" style="107" customWidth="1"/>
    <col min="9218" max="9218" width="13.7109375" style="107" customWidth="1"/>
    <col min="9219" max="9219" width="53" style="107" customWidth="1"/>
    <col min="9220" max="9220" width="10.140625" style="107" customWidth="1"/>
    <col min="9221" max="9221" width="11.140625" style="107" customWidth="1"/>
    <col min="9222" max="9222" width="11.28515625" style="107" customWidth="1"/>
    <col min="9223" max="9223" width="9.42578125" style="107" customWidth="1"/>
    <col min="9224" max="9224" width="11.85546875" style="107" customWidth="1"/>
    <col min="9225" max="9225" width="10.5703125" style="107" customWidth="1"/>
    <col min="9226" max="9226" width="9.42578125" style="107" customWidth="1"/>
    <col min="9227" max="9228" width="10.85546875" style="107" customWidth="1"/>
    <col min="9229" max="9229" width="9.42578125" style="107" customWidth="1"/>
    <col min="9230" max="9230" width="13.140625" style="107" customWidth="1"/>
    <col min="9231" max="9231" width="11.140625" style="107" customWidth="1"/>
    <col min="9232" max="9232" width="9.42578125" style="107" customWidth="1"/>
    <col min="9233" max="9233" width="12.85546875" style="107" customWidth="1"/>
    <col min="9234" max="9234" width="12.140625" style="107" customWidth="1"/>
    <col min="9235" max="9235" width="9.42578125" style="107" customWidth="1"/>
    <col min="9236" max="9236" width="12" style="107" customWidth="1"/>
    <col min="9237" max="9237" width="12.28515625" style="107" customWidth="1"/>
    <col min="9238" max="9238" width="15.42578125" style="107" customWidth="1"/>
    <col min="9239" max="9472" width="9.140625" style="107"/>
    <col min="9473" max="9473" width="4.42578125" style="107" customWidth="1"/>
    <col min="9474" max="9474" width="13.7109375" style="107" customWidth="1"/>
    <col min="9475" max="9475" width="53" style="107" customWidth="1"/>
    <col min="9476" max="9476" width="10.140625" style="107" customWidth="1"/>
    <col min="9477" max="9477" width="11.140625" style="107" customWidth="1"/>
    <col min="9478" max="9478" width="11.28515625" style="107" customWidth="1"/>
    <col min="9479" max="9479" width="9.42578125" style="107" customWidth="1"/>
    <col min="9480" max="9480" width="11.85546875" style="107" customWidth="1"/>
    <col min="9481" max="9481" width="10.5703125" style="107" customWidth="1"/>
    <col min="9482" max="9482" width="9.42578125" style="107" customWidth="1"/>
    <col min="9483" max="9484" width="10.85546875" style="107" customWidth="1"/>
    <col min="9485" max="9485" width="9.42578125" style="107" customWidth="1"/>
    <col min="9486" max="9486" width="13.140625" style="107" customWidth="1"/>
    <col min="9487" max="9487" width="11.140625" style="107" customWidth="1"/>
    <col min="9488" max="9488" width="9.42578125" style="107" customWidth="1"/>
    <col min="9489" max="9489" width="12.85546875" style="107" customWidth="1"/>
    <col min="9490" max="9490" width="12.140625" style="107" customWidth="1"/>
    <col min="9491" max="9491" width="9.42578125" style="107" customWidth="1"/>
    <col min="9492" max="9492" width="12" style="107" customWidth="1"/>
    <col min="9493" max="9493" width="12.28515625" style="107" customWidth="1"/>
    <col min="9494" max="9494" width="15.42578125" style="107" customWidth="1"/>
    <col min="9495" max="9728" width="9.140625" style="107"/>
    <col min="9729" max="9729" width="4.42578125" style="107" customWidth="1"/>
    <col min="9730" max="9730" width="13.7109375" style="107" customWidth="1"/>
    <col min="9731" max="9731" width="53" style="107" customWidth="1"/>
    <col min="9732" max="9732" width="10.140625" style="107" customWidth="1"/>
    <col min="9733" max="9733" width="11.140625" style="107" customWidth="1"/>
    <col min="9734" max="9734" width="11.28515625" style="107" customWidth="1"/>
    <col min="9735" max="9735" width="9.42578125" style="107" customWidth="1"/>
    <col min="9736" max="9736" width="11.85546875" style="107" customWidth="1"/>
    <col min="9737" max="9737" width="10.5703125" style="107" customWidth="1"/>
    <col min="9738" max="9738" width="9.42578125" style="107" customWidth="1"/>
    <col min="9739" max="9740" width="10.85546875" style="107" customWidth="1"/>
    <col min="9741" max="9741" width="9.42578125" style="107" customWidth="1"/>
    <col min="9742" max="9742" width="13.140625" style="107" customWidth="1"/>
    <col min="9743" max="9743" width="11.140625" style="107" customWidth="1"/>
    <col min="9744" max="9744" width="9.42578125" style="107" customWidth="1"/>
    <col min="9745" max="9745" width="12.85546875" style="107" customWidth="1"/>
    <col min="9746" max="9746" width="12.140625" style="107" customWidth="1"/>
    <col min="9747" max="9747" width="9.42578125" style="107" customWidth="1"/>
    <col min="9748" max="9748" width="12" style="107" customWidth="1"/>
    <col min="9749" max="9749" width="12.28515625" style="107" customWidth="1"/>
    <col min="9750" max="9750" width="15.42578125" style="107" customWidth="1"/>
    <col min="9751" max="9984" width="9.140625" style="107"/>
    <col min="9985" max="9985" width="4.42578125" style="107" customWidth="1"/>
    <col min="9986" max="9986" width="13.7109375" style="107" customWidth="1"/>
    <col min="9987" max="9987" width="53" style="107" customWidth="1"/>
    <col min="9988" max="9988" width="10.140625" style="107" customWidth="1"/>
    <col min="9989" max="9989" width="11.140625" style="107" customWidth="1"/>
    <col min="9990" max="9990" width="11.28515625" style="107" customWidth="1"/>
    <col min="9991" max="9991" width="9.42578125" style="107" customWidth="1"/>
    <col min="9992" max="9992" width="11.85546875" style="107" customWidth="1"/>
    <col min="9993" max="9993" width="10.5703125" style="107" customWidth="1"/>
    <col min="9994" max="9994" width="9.42578125" style="107" customWidth="1"/>
    <col min="9995" max="9996" width="10.85546875" style="107" customWidth="1"/>
    <col min="9997" max="9997" width="9.42578125" style="107" customWidth="1"/>
    <col min="9998" max="9998" width="13.140625" style="107" customWidth="1"/>
    <col min="9999" max="9999" width="11.140625" style="107" customWidth="1"/>
    <col min="10000" max="10000" width="9.42578125" style="107" customWidth="1"/>
    <col min="10001" max="10001" width="12.85546875" style="107" customWidth="1"/>
    <col min="10002" max="10002" width="12.140625" style="107" customWidth="1"/>
    <col min="10003" max="10003" width="9.42578125" style="107" customWidth="1"/>
    <col min="10004" max="10004" width="12" style="107" customWidth="1"/>
    <col min="10005" max="10005" width="12.28515625" style="107" customWidth="1"/>
    <col min="10006" max="10006" width="15.42578125" style="107" customWidth="1"/>
    <col min="10007" max="10240" width="9.140625" style="107"/>
    <col min="10241" max="10241" width="4.42578125" style="107" customWidth="1"/>
    <col min="10242" max="10242" width="13.7109375" style="107" customWidth="1"/>
    <col min="10243" max="10243" width="53" style="107" customWidth="1"/>
    <col min="10244" max="10244" width="10.140625" style="107" customWidth="1"/>
    <col min="10245" max="10245" width="11.140625" style="107" customWidth="1"/>
    <col min="10246" max="10246" width="11.28515625" style="107" customWidth="1"/>
    <col min="10247" max="10247" width="9.42578125" style="107" customWidth="1"/>
    <col min="10248" max="10248" width="11.85546875" style="107" customWidth="1"/>
    <col min="10249" max="10249" width="10.5703125" style="107" customWidth="1"/>
    <col min="10250" max="10250" width="9.42578125" style="107" customWidth="1"/>
    <col min="10251" max="10252" width="10.85546875" style="107" customWidth="1"/>
    <col min="10253" max="10253" width="9.42578125" style="107" customWidth="1"/>
    <col min="10254" max="10254" width="13.140625" style="107" customWidth="1"/>
    <col min="10255" max="10255" width="11.140625" style="107" customWidth="1"/>
    <col min="10256" max="10256" width="9.42578125" style="107" customWidth="1"/>
    <col min="10257" max="10257" width="12.85546875" style="107" customWidth="1"/>
    <col min="10258" max="10258" width="12.140625" style="107" customWidth="1"/>
    <col min="10259" max="10259" width="9.42578125" style="107" customWidth="1"/>
    <col min="10260" max="10260" width="12" style="107" customWidth="1"/>
    <col min="10261" max="10261" width="12.28515625" style="107" customWidth="1"/>
    <col min="10262" max="10262" width="15.42578125" style="107" customWidth="1"/>
    <col min="10263" max="10496" width="9.140625" style="107"/>
    <col min="10497" max="10497" width="4.42578125" style="107" customWidth="1"/>
    <col min="10498" max="10498" width="13.7109375" style="107" customWidth="1"/>
    <col min="10499" max="10499" width="53" style="107" customWidth="1"/>
    <col min="10500" max="10500" width="10.140625" style="107" customWidth="1"/>
    <col min="10501" max="10501" width="11.140625" style="107" customWidth="1"/>
    <col min="10502" max="10502" width="11.28515625" style="107" customWidth="1"/>
    <col min="10503" max="10503" width="9.42578125" style="107" customWidth="1"/>
    <col min="10504" max="10504" width="11.85546875" style="107" customWidth="1"/>
    <col min="10505" max="10505" width="10.5703125" style="107" customWidth="1"/>
    <col min="10506" max="10506" width="9.42578125" style="107" customWidth="1"/>
    <col min="10507" max="10508" width="10.85546875" style="107" customWidth="1"/>
    <col min="10509" max="10509" width="9.42578125" style="107" customWidth="1"/>
    <col min="10510" max="10510" width="13.140625" style="107" customWidth="1"/>
    <col min="10511" max="10511" width="11.140625" style="107" customWidth="1"/>
    <col min="10512" max="10512" width="9.42578125" style="107" customWidth="1"/>
    <col min="10513" max="10513" width="12.85546875" style="107" customWidth="1"/>
    <col min="10514" max="10514" width="12.140625" style="107" customWidth="1"/>
    <col min="10515" max="10515" width="9.42578125" style="107" customWidth="1"/>
    <col min="10516" max="10516" width="12" style="107" customWidth="1"/>
    <col min="10517" max="10517" width="12.28515625" style="107" customWidth="1"/>
    <col min="10518" max="10518" width="15.42578125" style="107" customWidth="1"/>
    <col min="10519" max="10752" width="9.140625" style="107"/>
    <col min="10753" max="10753" width="4.42578125" style="107" customWidth="1"/>
    <col min="10754" max="10754" width="13.7109375" style="107" customWidth="1"/>
    <col min="10755" max="10755" width="53" style="107" customWidth="1"/>
    <col min="10756" max="10756" width="10.140625" style="107" customWidth="1"/>
    <col min="10757" max="10757" width="11.140625" style="107" customWidth="1"/>
    <col min="10758" max="10758" width="11.28515625" style="107" customWidth="1"/>
    <col min="10759" max="10759" width="9.42578125" style="107" customWidth="1"/>
    <col min="10760" max="10760" width="11.85546875" style="107" customWidth="1"/>
    <col min="10761" max="10761" width="10.5703125" style="107" customWidth="1"/>
    <col min="10762" max="10762" width="9.42578125" style="107" customWidth="1"/>
    <col min="10763" max="10764" width="10.85546875" style="107" customWidth="1"/>
    <col min="10765" max="10765" width="9.42578125" style="107" customWidth="1"/>
    <col min="10766" max="10766" width="13.140625" style="107" customWidth="1"/>
    <col min="10767" max="10767" width="11.140625" style="107" customWidth="1"/>
    <col min="10768" max="10768" width="9.42578125" style="107" customWidth="1"/>
    <col min="10769" max="10769" width="12.85546875" style="107" customWidth="1"/>
    <col min="10770" max="10770" width="12.140625" style="107" customWidth="1"/>
    <col min="10771" max="10771" width="9.42578125" style="107" customWidth="1"/>
    <col min="10772" max="10772" width="12" style="107" customWidth="1"/>
    <col min="10773" max="10773" width="12.28515625" style="107" customWidth="1"/>
    <col min="10774" max="10774" width="15.42578125" style="107" customWidth="1"/>
    <col min="10775" max="11008" width="9.140625" style="107"/>
    <col min="11009" max="11009" width="4.42578125" style="107" customWidth="1"/>
    <col min="11010" max="11010" width="13.7109375" style="107" customWidth="1"/>
    <col min="11011" max="11011" width="53" style="107" customWidth="1"/>
    <col min="11012" max="11012" width="10.140625" style="107" customWidth="1"/>
    <col min="11013" max="11013" width="11.140625" style="107" customWidth="1"/>
    <col min="11014" max="11014" width="11.28515625" style="107" customWidth="1"/>
    <col min="11015" max="11015" width="9.42578125" style="107" customWidth="1"/>
    <col min="11016" max="11016" width="11.85546875" style="107" customWidth="1"/>
    <col min="11017" max="11017" width="10.5703125" style="107" customWidth="1"/>
    <col min="11018" max="11018" width="9.42578125" style="107" customWidth="1"/>
    <col min="11019" max="11020" width="10.85546875" style="107" customWidth="1"/>
    <col min="11021" max="11021" width="9.42578125" style="107" customWidth="1"/>
    <col min="11022" max="11022" width="13.140625" style="107" customWidth="1"/>
    <col min="11023" max="11023" width="11.140625" style="107" customWidth="1"/>
    <col min="11024" max="11024" width="9.42578125" style="107" customWidth="1"/>
    <col min="11025" max="11025" width="12.85546875" style="107" customWidth="1"/>
    <col min="11026" max="11026" width="12.140625" style="107" customWidth="1"/>
    <col min="11027" max="11027" width="9.42578125" style="107" customWidth="1"/>
    <col min="11028" max="11028" width="12" style="107" customWidth="1"/>
    <col min="11029" max="11029" width="12.28515625" style="107" customWidth="1"/>
    <col min="11030" max="11030" width="15.42578125" style="107" customWidth="1"/>
    <col min="11031" max="11264" width="9.140625" style="107"/>
    <col min="11265" max="11265" width="4.42578125" style="107" customWidth="1"/>
    <col min="11266" max="11266" width="13.7109375" style="107" customWidth="1"/>
    <col min="11267" max="11267" width="53" style="107" customWidth="1"/>
    <col min="11268" max="11268" width="10.140625" style="107" customWidth="1"/>
    <col min="11269" max="11269" width="11.140625" style="107" customWidth="1"/>
    <col min="11270" max="11270" width="11.28515625" style="107" customWidth="1"/>
    <col min="11271" max="11271" width="9.42578125" style="107" customWidth="1"/>
    <col min="11272" max="11272" width="11.85546875" style="107" customWidth="1"/>
    <col min="11273" max="11273" width="10.5703125" style="107" customWidth="1"/>
    <col min="11274" max="11274" width="9.42578125" style="107" customWidth="1"/>
    <col min="11275" max="11276" width="10.85546875" style="107" customWidth="1"/>
    <col min="11277" max="11277" width="9.42578125" style="107" customWidth="1"/>
    <col min="11278" max="11278" width="13.140625" style="107" customWidth="1"/>
    <col min="11279" max="11279" width="11.140625" style="107" customWidth="1"/>
    <col min="11280" max="11280" width="9.42578125" style="107" customWidth="1"/>
    <col min="11281" max="11281" width="12.85546875" style="107" customWidth="1"/>
    <col min="11282" max="11282" width="12.140625" style="107" customWidth="1"/>
    <col min="11283" max="11283" width="9.42578125" style="107" customWidth="1"/>
    <col min="11284" max="11284" width="12" style="107" customWidth="1"/>
    <col min="11285" max="11285" width="12.28515625" style="107" customWidth="1"/>
    <col min="11286" max="11286" width="15.42578125" style="107" customWidth="1"/>
    <col min="11287" max="11520" width="9.140625" style="107"/>
    <col min="11521" max="11521" width="4.42578125" style="107" customWidth="1"/>
    <col min="11522" max="11522" width="13.7109375" style="107" customWidth="1"/>
    <col min="11523" max="11523" width="53" style="107" customWidth="1"/>
    <col min="11524" max="11524" width="10.140625" style="107" customWidth="1"/>
    <col min="11525" max="11525" width="11.140625" style="107" customWidth="1"/>
    <col min="11526" max="11526" width="11.28515625" style="107" customWidth="1"/>
    <col min="11527" max="11527" width="9.42578125" style="107" customWidth="1"/>
    <col min="11528" max="11528" width="11.85546875" style="107" customWidth="1"/>
    <col min="11529" max="11529" width="10.5703125" style="107" customWidth="1"/>
    <col min="11530" max="11530" width="9.42578125" style="107" customWidth="1"/>
    <col min="11531" max="11532" width="10.85546875" style="107" customWidth="1"/>
    <col min="11533" max="11533" width="9.42578125" style="107" customWidth="1"/>
    <col min="11534" max="11534" width="13.140625" style="107" customWidth="1"/>
    <col min="11535" max="11535" width="11.140625" style="107" customWidth="1"/>
    <col min="11536" max="11536" width="9.42578125" style="107" customWidth="1"/>
    <col min="11537" max="11537" width="12.85546875" style="107" customWidth="1"/>
    <col min="11538" max="11538" width="12.140625" style="107" customWidth="1"/>
    <col min="11539" max="11539" width="9.42578125" style="107" customWidth="1"/>
    <col min="11540" max="11540" width="12" style="107" customWidth="1"/>
    <col min="11541" max="11541" width="12.28515625" style="107" customWidth="1"/>
    <col min="11542" max="11542" width="15.42578125" style="107" customWidth="1"/>
    <col min="11543" max="11776" width="9.140625" style="107"/>
    <col min="11777" max="11777" width="4.42578125" style="107" customWidth="1"/>
    <col min="11778" max="11778" width="13.7109375" style="107" customWidth="1"/>
    <col min="11779" max="11779" width="53" style="107" customWidth="1"/>
    <col min="11780" max="11780" width="10.140625" style="107" customWidth="1"/>
    <col min="11781" max="11781" width="11.140625" style="107" customWidth="1"/>
    <col min="11782" max="11782" width="11.28515625" style="107" customWidth="1"/>
    <col min="11783" max="11783" width="9.42578125" style="107" customWidth="1"/>
    <col min="11784" max="11784" width="11.85546875" style="107" customWidth="1"/>
    <col min="11785" max="11785" width="10.5703125" style="107" customWidth="1"/>
    <col min="11786" max="11786" width="9.42578125" style="107" customWidth="1"/>
    <col min="11787" max="11788" width="10.85546875" style="107" customWidth="1"/>
    <col min="11789" max="11789" width="9.42578125" style="107" customWidth="1"/>
    <col min="11790" max="11790" width="13.140625" style="107" customWidth="1"/>
    <col min="11791" max="11791" width="11.140625" style="107" customWidth="1"/>
    <col min="11792" max="11792" width="9.42578125" style="107" customWidth="1"/>
    <col min="11793" max="11793" width="12.85546875" style="107" customWidth="1"/>
    <col min="11794" max="11794" width="12.140625" style="107" customWidth="1"/>
    <col min="11795" max="11795" width="9.42578125" style="107" customWidth="1"/>
    <col min="11796" max="11796" width="12" style="107" customWidth="1"/>
    <col min="11797" max="11797" width="12.28515625" style="107" customWidth="1"/>
    <col min="11798" max="11798" width="15.42578125" style="107" customWidth="1"/>
    <col min="11799" max="12032" width="9.140625" style="107"/>
    <col min="12033" max="12033" width="4.42578125" style="107" customWidth="1"/>
    <col min="12034" max="12034" width="13.7109375" style="107" customWidth="1"/>
    <col min="12035" max="12035" width="53" style="107" customWidth="1"/>
    <col min="12036" max="12036" width="10.140625" style="107" customWidth="1"/>
    <col min="12037" max="12037" width="11.140625" style="107" customWidth="1"/>
    <col min="12038" max="12038" width="11.28515625" style="107" customWidth="1"/>
    <col min="12039" max="12039" width="9.42578125" style="107" customWidth="1"/>
    <col min="12040" max="12040" width="11.85546875" style="107" customWidth="1"/>
    <col min="12041" max="12041" width="10.5703125" style="107" customWidth="1"/>
    <col min="12042" max="12042" width="9.42578125" style="107" customWidth="1"/>
    <col min="12043" max="12044" width="10.85546875" style="107" customWidth="1"/>
    <col min="12045" max="12045" width="9.42578125" style="107" customWidth="1"/>
    <col min="12046" max="12046" width="13.140625" style="107" customWidth="1"/>
    <col min="12047" max="12047" width="11.140625" style="107" customWidth="1"/>
    <col min="12048" max="12048" width="9.42578125" style="107" customWidth="1"/>
    <col min="12049" max="12049" width="12.85546875" style="107" customWidth="1"/>
    <col min="12050" max="12050" width="12.140625" style="107" customWidth="1"/>
    <col min="12051" max="12051" width="9.42578125" style="107" customWidth="1"/>
    <col min="12052" max="12052" width="12" style="107" customWidth="1"/>
    <col min="12053" max="12053" width="12.28515625" style="107" customWidth="1"/>
    <col min="12054" max="12054" width="15.42578125" style="107" customWidth="1"/>
    <col min="12055" max="12288" width="9.140625" style="107"/>
    <col min="12289" max="12289" width="4.42578125" style="107" customWidth="1"/>
    <col min="12290" max="12290" width="13.7109375" style="107" customWidth="1"/>
    <col min="12291" max="12291" width="53" style="107" customWidth="1"/>
    <col min="12292" max="12292" width="10.140625" style="107" customWidth="1"/>
    <col min="12293" max="12293" width="11.140625" style="107" customWidth="1"/>
    <col min="12294" max="12294" width="11.28515625" style="107" customWidth="1"/>
    <col min="12295" max="12295" width="9.42578125" style="107" customWidth="1"/>
    <col min="12296" max="12296" width="11.85546875" style="107" customWidth="1"/>
    <col min="12297" max="12297" width="10.5703125" style="107" customWidth="1"/>
    <col min="12298" max="12298" width="9.42578125" style="107" customWidth="1"/>
    <col min="12299" max="12300" width="10.85546875" style="107" customWidth="1"/>
    <col min="12301" max="12301" width="9.42578125" style="107" customWidth="1"/>
    <col min="12302" max="12302" width="13.140625" style="107" customWidth="1"/>
    <col min="12303" max="12303" width="11.140625" style="107" customWidth="1"/>
    <col min="12304" max="12304" width="9.42578125" style="107" customWidth="1"/>
    <col min="12305" max="12305" width="12.85546875" style="107" customWidth="1"/>
    <col min="12306" max="12306" width="12.140625" style="107" customWidth="1"/>
    <col min="12307" max="12307" width="9.42578125" style="107" customWidth="1"/>
    <col min="12308" max="12308" width="12" style="107" customWidth="1"/>
    <col min="12309" max="12309" width="12.28515625" style="107" customWidth="1"/>
    <col min="12310" max="12310" width="15.42578125" style="107" customWidth="1"/>
    <col min="12311" max="12544" width="9.140625" style="107"/>
    <col min="12545" max="12545" width="4.42578125" style="107" customWidth="1"/>
    <col min="12546" max="12546" width="13.7109375" style="107" customWidth="1"/>
    <col min="12547" max="12547" width="53" style="107" customWidth="1"/>
    <col min="12548" max="12548" width="10.140625" style="107" customWidth="1"/>
    <col min="12549" max="12549" width="11.140625" style="107" customWidth="1"/>
    <col min="12550" max="12550" width="11.28515625" style="107" customWidth="1"/>
    <col min="12551" max="12551" width="9.42578125" style="107" customWidth="1"/>
    <col min="12552" max="12552" width="11.85546875" style="107" customWidth="1"/>
    <col min="12553" max="12553" width="10.5703125" style="107" customWidth="1"/>
    <col min="12554" max="12554" width="9.42578125" style="107" customWidth="1"/>
    <col min="12555" max="12556" width="10.85546875" style="107" customWidth="1"/>
    <col min="12557" max="12557" width="9.42578125" style="107" customWidth="1"/>
    <col min="12558" max="12558" width="13.140625" style="107" customWidth="1"/>
    <col min="12559" max="12559" width="11.140625" style="107" customWidth="1"/>
    <col min="12560" max="12560" width="9.42578125" style="107" customWidth="1"/>
    <col min="12561" max="12561" width="12.85546875" style="107" customWidth="1"/>
    <col min="12562" max="12562" width="12.140625" style="107" customWidth="1"/>
    <col min="12563" max="12563" width="9.42578125" style="107" customWidth="1"/>
    <col min="12564" max="12564" width="12" style="107" customWidth="1"/>
    <col min="12565" max="12565" width="12.28515625" style="107" customWidth="1"/>
    <col min="12566" max="12566" width="15.42578125" style="107" customWidth="1"/>
    <col min="12567" max="12800" width="9.140625" style="107"/>
    <col min="12801" max="12801" width="4.42578125" style="107" customWidth="1"/>
    <col min="12802" max="12802" width="13.7109375" style="107" customWidth="1"/>
    <col min="12803" max="12803" width="53" style="107" customWidth="1"/>
    <col min="12804" max="12804" width="10.140625" style="107" customWidth="1"/>
    <col min="12805" max="12805" width="11.140625" style="107" customWidth="1"/>
    <col min="12806" max="12806" width="11.28515625" style="107" customWidth="1"/>
    <col min="12807" max="12807" width="9.42578125" style="107" customWidth="1"/>
    <col min="12808" max="12808" width="11.85546875" style="107" customWidth="1"/>
    <col min="12809" max="12809" width="10.5703125" style="107" customWidth="1"/>
    <col min="12810" max="12810" width="9.42578125" style="107" customWidth="1"/>
    <col min="12811" max="12812" width="10.85546875" style="107" customWidth="1"/>
    <col min="12813" max="12813" width="9.42578125" style="107" customWidth="1"/>
    <col min="12814" max="12814" width="13.140625" style="107" customWidth="1"/>
    <col min="12815" max="12815" width="11.140625" style="107" customWidth="1"/>
    <col min="12816" max="12816" width="9.42578125" style="107" customWidth="1"/>
    <col min="12817" max="12817" width="12.85546875" style="107" customWidth="1"/>
    <col min="12818" max="12818" width="12.140625" style="107" customWidth="1"/>
    <col min="12819" max="12819" width="9.42578125" style="107" customWidth="1"/>
    <col min="12820" max="12820" width="12" style="107" customWidth="1"/>
    <col min="12821" max="12821" width="12.28515625" style="107" customWidth="1"/>
    <col min="12822" max="12822" width="15.42578125" style="107" customWidth="1"/>
    <col min="12823" max="13056" width="9.140625" style="107"/>
    <col min="13057" max="13057" width="4.42578125" style="107" customWidth="1"/>
    <col min="13058" max="13058" width="13.7109375" style="107" customWidth="1"/>
    <col min="13059" max="13059" width="53" style="107" customWidth="1"/>
    <col min="13060" max="13060" width="10.140625" style="107" customWidth="1"/>
    <col min="13061" max="13061" width="11.140625" style="107" customWidth="1"/>
    <col min="13062" max="13062" width="11.28515625" style="107" customWidth="1"/>
    <col min="13063" max="13063" width="9.42578125" style="107" customWidth="1"/>
    <col min="13064" max="13064" width="11.85546875" style="107" customWidth="1"/>
    <col min="13065" max="13065" width="10.5703125" style="107" customWidth="1"/>
    <col min="13066" max="13066" width="9.42578125" style="107" customWidth="1"/>
    <col min="13067" max="13068" width="10.85546875" style="107" customWidth="1"/>
    <col min="13069" max="13069" width="9.42578125" style="107" customWidth="1"/>
    <col min="13070" max="13070" width="13.140625" style="107" customWidth="1"/>
    <col min="13071" max="13071" width="11.140625" style="107" customWidth="1"/>
    <col min="13072" max="13072" width="9.42578125" style="107" customWidth="1"/>
    <col min="13073" max="13073" width="12.85546875" style="107" customWidth="1"/>
    <col min="13074" max="13074" width="12.140625" style="107" customWidth="1"/>
    <col min="13075" max="13075" width="9.42578125" style="107" customWidth="1"/>
    <col min="13076" max="13076" width="12" style="107" customWidth="1"/>
    <col min="13077" max="13077" width="12.28515625" style="107" customWidth="1"/>
    <col min="13078" max="13078" width="15.42578125" style="107" customWidth="1"/>
    <col min="13079" max="13312" width="9.140625" style="107"/>
    <col min="13313" max="13313" width="4.42578125" style="107" customWidth="1"/>
    <col min="13314" max="13314" width="13.7109375" style="107" customWidth="1"/>
    <col min="13315" max="13315" width="53" style="107" customWidth="1"/>
    <col min="13316" max="13316" width="10.140625" style="107" customWidth="1"/>
    <col min="13317" max="13317" width="11.140625" style="107" customWidth="1"/>
    <col min="13318" max="13318" width="11.28515625" style="107" customWidth="1"/>
    <col min="13319" max="13319" width="9.42578125" style="107" customWidth="1"/>
    <col min="13320" max="13320" width="11.85546875" style="107" customWidth="1"/>
    <col min="13321" max="13321" width="10.5703125" style="107" customWidth="1"/>
    <col min="13322" max="13322" width="9.42578125" style="107" customWidth="1"/>
    <col min="13323" max="13324" width="10.85546875" style="107" customWidth="1"/>
    <col min="13325" max="13325" width="9.42578125" style="107" customWidth="1"/>
    <col min="13326" max="13326" width="13.140625" style="107" customWidth="1"/>
    <col min="13327" max="13327" width="11.140625" style="107" customWidth="1"/>
    <col min="13328" max="13328" width="9.42578125" style="107" customWidth="1"/>
    <col min="13329" max="13329" width="12.85546875" style="107" customWidth="1"/>
    <col min="13330" max="13330" width="12.140625" style="107" customWidth="1"/>
    <col min="13331" max="13331" width="9.42578125" style="107" customWidth="1"/>
    <col min="13332" max="13332" width="12" style="107" customWidth="1"/>
    <col min="13333" max="13333" width="12.28515625" style="107" customWidth="1"/>
    <col min="13334" max="13334" width="15.42578125" style="107" customWidth="1"/>
    <col min="13335" max="13568" width="9.140625" style="107"/>
    <col min="13569" max="13569" width="4.42578125" style="107" customWidth="1"/>
    <col min="13570" max="13570" width="13.7109375" style="107" customWidth="1"/>
    <col min="13571" max="13571" width="53" style="107" customWidth="1"/>
    <col min="13572" max="13572" width="10.140625" style="107" customWidth="1"/>
    <col min="13573" max="13573" width="11.140625" style="107" customWidth="1"/>
    <col min="13574" max="13574" width="11.28515625" style="107" customWidth="1"/>
    <col min="13575" max="13575" width="9.42578125" style="107" customWidth="1"/>
    <col min="13576" max="13576" width="11.85546875" style="107" customWidth="1"/>
    <col min="13577" max="13577" width="10.5703125" style="107" customWidth="1"/>
    <col min="13578" max="13578" width="9.42578125" style="107" customWidth="1"/>
    <col min="13579" max="13580" width="10.85546875" style="107" customWidth="1"/>
    <col min="13581" max="13581" width="9.42578125" style="107" customWidth="1"/>
    <col min="13582" max="13582" width="13.140625" style="107" customWidth="1"/>
    <col min="13583" max="13583" width="11.140625" style="107" customWidth="1"/>
    <col min="13584" max="13584" width="9.42578125" style="107" customWidth="1"/>
    <col min="13585" max="13585" width="12.85546875" style="107" customWidth="1"/>
    <col min="13586" max="13586" width="12.140625" style="107" customWidth="1"/>
    <col min="13587" max="13587" width="9.42578125" style="107" customWidth="1"/>
    <col min="13588" max="13588" width="12" style="107" customWidth="1"/>
    <col min="13589" max="13589" width="12.28515625" style="107" customWidth="1"/>
    <col min="13590" max="13590" width="15.42578125" style="107" customWidth="1"/>
    <col min="13591" max="13824" width="9.140625" style="107"/>
    <col min="13825" max="13825" width="4.42578125" style="107" customWidth="1"/>
    <col min="13826" max="13826" width="13.7109375" style="107" customWidth="1"/>
    <col min="13827" max="13827" width="53" style="107" customWidth="1"/>
    <col min="13828" max="13828" width="10.140625" style="107" customWidth="1"/>
    <col min="13829" max="13829" width="11.140625" style="107" customWidth="1"/>
    <col min="13830" max="13830" width="11.28515625" style="107" customWidth="1"/>
    <col min="13831" max="13831" width="9.42578125" style="107" customWidth="1"/>
    <col min="13832" max="13832" width="11.85546875" style="107" customWidth="1"/>
    <col min="13833" max="13833" width="10.5703125" style="107" customWidth="1"/>
    <col min="13834" max="13834" width="9.42578125" style="107" customWidth="1"/>
    <col min="13835" max="13836" width="10.85546875" style="107" customWidth="1"/>
    <col min="13837" max="13837" width="9.42578125" style="107" customWidth="1"/>
    <col min="13838" max="13838" width="13.140625" style="107" customWidth="1"/>
    <col min="13839" max="13839" width="11.140625" style="107" customWidth="1"/>
    <col min="13840" max="13840" width="9.42578125" style="107" customWidth="1"/>
    <col min="13841" max="13841" width="12.85546875" style="107" customWidth="1"/>
    <col min="13842" max="13842" width="12.140625" style="107" customWidth="1"/>
    <col min="13843" max="13843" width="9.42578125" style="107" customWidth="1"/>
    <col min="13844" max="13844" width="12" style="107" customWidth="1"/>
    <col min="13845" max="13845" width="12.28515625" style="107" customWidth="1"/>
    <col min="13846" max="13846" width="15.42578125" style="107" customWidth="1"/>
    <col min="13847" max="14080" width="9.140625" style="107"/>
    <col min="14081" max="14081" width="4.42578125" style="107" customWidth="1"/>
    <col min="14082" max="14082" width="13.7109375" style="107" customWidth="1"/>
    <col min="14083" max="14083" width="53" style="107" customWidth="1"/>
    <col min="14084" max="14084" width="10.140625" style="107" customWidth="1"/>
    <col min="14085" max="14085" width="11.140625" style="107" customWidth="1"/>
    <col min="14086" max="14086" width="11.28515625" style="107" customWidth="1"/>
    <col min="14087" max="14087" width="9.42578125" style="107" customWidth="1"/>
    <col min="14088" max="14088" width="11.85546875" style="107" customWidth="1"/>
    <col min="14089" max="14089" width="10.5703125" style="107" customWidth="1"/>
    <col min="14090" max="14090" width="9.42578125" style="107" customWidth="1"/>
    <col min="14091" max="14092" width="10.85546875" style="107" customWidth="1"/>
    <col min="14093" max="14093" width="9.42578125" style="107" customWidth="1"/>
    <col min="14094" max="14094" width="13.140625" style="107" customWidth="1"/>
    <col min="14095" max="14095" width="11.140625" style="107" customWidth="1"/>
    <col min="14096" max="14096" width="9.42578125" style="107" customWidth="1"/>
    <col min="14097" max="14097" width="12.85546875" style="107" customWidth="1"/>
    <col min="14098" max="14098" width="12.140625" style="107" customWidth="1"/>
    <col min="14099" max="14099" width="9.42578125" style="107" customWidth="1"/>
    <col min="14100" max="14100" width="12" style="107" customWidth="1"/>
    <col min="14101" max="14101" width="12.28515625" style="107" customWidth="1"/>
    <col min="14102" max="14102" width="15.42578125" style="107" customWidth="1"/>
    <col min="14103" max="14336" width="9.140625" style="107"/>
    <col min="14337" max="14337" width="4.42578125" style="107" customWidth="1"/>
    <col min="14338" max="14338" width="13.7109375" style="107" customWidth="1"/>
    <col min="14339" max="14339" width="53" style="107" customWidth="1"/>
    <col min="14340" max="14340" width="10.140625" style="107" customWidth="1"/>
    <col min="14341" max="14341" width="11.140625" style="107" customWidth="1"/>
    <col min="14342" max="14342" width="11.28515625" style="107" customWidth="1"/>
    <col min="14343" max="14343" width="9.42578125" style="107" customWidth="1"/>
    <col min="14344" max="14344" width="11.85546875" style="107" customWidth="1"/>
    <col min="14345" max="14345" width="10.5703125" style="107" customWidth="1"/>
    <col min="14346" max="14346" width="9.42578125" style="107" customWidth="1"/>
    <col min="14347" max="14348" width="10.85546875" style="107" customWidth="1"/>
    <col min="14349" max="14349" width="9.42578125" style="107" customWidth="1"/>
    <col min="14350" max="14350" width="13.140625" style="107" customWidth="1"/>
    <col min="14351" max="14351" width="11.140625" style="107" customWidth="1"/>
    <col min="14352" max="14352" width="9.42578125" style="107" customWidth="1"/>
    <col min="14353" max="14353" width="12.85546875" style="107" customWidth="1"/>
    <col min="14354" max="14354" width="12.140625" style="107" customWidth="1"/>
    <col min="14355" max="14355" width="9.42578125" style="107" customWidth="1"/>
    <col min="14356" max="14356" width="12" style="107" customWidth="1"/>
    <col min="14357" max="14357" width="12.28515625" style="107" customWidth="1"/>
    <col min="14358" max="14358" width="15.42578125" style="107" customWidth="1"/>
    <col min="14359" max="14592" width="9.140625" style="107"/>
    <col min="14593" max="14593" width="4.42578125" style="107" customWidth="1"/>
    <col min="14594" max="14594" width="13.7109375" style="107" customWidth="1"/>
    <col min="14595" max="14595" width="53" style="107" customWidth="1"/>
    <col min="14596" max="14596" width="10.140625" style="107" customWidth="1"/>
    <col min="14597" max="14597" width="11.140625" style="107" customWidth="1"/>
    <col min="14598" max="14598" width="11.28515625" style="107" customWidth="1"/>
    <col min="14599" max="14599" width="9.42578125" style="107" customWidth="1"/>
    <col min="14600" max="14600" width="11.85546875" style="107" customWidth="1"/>
    <col min="14601" max="14601" width="10.5703125" style="107" customWidth="1"/>
    <col min="14602" max="14602" width="9.42578125" style="107" customWidth="1"/>
    <col min="14603" max="14604" width="10.85546875" style="107" customWidth="1"/>
    <col min="14605" max="14605" width="9.42578125" style="107" customWidth="1"/>
    <col min="14606" max="14606" width="13.140625" style="107" customWidth="1"/>
    <col min="14607" max="14607" width="11.140625" style="107" customWidth="1"/>
    <col min="14608" max="14608" width="9.42578125" style="107" customWidth="1"/>
    <col min="14609" max="14609" width="12.85546875" style="107" customWidth="1"/>
    <col min="14610" max="14610" width="12.140625" style="107" customWidth="1"/>
    <col min="14611" max="14611" width="9.42578125" style="107" customWidth="1"/>
    <col min="14612" max="14612" width="12" style="107" customWidth="1"/>
    <col min="14613" max="14613" width="12.28515625" style="107" customWidth="1"/>
    <col min="14614" max="14614" width="15.42578125" style="107" customWidth="1"/>
    <col min="14615" max="14848" width="9.140625" style="107"/>
    <col min="14849" max="14849" width="4.42578125" style="107" customWidth="1"/>
    <col min="14850" max="14850" width="13.7109375" style="107" customWidth="1"/>
    <col min="14851" max="14851" width="53" style="107" customWidth="1"/>
    <col min="14852" max="14852" width="10.140625" style="107" customWidth="1"/>
    <col min="14853" max="14853" width="11.140625" style="107" customWidth="1"/>
    <col min="14854" max="14854" width="11.28515625" style="107" customWidth="1"/>
    <col min="14855" max="14855" width="9.42578125" style="107" customWidth="1"/>
    <col min="14856" max="14856" width="11.85546875" style="107" customWidth="1"/>
    <col min="14857" max="14857" width="10.5703125" style="107" customWidth="1"/>
    <col min="14858" max="14858" width="9.42578125" style="107" customWidth="1"/>
    <col min="14859" max="14860" width="10.85546875" style="107" customWidth="1"/>
    <col min="14861" max="14861" width="9.42578125" style="107" customWidth="1"/>
    <col min="14862" max="14862" width="13.140625" style="107" customWidth="1"/>
    <col min="14863" max="14863" width="11.140625" style="107" customWidth="1"/>
    <col min="14864" max="14864" width="9.42578125" style="107" customWidth="1"/>
    <col min="14865" max="14865" width="12.85546875" style="107" customWidth="1"/>
    <col min="14866" max="14866" width="12.140625" style="107" customWidth="1"/>
    <col min="14867" max="14867" width="9.42578125" style="107" customWidth="1"/>
    <col min="14868" max="14868" width="12" style="107" customWidth="1"/>
    <col min="14869" max="14869" width="12.28515625" style="107" customWidth="1"/>
    <col min="14870" max="14870" width="15.42578125" style="107" customWidth="1"/>
    <col min="14871" max="15104" width="9.140625" style="107"/>
    <col min="15105" max="15105" width="4.42578125" style="107" customWidth="1"/>
    <col min="15106" max="15106" width="13.7109375" style="107" customWidth="1"/>
    <col min="15107" max="15107" width="53" style="107" customWidth="1"/>
    <col min="15108" max="15108" width="10.140625" style="107" customWidth="1"/>
    <col min="15109" max="15109" width="11.140625" style="107" customWidth="1"/>
    <col min="15110" max="15110" width="11.28515625" style="107" customWidth="1"/>
    <col min="15111" max="15111" width="9.42578125" style="107" customWidth="1"/>
    <col min="15112" max="15112" width="11.85546875" style="107" customWidth="1"/>
    <col min="15113" max="15113" width="10.5703125" style="107" customWidth="1"/>
    <col min="15114" max="15114" width="9.42578125" style="107" customWidth="1"/>
    <col min="15115" max="15116" width="10.85546875" style="107" customWidth="1"/>
    <col min="15117" max="15117" width="9.42578125" style="107" customWidth="1"/>
    <col min="15118" max="15118" width="13.140625" style="107" customWidth="1"/>
    <col min="15119" max="15119" width="11.140625" style="107" customWidth="1"/>
    <col min="15120" max="15120" width="9.42578125" style="107" customWidth="1"/>
    <col min="15121" max="15121" width="12.85546875" style="107" customWidth="1"/>
    <col min="15122" max="15122" width="12.140625" style="107" customWidth="1"/>
    <col min="15123" max="15123" width="9.42578125" style="107" customWidth="1"/>
    <col min="15124" max="15124" width="12" style="107" customWidth="1"/>
    <col min="15125" max="15125" width="12.28515625" style="107" customWidth="1"/>
    <col min="15126" max="15126" width="15.42578125" style="107" customWidth="1"/>
    <col min="15127" max="15360" width="9.140625" style="107"/>
    <col min="15361" max="15361" width="4.42578125" style="107" customWidth="1"/>
    <col min="15362" max="15362" width="13.7109375" style="107" customWidth="1"/>
    <col min="15363" max="15363" width="53" style="107" customWidth="1"/>
    <col min="15364" max="15364" width="10.140625" style="107" customWidth="1"/>
    <col min="15365" max="15365" width="11.140625" style="107" customWidth="1"/>
    <col min="15366" max="15366" width="11.28515625" style="107" customWidth="1"/>
    <col min="15367" max="15367" width="9.42578125" style="107" customWidth="1"/>
    <col min="15368" max="15368" width="11.85546875" style="107" customWidth="1"/>
    <col min="15369" max="15369" width="10.5703125" style="107" customWidth="1"/>
    <col min="15370" max="15370" width="9.42578125" style="107" customWidth="1"/>
    <col min="15371" max="15372" width="10.85546875" style="107" customWidth="1"/>
    <col min="15373" max="15373" width="9.42578125" style="107" customWidth="1"/>
    <col min="15374" max="15374" width="13.140625" style="107" customWidth="1"/>
    <col min="15375" max="15375" width="11.140625" style="107" customWidth="1"/>
    <col min="15376" max="15376" width="9.42578125" style="107" customWidth="1"/>
    <col min="15377" max="15377" width="12.85546875" style="107" customWidth="1"/>
    <col min="15378" max="15378" width="12.140625" style="107" customWidth="1"/>
    <col min="15379" max="15379" width="9.42578125" style="107" customWidth="1"/>
    <col min="15380" max="15380" width="12" style="107" customWidth="1"/>
    <col min="15381" max="15381" width="12.28515625" style="107" customWidth="1"/>
    <col min="15382" max="15382" width="15.42578125" style="107" customWidth="1"/>
    <col min="15383" max="15616" width="9.140625" style="107"/>
    <col min="15617" max="15617" width="4.42578125" style="107" customWidth="1"/>
    <col min="15618" max="15618" width="13.7109375" style="107" customWidth="1"/>
    <col min="15619" max="15619" width="53" style="107" customWidth="1"/>
    <col min="15620" max="15620" width="10.140625" style="107" customWidth="1"/>
    <col min="15621" max="15621" width="11.140625" style="107" customWidth="1"/>
    <col min="15622" max="15622" width="11.28515625" style="107" customWidth="1"/>
    <col min="15623" max="15623" width="9.42578125" style="107" customWidth="1"/>
    <col min="15624" max="15624" width="11.85546875" style="107" customWidth="1"/>
    <col min="15625" max="15625" width="10.5703125" style="107" customWidth="1"/>
    <col min="15626" max="15626" width="9.42578125" style="107" customWidth="1"/>
    <col min="15627" max="15628" width="10.85546875" style="107" customWidth="1"/>
    <col min="15629" max="15629" width="9.42578125" style="107" customWidth="1"/>
    <col min="15630" max="15630" width="13.140625" style="107" customWidth="1"/>
    <col min="15631" max="15631" width="11.140625" style="107" customWidth="1"/>
    <col min="15632" max="15632" width="9.42578125" style="107" customWidth="1"/>
    <col min="15633" max="15633" width="12.85546875" style="107" customWidth="1"/>
    <col min="15634" max="15634" width="12.140625" style="107" customWidth="1"/>
    <col min="15635" max="15635" width="9.42578125" style="107" customWidth="1"/>
    <col min="15636" max="15636" width="12" style="107" customWidth="1"/>
    <col min="15637" max="15637" width="12.28515625" style="107" customWidth="1"/>
    <col min="15638" max="15638" width="15.42578125" style="107" customWidth="1"/>
    <col min="15639" max="15872" width="9.140625" style="107"/>
    <col min="15873" max="15873" width="4.42578125" style="107" customWidth="1"/>
    <col min="15874" max="15874" width="13.7109375" style="107" customWidth="1"/>
    <col min="15875" max="15875" width="53" style="107" customWidth="1"/>
    <col min="15876" max="15876" width="10.140625" style="107" customWidth="1"/>
    <col min="15877" max="15877" width="11.140625" style="107" customWidth="1"/>
    <col min="15878" max="15878" width="11.28515625" style="107" customWidth="1"/>
    <col min="15879" max="15879" width="9.42578125" style="107" customWidth="1"/>
    <col min="15880" max="15880" width="11.85546875" style="107" customWidth="1"/>
    <col min="15881" max="15881" width="10.5703125" style="107" customWidth="1"/>
    <col min="15882" max="15882" width="9.42578125" style="107" customWidth="1"/>
    <col min="15883" max="15884" width="10.85546875" style="107" customWidth="1"/>
    <col min="15885" max="15885" width="9.42578125" style="107" customWidth="1"/>
    <col min="15886" max="15886" width="13.140625" style="107" customWidth="1"/>
    <col min="15887" max="15887" width="11.140625" style="107" customWidth="1"/>
    <col min="15888" max="15888" width="9.42578125" style="107" customWidth="1"/>
    <col min="15889" max="15889" width="12.85546875" style="107" customWidth="1"/>
    <col min="15890" max="15890" width="12.140625" style="107" customWidth="1"/>
    <col min="15891" max="15891" width="9.42578125" style="107" customWidth="1"/>
    <col min="15892" max="15892" width="12" style="107" customWidth="1"/>
    <col min="15893" max="15893" width="12.28515625" style="107" customWidth="1"/>
    <col min="15894" max="15894" width="15.42578125" style="107" customWidth="1"/>
    <col min="15895" max="16128" width="9.140625" style="107"/>
    <col min="16129" max="16129" width="4.42578125" style="107" customWidth="1"/>
    <col min="16130" max="16130" width="13.7109375" style="107" customWidth="1"/>
    <col min="16131" max="16131" width="53" style="107" customWidth="1"/>
    <col min="16132" max="16132" width="10.140625" style="107" customWidth="1"/>
    <col min="16133" max="16133" width="11.140625" style="107" customWidth="1"/>
    <col min="16134" max="16134" width="11.28515625" style="107" customWidth="1"/>
    <col min="16135" max="16135" width="9.42578125" style="107" customWidth="1"/>
    <col min="16136" max="16136" width="11.85546875" style="107" customWidth="1"/>
    <col min="16137" max="16137" width="10.5703125" style="107" customWidth="1"/>
    <col min="16138" max="16138" width="9.42578125" style="107" customWidth="1"/>
    <col min="16139" max="16140" width="10.85546875" style="107" customWidth="1"/>
    <col min="16141" max="16141" width="9.42578125" style="107" customWidth="1"/>
    <col min="16142" max="16142" width="13.140625" style="107" customWidth="1"/>
    <col min="16143" max="16143" width="11.140625" style="107" customWidth="1"/>
    <col min="16144" max="16144" width="9.42578125" style="107" customWidth="1"/>
    <col min="16145" max="16145" width="12.85546875" style="107" customWidth="1"/>
    <col min="16146" max="16146" width="12.140625" style="107" customWidth="1"/>
    <col min="16147" max="16147" width="9.42578125" style="107" customWidth="1"/>
    <col min="16148" max="16148" width="12" style="107" customWidth="1"/>
    <col min="16149" max="16149" width="12.28515625" style="107" customWidth="1"/>
    <col min="16150" max="16150" width="15.42578125" style="107" customWidth="1"/>
    <col min="16151" max="16384" width="9.140625" style="107"/>
  </cols>
  <sheetData>
    <row r="1" spans="1:21" ht="18.75" customHeight="1">
      <c r="B1" s="3924" t="str">
        <f>[1]СПО!B1</f>
        <v>Гуманитарно-педагогическая академия (филиал) ФГАОУ ВО «КФУ им. В. И. Вернадского» в г. Ялте</v>
      </c>
      <c r="C1" s="3924"/>
      <c r="D1" s="3924"/>
      <c r="E1" s="3924"/>
      <c r="F1" s="3924"/>
      <c r="G1" s="3924"/>
      <c r="H1" s="3924"/>
      <c r="I1" s="3924"/>
      <c r="J1" s="3924"/>
      <c r="K1" s="3924"/>
      <c r="L1" s="3924"/>
      <c r="M1" s="3924"/>
      <c r="N1" s="3924"/>
      <c r="O1" s="3924"/>
      <c r="P1" s="3924"/>
      <c r="Q1" s="3924"/>
      <c r="R1" s="3924"/>
      <c r="S1" s="3924"/>
      <c r="T1" s="3924"/>
      <c r="U1" s="3924"/>
    </row>
    <row r="2" spans="1:21" ht="18.75">
      <c r="B2" s="108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</row>
    <row r="3" spans="1:21" ht="18.75" customHeight="1">
      <c r="B3" s="3928" t="s">
        <v>225</v>
      </c>
      <c r="C3" s="3928"/>
      <c r="D3" s="3928"/>
      <c r="E3" s="3928"/>
      <c r="F3" s="3928"/>
      <c r="G3" s="3924" t="str">
        <f>[1]СПО!F3</f>
        <v>01.06.2017 г.</v>
      </c>
      <c r="H3" s="3924"/>
      <c r="I3" s="3925" t="s">
        <v>226</v>
      </c>
      <c r="J3" s="3925"/>
      <c r="K3" s="3925"/>
      <c r="L3" s="3925"/>
      <c r="M3" s="3925"/>
      <c r="N3" s="3925"/>
      <c r="O3" s="3925"/>
      <c r="P3" s="3925"/>
      <c r="Q3" s="3925"/>
      <c r="R3" s="3925"/>
      <c r="S3" s="3925"/>
      <c r="T3" s="3925"/>
      <c r="U3" s="3925"/>
    </row>
    <row r="4" spans="1:21" ht="19.5" thickBot="1"/>
    <row r="5" spans="1:21" ht="12.75" customHeight="1" thickBot="1">
      <c r="B5" s="3917" t="s">
        <v>9</v>
      </c>
      <c r="C5" s="3917"/>
      <c r="D5" s="3908" t="s">
        <v>0</v>
      </c>
      <c r="E5" s="3908"/>
      <c r="F5" s="3908"/>
      <c r="G5" s="3915" t="s">
        <v>1</v>
      </c>
      <c r="H5" s="3915"/>
      <c r="I5" s="3915"/>
      <c r="J5" s="3908" t="s">
        <v>2</v>
      </c>
      <c r="K5" s="3908"/>
      <c r="L5" s="3908"/>
      <c r="M5" s="3923" t="s">
        <v>3</v>
      </c>
      <c r="N5" s="3923"/>
      <c r="O5" s="3923"/>
      <c r="P5" s="3912">
        <v>5</v>
      </c>
      <c r="Q5" s="3912"/>
      <c r="R5" s="3912"/>
      <c r="S5" s="3926" t="s">
        <v>6</v>
      </c>
      <c r="T5" s="3926"/>
      <c r="U5" s="3926"/>
    </row>
    <row r="6" spans="1:21" ht="19.5" thickBot="1">
      <c r="B6" s="3917"/>
      <c r="C6" s="3917"/>
      <c r="D6" s="3908"/>
      <c r="E6" s="3908"/>
      <c r="F6" s="3908"/>
      <c r="G6" s="3915"/>
      <c r="H6" s="3915"/>
      <c r="I6" s="3916"/>
      <c r="J6" s="3908"/>
      <c r="K6" s="3908"/>
      <c r="L6" s="3908"/>
      <c r="M6" s="3923"/>
      <c r="N6" s="3923"/>
      <c r="O6" s="3908"/>
      <c r="P6" s="3912"/>
      <c r="Q6" s="3912"/>
      <c r="R6" s="3913"/>
      <c r="S6" s="3926"/>
      <c r="T6" s="3926"/>
      <c r="U6" s="3927"/>
    </row>
    <row r="7" spans="1:21" ht="134.44999999999999" customHeight="1" thickBot="1">
      <c r="B7" s="3917"/>
      <c r="C7" s="3917"/>
      <c r="D7" s="194" t="s">
        <v>26</v>
      </c>
      <c r="E7" s="136" t="s">
        <v>27</v>
      </c>
      <c r="F7" s="129" t="s">
        <v>4</v>
      </c>
      <c r="G7" s="99" t="s">
        <v>26</v>
      </c>
      <c r="H7" s="98" t="s">
        <v>27</v>
      </c>
      <c r="I7" s="129" t="s">
        <v>4</v>
      </c>
      <c r="J7" s="99" t="s">
        <v>26</v>
      </c>
      <c r="K7" s="98" t="s">
        <v>27</v>
      </c>
      <c r="L7" s="129" t="s">
        <v>4</v>
      </c>
      <c r="M7" s="99" t="s">
        <v>26</v>
      </c>
      <c r="N7" s="98" t="s">
        <v>27</v>
      </c>
      <c r="O7" s="129" t="s">
        <v>4</v>
      </c>
      <c r="P7" s="99" t="s">
        <v>26</v>
      </c>
      <c r="Q7" s="98" t="s">
        <v>27</v>
      </c>
      <c r="R7" s="129" t="s">
        <v>4</v>
      </c>
      <c r="S7" s="99" t="s">
        <v>26</v>
      </c>
      <c r="T7" s="98" t="s">
        <v>27</v>
      </c>
      <c r="U7" s="129" t="s">
        <v>4</v>
      </c>
    </row>
    <row r="8" spans="1:21" ht="20.25" customHeight="1" thickBot="1">
      <c r="B8" s="3918" t="s">
        <v>22</v>
      </c>
      <c r="C8" s="3918"/>
      <c r="D8" s="110">
        <f>SUM(D9:D30)</f>
        <v>320</v>
      </c>
      <c r="E8" s="110">
        <f t="shared" ref="E8:U8" si="0">SUM(E9:E30)</f>
        <v>14</v>
      </c>
      <c r="F8" s="158">
        <f t="shared" si="0"/>
        <v>334</v>
      </c>
      <c r="G8" s="111">
        <f t="shared" si="0"/>
        <v>278</v>
      </c>
      <c r="H8" s="110">
        <f t="shared" si="0"/>
        <v>13</v>
      </c>
      <c r="I8" s="158">
        <f t="shared" si="0"/>
        <v>291</v>
      </c>
      <c r="J8" s="111">
        <f t="shared" si="0"/>
        <v>285</v>
      </c>
      <c r="K8" s="110">
        <f t="shared" si="0"/>
        <v>56</v>
      </c>
      <c r="L8" s="158">
        <f t="shared" si="0"/>
        <v>341</v>
      </c>
      <c r="M8" s="111">
        <f t="shared" si="0"/>
        <v>206</v>
      </c>
      <c r="N8" s="110">
        <f t="shared" si="0"/>
        <v>23</v>
      </c>
      <c r="O8" s="158">
        <f t="shared" si="0"/>
        <v>229</v>
      </c>
      <c r="P8" s="87">
        <f t="shared" si="0"/>
        <v>14</v>
      </c>
      <c r="Q8" s="86">
        <f t="shared" si="0"/>
        <v>0</v>
      </c>
      <c r="R8" s="159">
        <f t="shared" si="0"/>
        <v>14</v>
      </c>
      <c r="S8" s="111">
        <f t="shared" si="0"/>
        <v>1103</v>
      </c>
      <c r="T8" s="110">
        <f t="shared" si="0"/>
        <v>106</v>
      </c>
      <c r="U8" s="158">
        <f t="shared" si="0"/>
        <v>1209</v>
      </c>
    </row>
    <row r="9" spans="1:21" ht="18.75">
      <c r="A9" s="108">
        <v>1</v>
      </c>
      <c r="B9" s="160" t="s">
        <v>250</v>
      </c>
      <c r="C9" s="161" t="s">
        <v>251</v>
      </c>
      <c r="D9" s="162">
        <v>0</v>
      </c>
      <c r="E9" s="163">
        <v>0</v>
      </c>
      <c r="F9" s="164">
        <v>0</v>
      </c>
      <c r="G9" s="165">
        <v>0</v>
      </c>
      <c r="H9" s="163">
        <v>0</v>
      </c>
      <c r="I9" s="164">
        <v>0</v>
      </c>
      <c r="J9" s="165">
        <v>0</v>
      </c>
      <c r="K9" s="163">
        <v>0</v>
      </c>
      <c r="L9" s="164">
        <v>0</v>
      </c>
      <c r="M9" s="165">
        <v>0</v>
      </c>
      <c r="N9" s="163">
        <v>0</v>
      </c>
      <c r="O9" s="164">
        <v>0</v>
      </c>
      <c r="P9" s="165">
        <v>0</v>
      </c>
      <c r="Q9" s="163">
        <v>0</v>
      </c>
      <c r="R9" s="164">
        <v>0</v>
      </c>
      <c r="S9" s="165">
        <v>0</v>
      </c>
      <c r="T9" s="163">
        <v>0</v>
      </c>
      <c r="U9" s="164">
        <v>0</v>
      </c>
    </row>
    <row r="10" spans="1:21" s="73" customFormat="1" ht="18.75">
      <c r="A10" s="108"/>
      <c r="B10" s="166" t="s">
        <v>167</v>
      </c>
      <c r="C10" s="72" t="s">
        <v>168</v>
      </c>
      <c r="D10" s="167">
        <v>19</v>
      </c>
      <c r="E10" s="88">
        <v>0</v>
      </c>
      <c r="F10" s="168">
        <v>19</v>
      </c>
      <c r="G10" s="89">
        <v>20</v>
      </c>
      <c r="H10" s="88">
        <v>0</v>
      </c>
      <c r="I10" s="168">
        <v>20</v>
      </c>
      <c r="J10" s="89">
        <v>17</v>
      </c>
      <c r="K10" s="88">
        <v>3</v>
      </c>
      <c r="L10" s="168">
        <v>20</v>
      </c>
      <c r="M10" s="89">
        <v>13</v>
      </c>
      <c r="N10" s="88">
        <v>0</v>
      </c>
      <c r="O10" s="168">
        <v>13</v>
      </c>
      <c r="P10" s="89">
        <v>0</v>
      </c>
      <c r="Q10" s="88">
        <v>0</v>
      </c>
      <c r="R10" s="168">
        <v>0</v>
      </c>
      <c r="S10" s="89">
        <v>69</v>
      </c>
      <c r="T10" s="88">
        <v>3</v>
      </c>
      <c r="U10" s="168">
        <v>72</v>
      </c>
    </row>
    <row r="11" spans="1:21" s="73" customFormat="1" ht="18.75">
      <c r="A11" s="108"/>
      <c r="B11" s="166" t="s">
        <v>169</v>
      </c>
      <c r="C11" s="72" t="s">
        <v>170</v>
      </c>
      <c r="D11" s="167">
        <v>13</v>
      </c>
      <c r="E11" s="88">
        <v>0</v>
      </c>
      <c r="F11" s="168">
        <v>13</v>
      </c>
      <c r="G11" s="89">
        <v>13</v>
      </c>
      <c r="H11" s="88">
        <v>1</v>
      </c>
      <c r="I11" s="168">
        <v>14</v>
      </c>
      <c r="J11" s="89">
        <v>17</v>
      </c>
      <c r="K11" s="88">
        <v>2</v>
      </c>
      <c r="L11" s="168">
        <v>19</v>
      </c>
      <c r="M11" s="89">
        <v>22</v>
      </c>
      <c r="N11" s="88">
        <v>2</v>
      </c>
      <c r="O11" s="168">
        <v>24</v>
      </c>
      <c r="P11" s="89">
        <v>0</v>
      </c>
      <c r="Q11" s="88">
        <v>0</v>
      </c>
      <c r="R11" s="168">
        <v>0</v>
      </c>
      <c r="S11" s="89">
        <v>65</v>
      </c>
      <c r="T11" s="88">
        <v>5</v>
      </c>
      <c r="U11" s="168">
        <v>70</v>
      </c>
    </row>
    <row r="12" spans="1:21" s="73" customFormat="1" ht="18.75">
      <c r="A12" s="108"/>
      <c r="B12" s="166" t="s">
        <v>171</v>
      </c>
      <c r="C12" s="72" t="s">
        <v>172</v>
      </c>
      <c r="D12" s="167">
        <v>17</v>
      </c>
      <c r="E12" s="88">
        <v>4</v>
      </c>
      <c r="F12" s="168">
        <v>21</v>
      </c>
      <c r="G12" s="89">
        <v>35</v>
      </c>
      <c r="H12" s="88">
        <v>0</v>
      </c>
      <c r="I12" s="168">
        <v>35</v>
      </c>
      <c r="J12" s="89">
        <v>14</v>
      </c>
      <c r="K12" s="88">
        <v>3</v>
      </c>
      <c r="L12" s="168">
        <v>17</v>
      </c>
      <c r="M12" s="89">
        <v>23</v>
      </c>
      <c r="N12" s="88">
        <v>3</v>
      </c>
      <c r="O12" s="168">
        <v>26</v>
      </c>
      <c r="P12" s="89">
        <v>0</v>
      </c>
      <c r="Q12" s="88">
        <v>0</v>
      </c>
      <c r="R12" s="168">
        <v>0</v>
      </c>
      <c r="S12" s="89">
        <v>89</v>
      </c>
      <c r="T12" s="88">
        <v>10</v>
      </c>
      <c r="U12" s="168">
        <v>99</v>
      </c>
    </row>
    <row r="13" spans="1:21" s="73" customFormat="1" ht="18.75">
      <c r="A13" s="108"/>
      <c r="B13" s="166" t="s">
        <v>173</v>
      </c>
      <c r="C13" s="72" t="s">
        <v>174</v>
      </c>
      <c r="D13" s="167">
        <v>18</v>
      </c>
      <c r="E13" s="88">
        <v>0</v>
      </c>
      <c r="F13" s="168">
        <v>18</v>
      </c>
      <c r="G13" s="89">
        <v>23</v>
      </c>
      <c r="H13" s="88">
        <v>1</v>
      </c>
      <c r="I13" s="168">
        <v>24</v>
      </c>
      <c r="J13" s="89">
        <v>20</v>
      </c>
      <c r="K13" s="88">
        <v>16</v>
      </c>
      <c r="L13" s="168">
        <v>36</v>
      </c>
      <c r="M13" s="89">
        <v>13</v>
      </c>
      <c r="N13" s="88">
        <v>2</v>
      </c>
      <c r="O13" s="168">
        <v>15</v>
      </c>
      <c r="P13" s="89">
        <v>0</v>
      </c>
      <c r="Q13" s="88">
        <v>0</v>
      </c>
      <c r="R13" s="168">
        <v>0</v>
      </c>
      <c r="S13" s="89">
        <v>74</v>
      </c>
      <c r="T13" s="88">
        <v>19</v>
      </c>
      <c r="U13" s="168">
        <v>93</v>
      </c>
    </row>
    <row r="14" spans="1:21" s="73" customFormat="1" ht="18.75">
      <c r="A14" s="108"/>
      <c r="B14" s="166" t="s">
        <v>175</v>
      </c>
      <c r="C14" s="72" t="s">
        <v>176</v>
      </c>
      <c r="D14" s="167">
        <v>19</v>
      </c>
      <c r="E14" s="88">
        <v>1</v>
      </c>
      <c r="F14" s="168">
        <v>20</v>
      </c>
      <c r="G14" s="89">
        <v>8</v>
      </c>
      <c r="H14" s="88">
        <v>3</v>
      </c>
      <c r="I14" s="168">
        <v>11</v>
      </c>
      <c r="J14" s="89">
        <v>17</v>
      </c>
      <c r="K14" s="88">
        <v>2</v>
      </c>
      <c r="L14" s="168">
        <v>19</v>
      </c>
      <c r="M14" s="89">
        <v>11</v>
      </c>
      <c r="N14" s="88">
        <v>0</v>
      </c>
      <c r="O14" s="168">
        <v>11</v>
      </c>
      <c r="P14" s="89">
        <v>0</v>
      </c>
      <c r="Q14" s="88">
        <v>0</v>
      </c>
      <c r="R14" s="168">
        <v>0</v>
      </c>
      <c r="S14" s="89">
        <v>55</v>
      </c>
      <c r="T14" s="88">
        <v>6</v>
      </c>
      <c r="U14" s="168">
        <v>61</v>
      </c>
    </row>
    <row r="15" spans="1:21" s="73" customFormat="1" ht="18.75">
      <c r="A15" s="108"/>
      <c r="B15" s="166" t="s">
        <v>177</v>
      </c>
      <c r="C15" s="72" t="s">
        <v>178</v>
      </c>
      <c r="D15" s="167">
        <v>52</v>
      </c>
      <c r="E15" s="88">
        <v>0</v>
      </c>
      <c r="F15" s="168">
        <v>52</v>
      </c>
      <c r="G15" s="89">
        <v>41</v>
      </c>
      <c r="H15" s="88">
        <v>0</v>
      </c>
      <c r="I15" s="168">
        <v>41</v>
      </c>
      <c r="J15" s="89">
        <v>45</v>
      </c>
      <c r="K15" s="88">
        <v>0</v>
      </c>
      <c r="L15" s="168">
        <v>45</v>
      </c>
      <c r="M15" s="89">
        <v>5</v>
      </c>
      <c r="N15" s="88">
        <v>0</v>
      </c>
      <c r="O15" s="168">
        <v>5</v>
      </c>
      <c r="P15" s="89">
        <v>0</v>
      </c>
      <c r="Q15" s="88">
        <v>0</v>
      </c>
      <c r="R15" s="168">
        <v>0</v>
      </c>
      <c r="S15" s="89">
        <v>143</v>
      </c>
      <c r="T15" s="88">
        <v>0</v>
      </c>
      <c r="U15" s="168">
        <v>143</v>
      </c>
    </row>
    <row r="16" spans="1:21" s="73" customFormat="1" ht="18.75">
      <c r="A16" s="108"/>
      <c r="B16" s="166" t="s">
        <v>179</v>
      </c>
      <c r="C16" s="72" t="s">
        <v>180</v>
      </c>
      <c r="D16" s="167">
        <v>15</v>
      </c>
      <c r="E16" s="88">
        <v>0</v>
      </c>
      <c r="F16" s="168">
        <v>15</v>
      </c>
      <c r="G16" s="89">
        <v>12</v>
      </c>
      <c r="H16" s="88">
        <v>0</v>
      </c>
      <c r="I16" s="168">
        <v>12</v>
      </c>
      <c r="J16" s="89">
        <v>15</v>
      </c>
      <c r="K16" s="88">
        <v>1</v>
      </c>
      <c r="L16" s="168">
        <v>16</v>
      </c>
      <c r="M16" s="89">
        <v>7</v>
      </c>
      <c r="N16" s="88">
        <v>0</v>
      </c>
      <c r="O16" s="168">
        <v>7</v>
      </c>
      <c r="P16" s="89">
        <v>0</v>
      </c>
      <c r="Q16" s="88">
        <v>0</v>
      </c>
      <c r="R16" s="168">
        <v>0</v>
      </c>
      <c r="S16" s="89">
        <v>49</v>
      </c>
      <c r="T16" s="88">
        <v>1</v>
      </c>
      <c r="U16" s="168">
        <v>50</v>
      </c>
    </row>
    <row r="17" spans="1:22" s="73" customFormat="1" ht="37.5">
      <c r="A17" s="108"/>
      <c r="B17" s="166" t="s">
        <v>181</v>
      </c>
      <c r="C17" s="72" t="s">
        <v>182</v>
      </c>
      <c r="D17" s="167">
        <v>16</v>
      </c>
      <c r="E17" s="88">
        <v>0</v>
      </c>
      <c r="F17" s="168">
        <v>16</v>
      </c>
      <c r="G17" s="89">
        <v>12</v>
      </c>
      <c r="H17" s="88">
        <v>0</v>
      </c>
      <c r="I17" s="168">
        <v>12</v>
      </c>
      <c r="J17" s="89">
        <v>15</v>
      </c>
      <c r="K17" s="88">
        <v>2</v>
      </c>
      <c r="L17" s="168">
        <v>17</v>
      </c>
      <c r="M17" s="89">
        <v>25</v>
      </c>
      <c r="N17" s="88">
        <v>2</v>
      </c>
      <c r="O17" s="168">
        <v>27</v>
      </c>
      <c r="P17" s="89">
        <v>14</v>
      </c>
      <c r="Q17" s="88">
        <v>0</v>
      </c>
      <c r="R17" s="168">
        <v>14</v>
      </c>
      <c r="S17" s="89">
        <v>82</v>
      </c>
      <c r="T17" s="88">
        <v>4</v>
      </c>
      <c r="U17" s="168">
        <v>86</v>
      </c>
    </row>
    <row r="18" spans="1:22" s="73" customFormat="1" ht="18.75">
      <c r="A18" s="108"/>
      <c r="B18" s="166" t="s">
        <v>183</v>
      </c>
      <c r="C18" s="72" t="s">
        <v>184</v>
      </c>
      <c r="D18" s="167">
        <v>50</v>
      </c>
      <c r="E18" s="88">
        <v>5</v>
      </c>
      <c r="F18" s="168">
        <v>55</v>
      </c>
      <c r="G18" s="89">
        <v>36</v>
      </c>
      <c r="H18" s="88">
        <v>4</v>
      </c>
      <c r="I18" s="168">
        <v>40</v>
      </c>
      <c r="J18" s="89">
        <v>40</v>
      </c>
      <c r="K18" s="88">
        <v>9</v>
      </c>
      <c r="L18" s="168">
        <v>49</v>
      </c>
      <c r="M18" s="89">
        <v>30</v>
      </c>
      <c r="N18" s="88">
        <v>4</v>
      </c>
      <c r="O18" s="168">
        <v>34</v>
      </c>
      <c r="P18" s="89">
        <v>0</v>
      </c>
      <c r="Q18" s="88">
        <v>0</v>
      </c>
      <c r="R18" s="168">
        <v>0</v>
      </c>
      <c r="S18" s="89">
        <v>156</v>
      </c>
      <c r="T18" s="88">
        <v>22</v>
      </c>
      <c r="U18" s="168">
        <v>178</v>
      </c>
    </row>
    <row r="19" spans="1:22" s="73" customFormat="1" ht="18.75">
      <c r="A19" s="108"/>
      <c r="B19" s="166" t="s">
        <v>185</v>
      </c>
      <c r="C19" s="72" t="s">
        <v>186</v>
      </c>
      <c r="D19" s="167">
        <v>14</v>
      </c>
      <c r="E19" s="88">
        <v>0</v>
      </c>
      <c r="F19" s="168">
        <v>14</v>
      </c>
      <c r="G19" s="89">
        <v>9</v>
      </c>
      <c r="H19" s="88">
        <v>0</v>
      </c>
      <c r="I19" s="168">
        <v>9</v>
      </c>
      <c r="J19" s="89">
        <v>8</v>
      </c>
      <c r="K19" s="88">
        <v>1</v>
      </c>
      <c r="L19" s="168">
        <v>9</v>
      </c>
      <c r="M19" s="89">
        <v>9</v>
      </c>
      <c r="N19" s="88">
        <v>0</v>
      </c>
      <c r="O19" s="168">
        <v>9</v>
      </c>
      <c r="P19" s="89">
        <v>0</v>
      </c>
      <c r="Q19" s="88">
        <v>0</v>
      </c>
      <c r="R19" s="168">
        <v>0</v>
      </c>
      <c r="S19" s="89">
        <v>40</v>
      </c>
      <c r="T19" s="88">
        <v>1</v>
      </c>
      <c r="U19" s="168">
        <v>41</v>
      </c>
    </row>
    <row r="20" spans="1:22" s="73" customFormat="1" ht="18.75">
      <c r="A20" s="108"/>
      <c r="B20" s="166" t="s">
        <v>187</v>
      </c>
      <c r="C20" s="72" t="s">
        <v>188</v>
      </c>
      <c r="D20" s="167">
        <v>10</v>
      </c>
      <c r="E20" s="88">
        <v>0</v>
      </c>
      <c r="F20" s="168">
        <v>10</v>
      </c>
      <c r="G20" s="89">
        <v>0</v>
      </c>
      <c r="H20" s="88">
        <v>0</v>
      </c>
      <c r="I20" s="168">
        <v>0</v>
      </c>
      <c r="J20" s="89">
        <v>6</v>
      </c>
      <c r="K20" s="88">
        <v>0</v>
      </c>
      <c r="L20" s="168">
        <v>6</v>
      </c>
      <c r="M20" s="89">
        <v>0</v>
      </c>
      <c r="N20" s="88">
        <v>0</v>
      </c>
      <c r="O20" s="168">
        <v>0</v>
      </c>
      <c r="P20" s="89">
        <v>0</v>
      </c>
      <c r="Q20" s="88">
        <v>0</v>
      </c>
      <c r="R20" s="168">
        <v>0</v>
      </c>
      <c r="S20" s="89">
        <v>16</v>
      </c>
      <c r="T20" s="88">
        <v>0</v>
      </c>
      <c r="U20" s="168">
        <v>16</v>
      </c>
    </row>
    <row r="21" spans="1:22" s="73" customFormat="1" ht="56.25">
      <c r="A21" s="108"/>
      <c r="B21" s="166" t="s">
        <v>189</v>
      </c>
      <c r="C21" s="72" t="s">
        <v>190</v>
      </c>
      <c r="D21" s="167">
        <v>15</v>
      </c>
      <c r="E21" s="88">
        <v>1</v>
      </c>
      <c r="F21" s="168">
        <v>16</v>
      </c>
      <c r="G21" s="89">
        <v>16</v>
      </c>
      <c r="H21" s="88">
        <v>1</v>
      </c>
      <c r="I21" s="168">
        <v>17</v>
      </c>
      <c r="J21" s="89">
        <v>7</v>
      </c>
      <c r="K21" s="88">
        <v>0</v>
      </c>
      <c r="L21" s="168">
        <v>7</v>
      </c>
      <c r="M21" s="89">
        <v>11</v>
      </c>
      <c r="N21" s="88">
        <v>4</v>
      </c>
      <c r="O21" s="168">
        <v>15</v>
      </c>
      <c r="P21" s="89">
        <v>0</v>
      </c>
      <c r="Q21" s="88">
        <v>0</v>
      </c>
      <c r="R21" s="168">
        <v>0</v>
      </c>
      <c r="S21" s="89">
        <v>49</v>
      </c>
      <c r="T21" s="88">
        <v>6</v>
      </c>
      <c r="U21" s="168">
        <v>55</v>
      </c>
    </row>
    <row r="22" spans="1:22" s="73" customFormat="1" ht="18.75">
      <c r="A22" s="108"/>
      <c r="B22" s="166" t="s">
        <v>191</v>
      </c>
      <c r="C22" s="72" t="s">
        <v>192</v>
      </c>
      <c r="D22" s="167">
        <v>14</v>
      </c>
      <c r="E22" s="88">
        <v>0</v>
      </c>
      <c r="F22" s="168">
        <v>14</v>
      </c>
      <c r="G22" s="89">
        <v>11</v>
      </c>
      <c r="H22" s="88">
        <v>0</v>
      </c>
      <c r="I22" s="168">
        <v>11</v>
      </c>
      <c r="J22" s="89">
        <v>9</v>
      </c>
      <c r="K22" s="88">
        <v>1</v>
      </c>
      <c r="L22" s="168">
        <v>10</v>
      </c>
      <c r="M22" s="89">
        <v>8</v>
      </c>
      <c r="N22" s="88">
        <v>0</v>
      </c>
      <c r="O22" s="168">
        <v>8</v>
      </c>
      <c r="P22" s="89">
        <v>0</v>
      </c>
      <c r="Q22" s="88">
        <v>0</v>
      </c>
      <c r="R22" s="168">
        <v>0</v>
      </c>
      <c r="S22" s="89">
        <v>42</v>
      </c>
      <c r="T22" s="88">
        <v>1</v>
      </c>
      <c r="U22" s="168">
        <v>43</v>
      </c>
    </row>
    <row r="23" spans="1:22" s="73" customFormat="1" ht="18.75">
      <c r="A23" s="108"/>
      <c r="B23" s="166" t="s">
        <v>193</v>
      </c>
      <c r="C23" s="72" t="s">
        <v>194</v>
      </c>
      <c r="D23" s="167">
        <v>2</v>
      </c>
      <c r="E23" s="88">
        <v>2</v>
      </c>
      <c r="F23" s="168">
        <v>4</v>
      </c>
      <c r="G23" s="89">
        <v>2</v>
      </c>
      <c r="H23" s="88">
        <v>1</v>
      </c>
      <c r="I23" s="168">
        <v>3</v>
      </c>
      <c r="J23" s="89">
        <v>1</v>
      </c>
      <c r="K23" s="88">
        <v>1</v>
      </c>
      <c r="L23" s="168">
        <v>2</v>
      </c>
      <c r="M23" s="89">
        <v>2</v>
      </c>
      <c r="N23" s="88">
        <v>0</v>
      </c>
      <c r="O23" s="168">
        <v>2</v>
      </c>
      <c r="P23" s="89">
        <v>0</v>
      </c>
      <c r="Q23" s="88">
        <v>0</v>
      </c>
      <c r="R23" s="168">
        <v>0</v>
      </c>
      <c r="S23" s="89">
        <v>7</v>
      </c>
      <c r="T23" s="88">
        <v>4</v>
      </c>
      <c r="U23" s="168">
        <v>11</v>
      </c>
    </row>
    <row r="24" spans="1:22" s="73" customFormat="1" ht="18.75">
      <c r="A24" s="108"/>
      <c r="B24" s="166" t="s">
        <v>195</v>
      </c>
      <c r="C24" s="72" t="s">
        <v>196</v>
      </c>
      <c r="D24" s="167">
        <v>3</v>
      </c>
      <c r="E24" s="88">
        <v>0</v>
      </c>
      <c r="F24" s="168">
        <v>3</v>
      </c>
      <c r="G24" s="89">
        <v>9</v>
      </c>
      <c r="H24" s="88">
        <v>0</v>
      </c>
      <c r="I24" s="168">
        <v>9</v>
      </c>
      <c r="J24" s="89">
        <v>6</v>
      </c>
      <c r="K24" s="88">
        <v>2</v>
      </c>
      <c r="L24" s="168">
        <v>8</v>
      </c>
      <c r="M24" s="89">
        <v>4</v>
      </c>
      <c r="N24" s="88">
        <v>3</v>
      </c>
      <c r="O24" s="168">
        <v>7</v>
      </c>
      <c r="P24" s="89">
        <v>0</v>
      </c>
      <c r="Q24" s="88">
        <v>0</v>
      </c>
      <c r="R24" s="168">
        <v>0</v>
      </c>
      <c r="S24" s="89">
        <v>22</v>
      </c>
      <c r="T24" s="88">
        <v>5</v>
      </c>
      <c r="U24" s="168">
        <v>27</v>
      </c>
    </row>
    <row r="25" spans="1:22" s="73" customFormat="1" ht="18.75">
      <c r="A25" s="108"/>
      <c r="B25" s="166" t="s">
        <v>197</v>
      </c>
      <c r="C25" s="72" t="s">
        <v>198</v>
      </c>
      <c r="D25" s="167">
        <v>2</v>
      </c>
      <c r="E25" s="88">
        <v>0</v>
      </c>
      <c r="F25" s="168">
        <v>2</v>
      </c>
      <c r="G25" s="89">
        <v>0</v>
      </c>
      <c r="H25" s="88">
        <v>0</v>
      </c>
      <c r="I25" s="168">
        <v>0</v>
      </c>
      <c r="J25" s="89">
        <v>1</v>
      </c>
      <c r="K25" s="88">
        <v>0</v>
      </c>
      <c r="L25" s="168">
        <v>1</v>
      </c>
      <c r="M25" s="89">
        <v>3</v>
      </c>
      <c r="N25" s="88">
        <v>0</v>
      </c>
      <c r="O25" s="168">
        <v>3</v>
      </c>
      <c r="P25" s="89">
        <v>0</v>
      </c>
      <c r="Q25" s="88">
        <v>0</v>
      </c>
      <c r="R25" s="168">
        <v>0</v>
      </c>
      <c r="S25" s="89">
        <v>6</v>
      </c>
      <c r="T25" s="88">
        <v>0</v>
      </c>
      <c r="U25" s="168">
        <v>6</v>
      </c>
    </row>
    <row r="26" spans="1:22" s="73" customFormat="1" ht="18.75">
      <c r="A26" s="108"/>
      <c r="B26" s="166" t="s">
        <v>199</v>
      </c>
      <c r="C26" s="72" t="s">
        <v>200</v>
      </c>
      <c r="D26" s="167">
        <v>2</v>
      </c>
      <c r="E26" s="88">
        <v>0</v>
      </c>
      <c r="F26" s="168">
        <v>2</v>
      </c>
      <c r="G26" s="89">
        <v>2</v>
      </c>
      <c r="H26" s="88">
        <v>0</v>
      </c>
      <c r="I26" s="168">
        <v>2</v>
      </c>
      <c r="J26" s="89">
        <v>1</v>
      </c>
      <c r="K26" s="88">
        <v>0</v>
      </c>
      <c r="L26" s="168">
        <v>1</v>
      </c>
      <c r="M26" s="89">
        <v>0</v>
      </c>
      <c r="N26" s="88">
        <v>0</v>
      </c>
      <c r="O26" s="168">
        <v>0</v>
      </c>
      <c r="P26" s="89">
        <v>0</v>
      </c>
      <c r="Q26" s="88">
        <v>0</v>
      </c>
      <c r="R26" s="168">
        <v>0</v>
      </c>
      <c r="S26" s="89">
        <v>5</v>
      </c>
      <c r="T26" s="88">
        <v>0</v>
      </c>
      <c r="U26" s="168">
        <v>5</v>
      </c>
    </row>
    <row r="27" spans="1:22" s="73" customFormat="1" ht="18.75">
      <c r="A27" s="108"/>
      <c r="B27" s="166" t="s">
        <v>201</v>
      </c>
      <c r="C27" s="72" t="s">
        <v>202</v>
      </c>
      <c r="D27" s="167">
        <v>1</v>
      </c>
      <c r="E27" s="88">
        <v>0</v>
      </c>
      <c r="F27" s="168">
        <v>1</v>
      </c>
      <c r="G27" s="89">
        <v>2</v>
      </c>
      <c r="H27" s="88">
        <v>0</v>
      </c>
      <c r="I27" s="168">
        <v>2</v>
      </c>
      <c r="J27" s="89">
        <v>2</v>
      </c>
      <c r="K27" s="88">
        <v>0</v>
      </c>
      <c r="L27" s="168">
        <v>2</v>
      </c>
      <c r="M27" s="89">
        <v>0</v>
      </c>
      <c r="N27" s="88">
        <v>2</v>
      </c>
      <c r="O27" s="168">
        <v>2</v>
      </c>
      <c r="P27" s="89">
        <v>0</v>
      </c>
      <c r="Q27" s="88">
        <v>0</v>
      </c>
      <c r="R27" s="168">
        <v>0</v>
      </c>
      <c r="S27" s="89">
        <v>5</v>
      </c>
      <c r="T27" s="88">
        <v>2</v>
      </c>
      <c r="U27" s="168">
        <v>7</v>
      </c>
    </row>
    <row r="28" spans="1:22" s="73" customFormat="1" ht="37.5">
      <c r="A28" s="108"/>
      <c r="B28" s="166" t="s">
        <v>203</v>
      </c>
      <c r="C28" s="72" t="s">
        <v>204</v>
      </c>
      <c r="D28" s="167">
        <v>3</v>
      </c>
      <c r="E28" s="88">
        <v>0</v>
      </c>
      <c r="F28" s="168">
        <v>3</v>
      </c>
      <c r="G28" s="89">
        <v>1</v>
      </c>
      <c r="H28" s="88">
        <v>0</v>
      </c>
      <c r="I28" s="168">
        <v>1</v>
      </c>
      <c r="J28" s="89">
        <v>6</v>
      </c>
      <c r="K28" s="88">
        <v>0</v>
      </c>
      <c r="L28" s="168">
        <v>6</v>
      </c>
      <c r="M28" s="89">
        <v>2</v>
      </c>
      <c r="N28" s="88">
        <v>0</v>
      </c>
      <c r="O28" s="168">
        <v>2</v>
      </c>
      <c r="P28" s="89">
        <v>0</v>
      </c>
      <c r="Q28" s="88">
        <v>0</v>
      </c>
      <c r="R28" s="168">
        <v>0</v>
      </c>
      <c r="S28" s="89">
        <v>12</v>
      </c>
      <c r="T28" s="88">
        <v>0</v>
      </c>
      <c r="U28" s="168">
        <v>12</v>
      </c>
    </row>
    <row r="29" spans="1:22" s="73" customFormat="1" ht="18.75">
      <c r="A29" s="108"/>
      <c r="B29" s="166" t="s">
        <v>205</v>
      </c>
      <c r="C29" s="72" t="s">
        <v>206</v>
      </c>
      <c r="D29" s="167">
        <v>24</v>
      </c>
      <c r="E29" s="88">
        <v>1</v>
      </c>
      <c r="F29" s="168">
        <v>25</v>
      </c>
      <c r="G29" s="89">
        <v>22</v>
      </c>
      <c r="H29" s="88">
        <v>2</v>
      </c>
      <c r="I29" s="168">
        <v>24</v>
      </c>
      <c r="J29" s="89">
        <v>23</v>
      </c>
      <c r="K29" s="88">
        <v>13</v>
      </c>
      <c r="L29" s="168">
        <v>36</v>
      </c>
      <c r="M29" s="89">
        <v>13</v>
      </c>
      <c r="N29" s="88">
        <v>1</v>
      </c>
      <c r="O29" s="168">
        <v>14</v>
      </c>
      <c r="P29" s="89">
        <v>0</v>
      </c>
      <c r="Q29" s="88">
        <v>0</v>
      </c>
      <c r="R29" s="168">
        <v>0</v>
      </c>
      <c r="S29" s="89">
        <v>82</v>
      </c>
      <c r="T29" s="88">
        <v>17</v>
      </c>
      <c r="U29" s="168">
        <v>99</v>
      </c>
    </row>
    <row r="30" spans="1:22" s="73" customFormat="1" ht="38.25" thickBot="1">
      <c r="A30" s="108"/>
      <c r="B30" s="169" t="s">
        <v>207</v>
      </c>
      <c r="C30" s="170" t="s">
        <v>249</v>
      </c>
      <c r="D30" s="171">
        <v>11</v>
      </c>
      <c r="E30" s="172">
        <v>0</v>
      </c>
      <c r="F30" s="173">
        <v>11</v>
      </c>
      <c r="G30" s="174">
        <v>4</v>
      </c>
      <c r="H30" s="172">
        <v>0</v>
      </c>
      <c r="I30" s="173">
        <v>4</v>
      </c>
      <c r="J30" s="174">
        <v>15</v>
      </c>
      <c r="K30" s="172">
        <v>0</v>
      </c>
      <c r="L30" s="173">
        <v>15</v>
      </c>
      <c r="M30" s="174">
        <v>5</v>
      </c>
      <c r="N30" s="172">
        <v>0</v>
      </c>
      <c r="O30" s="173">
        <v>5</v>
      </c>
      <c r="P30" s="174">
        <v>0</v>
      </c>
      <c r="Q30" s="172">
        <v>0</v>
      </c>
      <c r="R30" s="173">
        <v>0</v>
      </c>
      <c r="S30" s="174">
        <v>35</v>
      </c>
      <c r="T30" s="172">
        <v>0</v>
      </c>
      <c r="U30" s="173">
        <v>35</v>
      </c>
    </row>
    <row r="31" spans="1:22" s="112" customFormat="1" ht="21.6" customHeight="1" thickBot="1">
      <c r="A31" s="108"/>
      <c r="B31" s="3919" t="s">
        <v>16</v>
      </c>
      <c r="C31" s="3919"/>
      <c r="D31" s="133">
        <f>SUM(D9:D30)</f>
        <v>320</v>
      </c>
      <c r="E31" s="133">
        <f t="shared" ref="E31:S31" si="1">SUM(E9:E30)</f>
        <v>14</v>
      </c>
      <c r="F31" s="175">
        <f t="shared" si="1"/>
        <v>334</v>
      </c>
      <c r="G31" s="130">
        <f t="shared" si="1"/>
        <v>278</v>
      </c>
      <c r="H31" s="133">
        <f t="shared" si="1"/>
        <v>13</v>
      </c>
      <c r="I31" s="176">
        <f t="shared" si="1"/>
        <v>291</v>
      </c>
      <c r="J31" s="130">
        <f t="shared" si="1"/>
        <v>285</v>
      </c>
      <c r="K31" s="133">
        <f t="shared" si="1"/>
        <v>56</v>
      </c>
      <c r="L31" s="176">
        <f t="shared" si="1"/>
        <v>341</v>
      </c>
      <c r="M31" s="130">
        <f t="shared" si="1"/>
        <v>206</v>
      </c>
      <c r="N31" s="133">
        <f t="shared" si="1"/>
        <v>23</v>
      </c>
      <c r="O31" s="176">
        <f t="shared" si="1"/>
        <v>229</v>
      </c>
      <c r="P31" s="202">
        <f t="shared" si="1"/>
        <v>14</v>
      </c>
      <c r="Q31" s="134">
        <f t="shared" si="1"/>
        <v>0</v>
      </c>
      <c r="R31" s="177">
        <f t="shared" si="1"/>
        <v>14</v>
      </c>
      <c r="S31" s="130">
        <f t="shared" si="1"/>
        <v>1103</v>
      </c>
      <c r="T31" s="133">
        <f>SUM(T9:T30)</f>
        <v>106</v>
      </c>
      <c r="U31" s="176">
        <f>SUM(U9:U30)</f>
        <v>1209</v>
      </c>
    </row>
    <row r="32" spans="1:22" s="85" customFormat="1" ht="12.75" customHeight="1">
      <c r="A32" s="108"/>
      <c r="B32" s="3914" t="s">
        <v>23</v>
      </c>
      <c r="C32" s="3914"/>
      <c r="D32" s="152"/>
      <c r="E32" s="113"/>
      <c r="F32" s="178"/>
      <c r="G32" s="113"/>
      <c r="H32" s="113"/>
      <c r="I32" s="179"/>
      <c r="J32" s="113"/>
      <c r="K32" s="113"/>
      <c r="L32" s="179"/>
      <c r="M32" s="113"/>
      <c r="N32" s="113"/>
      <c r="O32" s="179"/>
      <c r="P32" s="113"/>
      <c r="Q32" s="113"/>
      <c r="R32" s="179"/>
      <c r="S32" s="113"/>
      <c r="T32" s="113"/>
      <c r="U32" s="179"/>
      <c r="V32" s="114"/>
    </row>
    <row r="33" spans="1:22" s="85" customFormat="1" ht="24.95" customHeight="1" thickBot="1">
      <c r="A33" s="108"/>
      <c r="B33" s="3914" t="s">
        <v>11</v>
      </c>
      <c r="C33" s="3914"/>
      <c r="D33" s="153"/>
      <c r="E33" s="135"/>
      <c r="F33" s="180"/>
      <c r="G33" s="135"/>
      <c r="H33" s="135"/>
      <c r="I33" s="180"/>
      <c r="J33" s="135"/>
      <c r="K33" s="135"/>
      <c r="L33" s="180"/>
      <c r="M33" s="135"/>
      <c r="N33" s="135"/>
      <c r="O33" s="180"/>
      <c r="P33" s="135"/>
      <c r="Q33" s="135"/>
      <c r="R33" s="180"/>
      <c r="S33" s="135"/>
      <c r="T33" s="135"/>
      <c r="U33" s="180"/>
      <c r="V33" s="67"/>
    </row>
    <row r="34" spans="1:22" ht="18.75">
      <c r="A34" s="108"/>
      <c r="B34" s="160" t="s">
        <v>250</v>
      </c>
      <c r="C34" s="161" t="s">
        <v>251</v>
      </c>
      <c r="D34" s="162">
        <v>0</v>
      </c>
      <c r="E34" s="163">
        <v>0</v>
      </c>
      <c r="F34" s="164">
        <v>0</v>
      </c>
      <c r="G34" s="165">
        <v>0</v>
      </c>
      <c r="H34" s="163">
        <v>0</v>
      </c>
      <c r="I34" s="164">
        <v>0</v>
      </c>
      <c r="J34" s="165">
        <v>0</v>
      </c>
      <c r="K34" s="163">
        <v>0</v>
      </c>
      <c r="L34" s="164">
        <v>0</v>
      </c>
      <c r="M34" s="165">
        <v>0</v>
      </c>
      <c r="N34" s="163">
        <v>0</v>
      </c>
      <c r="O34" s="164">
        <v>0</v>
      </c>
      <c r="P34" s="165">
        <v>0</v>
      </c>
      <c r="Q34" s="163">
        <v>0</v>
      </c>
      <c r="R34" s="164">
        <v>0</v>
      </c>
      <c r="S34" s="165">
        <v>0</v>
      </c>
      <c r="T34" s="163">
        <v>0</v>
      </c>
      <c r="U34" s="164">
        <v>0</v>
      </c>
    </row>
    <row r="35" spans="1:22" ht="18.75" outlineLevel="1">
      <c r="A35" s="108"/>
      <c r="B35" s="166" t="s">
        <v>167</v>
      </c>
      <c r="C35" s="72" t="s">
        <v>168</v>
      </c>
      <c r="D35" s="167">
        <v>17</v>
      </c>
      <c r="E35" s="88">
        <v>0</v>
      </c>
      <c r="F35" s="168">
        <v>17</v>
      </c>
      <c r="G35" s="89">
        <v>19</v>
      </c>
      <c r="H35" s="88">
        <v>0</v>
      </c>
      <c r="I35" s="168">
        <v>19</v>
      </c>
      <c r="J35" s="89">
        <v>17</v>
      </c>
      <c r="K35" s="88">
        <v>2</v>
      </c>
      <c r="L35" s="168">
        <v>19</v>
      </c>
      <c r="M35" s="89">
        <v>12</v>
      </c>
      <c r="N35" s="88">
        <v>0</v>
      </c>
      <c r="O35" s="168">
        <v>12</v>
      </c>
      <c r="P35" s="89">
        <v>0</v>
      </c>
      <c r="Q35" s="88">
        <v>0</v>
      </c>
      <c r="R35" s="168">
        <v>0</v>
      </c>
      <c r="S35" s="89">
        <v>65</v>
      </c>
      <c r="T35" s="88">
        <v>2</v>
      </c>
      <c r="U35" s="168">
        <v>67</v>
      </c>
    </row>
    <row r="36" spans="1:22" ht="18.75" outlineLevel="1">
      <c r="A36" s="108"/>
      <c r="B36" s="166" t="s">
        <v>169</v>
      </c>
      <c r="C36" s="72" t="s">
        <v>170</v>
      </c>
      <c r="D36" s="167">
        <v>13</v>
      </c>
      <c r="E36" s="88">
        <v>0</v>
      </c>
      <c r="F36" s="168">
        <v>13</v>
      </c>
      <c r="G36" s="89">
        <v>13</v>
      </c>
      <c r="H36" s="88">
        <v>1</v>
      </c>
      <c r="I36" s="168">
        <v>14</v>
      </c>
      <c r="J36" s="89">
        <v>17</v>
      </c>
      <c r="K36" s="88">
        <v>2</v>
      </c>
      <c r="L36" s="168">
        <v>19</v>
      </c>
      <c r="M36" s="89">
        <v>21</v>
      </c>
      <c r="N36" s="88">
        <v>2</v>
      </c>
      <c r="O36" s="168">
        <v>23</v>
      </c>
      <c r="P36" s="89">
        <v>0</v>
      </c>
      <c r="Q36" s="88">
        <v>0</v>
      </c>
      <c r="R36" s="168">
        <v>0</v>
      </c>
      <c r="S36" s="89">
        <v>64</v>
      </c>
      <c r="T36" s="88">
        <v>5</v>
      </c>
      <c r="U36" s="168">
        <v>69</v>
      </c>
    </row>
    <row r="37" spans="1:22" ht="18.75" outlineLevel="1">
      <c r="A37" s="108"/>
      <c r="B37" s="166" t="s">
        <v>171</v>
      </c>
      <c r="C37" s="72" t="s">
        <v>172</v>
      </c>
      <c r="D37" s="167">
        <v>17</v>
      </c>
      <c r="E37" s="88">
        <v>4</v>
      </c>
      <c r="F37" s="168">
        <v>21</v>
      </c>
      <c r="G37" s="89">
        <v>33</v>
      </c>
      <c r="H37" s="88">
        <v>0</v>
      </c>
      <c r="I37" s="168">
        <v>33</v>
      </c>
      <c r="J37" s="89">
        <v>12</v>
      </c>
      <c r="K37" s="88">
        <v>1</v>
      </c>
      <c r="L37" s="168">
        <v>13</v>
      </c>
      <c r="M37" s="89">
        <v>21</v>
      </c>
      <c r="N37" s="88">
        <v>3</v>
      </c>
      <c r="O37" s="168">
        <v>24</v>
      </c>
      <c r="P37" s="89">
        <v>0</v>
      </c>
      <c r="Q37" s="88">
        <v>0</v>
      </c>
      <c r="R37" s="168">
        <v>0</v>
      </c>
      <c r="S37" s="89">
        <v>83</v>
      </c>
      <c r="T37" s="88">
        <v>8</v>
      </c>
      <c r="U37" s="168">
        <v>91</v>
      </c>
    </row>
    <row r="38" spans="1:22" ht="18.75" outlineLevel="1">
      <c r="A38" s="108"/>
      <c r="B38" s="166" t="s">
        <v>173</v>
      </c>
      <c r="C38" s="72" t="s">
        <v>174</v>
      </c>
      <c r="D38" s="167">
        <v>17</v>
      </c>
      <c r="E38" s="88">
        <v>0</v>
      </c>
      <c r="F38" s="168">
        <v>17</v>
      </c>
      <c r="G38" s="89">
        <v>23</v>
      </c>
      <c r="H38" s="88">
        <v>1</v>
      </c>
      <c r="I38" s="168">
        <v>24</v>
      </c>
      <c r="J38" s="89">
        <v>18</v>
      </c>
      <c r="K38" s="88">
        <v>12</v>
      </c>
      <c r="L38" s="168">
        <v>30</v>
      </c>
      <c r="M38" s="89">
        <v>13</v>
      </c>
      <c r="N38" s="88">
        <v>2</v>
      </c>
      <c r="O38" s="168">
        <v>15</v>
      </c>
      <c r="P38" s="89">
        <v>0</v>
      </c>
      <c r="Q38" s="88">
        <v>0</v>
      </c>
      <c r="R38" s="168">
        <v>0</v>
      </c>
      <c r="S38" s="89">
        <v>71</v>
      </c>
      <c r="T38" s="88">
        <v>15</v>
      </c>
      <c r="U38" s="168">
        <v>86</v>
      </c>
    </row>
    <row r="39" spans="1:22" ht="18.75" outlineLevel="1">
      <c r="A39" s="108"/>
      <c r="B39" s="166" t="s">
        <v>175</v>
      </c>
      <c r="C39" s="72" t="s">
        <v>176</v>
      </c>
      <c r="D39" s="167">
        <v>19</v>
      </c>
      <c r="E39" s="88">
        <v>0</v>
      </c>
      <c r="F39" s="168">
        <v>19</v>
      </c>
      <c r="G39" s="89">
        <v>8</v>
      </c>
      <c r="H39" s="88">
        <v>3</v>
      </c>
      <c r="I39" s="168">
        <v>11</v>
      </c>
      <c r="J39" s="89">
        <v>17</v>
      </c>
      <c r="K39" s="88">
        <v>2</v>
      </c>
      <c r="L39" s="168">
        <v>19</v>
      </c>
      <c r="M39" s="89">
        <v>10</v>
      </c>
      <c r="N39" s="88">
        <v>0</v>
      </c>
      <c r="O39" s="168">
        <v>10</v>
      </c>
      <c r="P39" s="89">
        <v>0</v>
      </c>
      <c r="Q39" s="88">
        <v>0</v>
      </c>
      <c r="R39" s="168">
        <v>0</v>
      </c>
      <c r="S39" s="89">
        <v>54</v>
      </c>
      <c r="T39" s="88">
        <v>5</v>
      </c>
      <c r="U39" s="168">
        <v>59</v>
      </c>
    </row>
    <row r="40" spans="1:22" ht="18.75" outlineLevel="1">
      <c r="A40" s="108"/>
      <c r="B40" s="166" t="s">
        <v>177</v>
      </c>
      <c r="C40" s="72" t="s">
        <v>178</v>
      </c>
      <c r="D40" s="167">
        <v>51</v>
      </c>
      <c r="E40" s="88">
        <v>0</v>
      </c>
      <c r="F40" s="168">
        <v>51</v>
      </c>
      <c r="G40" s="89">
        <v>41</v>
      </c>
      <c r="H40" s="88">
        <v>0</v>
      </c>
      <c r="I40" s="168">
        <v>41</v>
      </c>
      <c r="J40" s="89">
        <v>43</v>
      </c>
      <c r="K40" s="88">
        <v>0</v>
      </c>
      <c r="L40" s="168">
        <v>43</v>
      </c>
      <c r="M40" s="89">
        <v>5</v>
      </c>
      <c r="N40" s="88">
        <v>0</v>
      </c>
      <c r="O40" s="168">
        <v>5</v>
      </c>
      <c r="P40" s="89">
        <v>0</v>
      </c>
      <c r="Q40" s="88">
        <v>0</v>
      </c>
      <c r="R40" s="168">
        <v>0</v>
      </c>
      <c r="S40" s="89">
        <v>140</v>
      </c>
      <c r="T40" s="88">
        <v>0</v>
      </c>
      <c r="U40" s="168">
        <v>140</v>
      </c>
    </row>
    <row r="41" spans="1:22" ht="18.75" outlineLevel="1">
      <c r="A41" s="108"/>
      <c r="B41" s="166" t="s">
        <v>179</v>
      </c>
      <c r="C41" s="72" t="s">
        <v>180</v>
      </c>
      <c r="D41" s="167">
        <v>15</v>
      </c>
      <c r="E41" s="88">
        <v>0</v>
      </c>
      <c r="F41" s="168">
        <v>15</v>
      </c>
      <c r="G41" s="89">
        <v>12</v>
      </c>
      <c r="H41" s="88">
        <v>0</v>
      </c>
      <c r="I41" s="168">
        <v>12</v>
      </c>
      <c r="J41" s="89">
        <v>15</v>
      </c>
      <c r="K41" s="88">
        <v>1</v>
      </c>
      <c r="L41" s="168">
        <v>16</v>
      </c>
      <c r="M41" s="89">
        <v>7</v>
      </c>
      <c r="N41" s="88">
        <v>0</v>
      </c>
      <c r="O41" s="168">
        <v>7</v>
      </c>
      <c r="P41" s="89">
        <v>0</v>
      </c>
      <c r="Q41" s="88">
        <v>0</v>
      </c>
      <c r="R41" s="168">
        <v>0</v>
      </c>
      <c r="S41" s="89">
        <v>49</v>
      </c>
      <c r="T41" s="88">
        <v>1</v>
      </c>
      <c r="U41" s="168">
        <v>50</v>
      </c>
    </row>
    <row r="42" spans="1:22" ht="37.5" outlineLevel="1">
      <c r="A42" s="108"/>
      <c r="B42" s="166" t="s">
        <v>181</v>
      </c>
      <c r="C42" s="72" t="s">
        <v>182</v>
      </c>
      <c r="D42" s="167">
        <v>16</v>
      </c>
      <c r="E42" s="88">
        <v>0</v>
      </c>
      <c r="F42" s="168">
        <v>16</v>
      </c>
      <c r="G42" s="89">
        <v>12</v>
      </c>
      <c r="H42" s="88">
        <v>0</v>
      </c>
      <c r="I42" s="168">
        <v>12</v>
      </c>
      <c r="J42" s="89">
        <v>15</v>
      </c>
      <c r="K42" s="88">
        <v>0</v>
      </c>
      <c r="L42" s="168">
        <v>15</v>
      </c>
      <c r="M42" s="89">
        <v>25</v>
      </c>
      <c r="N42" s="88">
        <v>2</v>
      </c>
      <c r="O42" s="168">
        <v>27</v>
      </c>
      <c r="P42" s="89">
        <v>14</v>
      </c>
      <c r="Q42" s="88">
        <v>0</v>
      </c>
      <c r="R42" s="168">
        <v>14</v>
      </c>
      <c r="S42" s="89">
        <v>82</v>
      </c>
      <c r="T42" s="88">
        <v>2</v>
      </c>
      <c r="U42" s="168">
        <v>84</v>
      </c>
    </row>
    <row r="43" spans="1:22" ht="18.75" outlineLevel="1">
      <c r="A43" s="108"/>
      <c r="B43" s="166" t="s">
        <v>183</v>
      </c>
      <c r="C43" s="72" t="s">
        <v>184</v>
      </c>
      <c r="D43" s="167">
        <v>49</v>
      </c>
      <c r="E43" s="88">
        <v>4</v>
      </c>
      <c r="F43" s="168">
        <v>53</v>
      </c>
      <c r="G43" s="89">
        <v>34</v>
      </c>
      <c r="H43" s="88">
        <v>3</v>
      </c>
      <c r="I43" s="168">
        <v>37</v>
      </c>
      <c r="J43" s="89">
        <v>37</v>
      </c>
      <c r="K43" s="88">
        <v>9</v>
      </c>
      <c r="L43" s="168">
        <v>46</v>
      </c>
      <c r="M43" s="89">
        <v>24</v>
      </c>
      <c r="N43" s="88">
        <v>4</v>
      </c>
      <c r="O43" s="168">
        <v>28</v>
      </c>
      <c r="P43" s="89">
        <v>0</v>
      </c>
      <c r="Q43" s="88">
        <v>0</v>
      </c>
      <c r="R43" s="168">
        <v>0</v>
      </c>
      <c r="S43" s="89">
        <v>144</v>
      </c>
      <c r="T43" s="88">
        <v>20</v>
      </c>
      <c r="U43" s="168">
        <v>164</v>
      </c>
    </row>
    <row r="44" spans="1:22" ht="18.75" outlineLevel="1">
      <c r="A44" s="108"/>
      <c r="B44" s="166" t="s">
        <v>185</v>
      </c>
      <c r="C44" s="72" t="s">
        <v>186</v>
      </c>
      <c r="D44" s="167">
        <v>14</v>
      </c>
      <c r="E44" s="88">
        <v>0</v>
      </c>
      <c r="F44" s="168">
        <v>14</v>
      </c>
      <c r="G44" s="89">
        <v>9</v>
      </c>
      <c r="H44" s="88">
        <v>0</v>
      </c>
      <c r="I44" s="168">
        <v>9</v>
      </c>
      <c r="J44" s="89">
        <v>7</v>
      </c>
      <c r="K44" s="88">
        <v>1</v>
      </c>
      <c r="L44" s="168">
        <v>8</v>
      </c>
      <c r="M44" s="89">
        <v>9</v>
      </c>
      <c r="N44" s="88">
        <v>0</v>
      </c>
      <c r="O44" s="168">
        <v>9</v>
      </c>
      <c r="P44" s="89">
        <v>0</v>
      </c>
      <c r="Q44" s="88">
        <v>0</v>
      </c>
      <c r="R44" s="168">
        <v>0</v>
      </c>
      <c r="S44" s="89">
        <v>39</v>
      </c>
      <c r="T44" s="88">
        <v>1</v>
      </c>
      <c r="U44" s="168">
        <v>40</v>
      </c>
    </row>
    <row r="45" spans="1:22" ht="18.75" outlineLevel="1">
      <c r="A45" s="108"/>
      <c r="B45" s="166" t="s">
        <v>187</v>
      </c>
      <c r="C45" s="72" t="s">
        <v>188</v>
      </c>
      <c r="D45" s="167">
        <v>10</v>
      </c>
      <c r="E45" s="88">
        <v>0</v>
      </c>
      <c r="F45" s="168">
        <v>10</v>
      </c>
      <c r="G45" s="89">
        <v>0</v>
      </c>
      <c r="H45" s="88">
        <v>0</v>
      </c>
      <c r="I45" s="168">
        <v>0</v>
      </c>
      <c r="J45" s="89">
        <v>6</v>
      </c>
      <c r="K45" s="88">
        <v>0</v>
      </c>
      <c r="L45" s="168">
        <v>6</v>
      </c>
      <c r="M45" s="89">
        <v>0</v>
      </c>
      <c r="N45" s="88">
        <v>0</v>
      </c>
      <c r="O45" s="168">
        <v>0</v>
      </c>
      <c r="P45" s="89">
        <v>0</v>
      </c>
      <c r="Q45" s="88">
        <v>0</v>
      </c>
      <c r="R45" s="168">
        <v>0</v>
      </c>
      <c r="S45" s="89">
        <v>16</v>
      </c>
      <c r="T45" s="88">
        <v>0</v>
      </c>
      <c r="U45" s="168">
        <v>16</v>
      </c>
    </row>
    <row r="46" spans="1:22" ht="56.25" outlineLevel="1">
      <c r="A46" s="108"/>
      <c r="B46" s="166" t="s">
        <v>189</v>
      </c>
      <c r="C46" s="72" t="s">
        <v>190</v>
      </c>
      <c r="D46" s="167">
        <v>15</v>
      </c>
      <c r="E46" s="88">
        <v>1</v>
      </c>
      <c r="F46" s="168">
        <v>16</v>
      </c>
      <c r="G46" s="89">
        <v>16</v>
      </c>
      <c r="H46" s="88">
        <v>1</v>
      </c>
      <c r="I46" s="168">
        <v>17</v>
      </c>
      <c r="J46" s="89">
        <v>7</v>
      </c>
      <c r="K46" s="88">
        <v>0</v>
      </c>
      <c r="L46" s="168">
        <v>7</v>
      </c>
      <c r="M46" s="89">
        <v>11</v>
      </c>
      <c r="N46" s="88">
        <v>2</v>
      </c>
      <c r="O46" s="168">
        <v>13</v>
      </c>
      <c r="P46" s="89">
        <v>0</v>
      </c>
      <c r="Q46" s="88">
        <v>0</v>
      </c>
      <c r="R46" s="168">
        <v>0</v>
      </c>
      <c r="S46" s="89">
        <v>49</v>
      </c>
      <c r="T46" s="88">
        <v>4</v>
      </c>
      <c r="U46" s="168">
        <v>53</v>
      </c>
    </row>
    <row r="47" spans="1:22" ht="18.75" outlineLevel="1">
      <c r="A47" s="108"/>
      <c r="B47" s="166" t="s">
        <v>191</v>
      </c>
      <c r="C47" s="72" t="s">
        <v>192</v>
      </c>
      <c r="D47" s="167">
        <v>14</v>
      </c>
      <c r="E47" s="88">
        <v>0</v>
      </c>
      <c r="F47" s="168">
        <v>14</v>
      </c>
      <c r="G47" s="89">
        <v>11</v>
      </c>
      <c r="H47" s="88">
        <v>0</v>
      </c>
      <c r="I47" s="168">
        <v>11</v>
      </c>
      <c r="J47" s="89">
        <v>7</v>
      </c>
      <c r="K47" s="88">
        <v>1</v>
      </c>
      <c r="L47" s="168">
        <v>8</v>
      </c>
      <c r="M47" s="89">
        <v>7</v>
      </c>
      <c r="N47" s="88">
        <v>0</v>
      </c>
      <c r="O47" s="168">
        <v>7</v>
      </c>
      <c r="P47" s="89">
        <v>0</v>
      </c>
      <c r="Q47" s="88">
        <v>0</v>
      </c>
      <c r="R47" s="168">
        <v>0</v>
      </c>
      <c r="S47" s="89">
        <v>39</v>
      </c>
      <c r="T47" s="88">
        <v>1</v>
      </c>
      <c r="U47" s="168">
        <v>40</v>
      </c>
    </row>
    <row r="48" spans="1:22" ht="18.75" outlineLevel="1">
      <c r="A48" s="108"/>
      <c r="B48" s="166" t="s">
        <v>193</v>
      </c>
      <c r="C48" s="72" t="s">
        <v>194</v>
      </c>
      <c r="D48" s="167">
        <v>2</v>
      </c>
      <c r="E48" s="88">
        <v>0</v>
      </c>
      <c r="F48" s="168">
        <v>2</v>
      </c>
      <c r="G48" s="89">
        <v>2</v>
      </c>
      <c r="H48" s="88">
        <v>1</v>
      </c>
      <c r="I48" s="168">
        <v>3</v>
      </c>
      <c r="J48" s="89">
        <v>1</v>
      </c>
      <c r="K48" s="88">
        <v>1</v>
      </c>
      <c r="L48" s="168">
        <v>2</v>
      </c>
      <c r="M48" s="89">
        <v>1</v>
      </c>
      <c r="N48" s="88">
        <v>0</v>
      </c>
      <c r="O48" s="168">
        <v>1</v>
      </c>
      <c r="P48" s="89">
        <v>0</v>
      </c>
      <c r="Q48" s="88">
        <v>0</v>
      </c>
      <c r="R48" s="168">
        <v>0</v>
      </c>
      <c r="S48" s="89">
        <v>6</v>
      </c>
      <c r="T48" s="88">
        <v>2</v>
      </c>
      <c r="U48" s="168">
        <v>8</v>
      </c>
    </row>
    <row r="49" spans="1:21" ht="18.75" outlineLevel="1">
      <c r="A49" s="108"/>
      <c r="B49" s="166" t="s">
        <v>195</v>
      </c>
      <c r="C49" s="72" t="s">
        <v>196</v>
      </c>
      <c r="D49" s="167">
        <v>3</v>
      </c>
      <c r="E49" s="88">
        <v>0</v>
      </c>
      <c r="F49" s="168">
        <v>3</v>
      </c>
      <c r="G49" s="89">
        <v>9</v>
      </c>
      <c r="H49" s="88">
        <v>0</v>
      </c>
      <c r="I49" s="168">
        <v>9</v>
      </c>
      <c r="J49" s="89">
        <v>6</v>
      </c>
      <c r="K49" s="88">
        <v>2</v>
      </c>
      <c r="L49" s="168">
        <v>8</v>
      </c>
      <c r="M49" s="89">
        <v>2</v>
      </c>
      <c r="N49" s="88">
        <v>0</v>
      </c>
      <c r="O49" s="168">
        <v>2</v>
      </c>
      <c r="P49" s="89">
        <v>0</v>
      </c>
      <c r="Q49" s="88">
        <v>0</v>
      </c>
      <c r="R49" s="168">
        <v>0</v>
      </c>
      <c r="S49" s="89">
        <v>20</v>
      </c>
      <c r="T49" s="88">
        <v>2</v>
      </c>
      <c r="U49" s="168">
        <v>22</v>
      </c>
    </row>
    <row r="50" spans="1:21" ht="18.75" outlineLevel="1">
      <c r="A50" s="108"/>
      <c r="B50" s="166" t="s">
        <v>197</v>
      </c>
      <c r="C50" s="72" t="s">
        <v>198</v>
      </c>
      <c r="D50" s="167">
        <v>2</v>
      </c>
      <c r="E50" s="88">
        <v>0</v>
      </c>
      <c r="F50" s="168">
        <v>2</v>
      </c>
      <c r="G50" s="89">
        <v>0</v>
      </c>
      <c r="H50" s="88">
        <v>0</v>
      </c>
      <c r="I50" s="168">
        <v>0</v>
      </c>
      <c r="J50" s="89">
        <v>1</v>
      </c>
      <c r="K50" s="88">
        <v>0</v>
      </c>
      <c r="L50" s="168">
        <v>1</v>
      </c>
      <c r="M50" s="89">
        <v>2</v>
      </c>
      <c r="N50" s="88">
        <v>0</v>
      </c>
      <c r="O50" s="168">
        <v>2</v>
      </c>
      <c r="P50" s="89">
        <v>0</v>
      </c>
      <c r="Q50" s="88">
        <v>0</v>
      </c>
      <c r="R50" s="168">
        <v>0</v>
      </c>
      <c r="S50" s="89">
        <v>5</v>
      </c>
      <c r="T50" s="88">
        <v>0</v>
      </c>
      <c r="U50" s="168">
        <v>5</v>
      </c>
    </row>
    <row r="51" spans="1:21" ht="18.75" outlineLevel="1">
      <c r="A51" s="108"/>
      <c r="B51" s="166" t="s">
        <v>199</v>
      </c>
      <c r="C51" s="72" t="s">
        <v>200</v>
      </c>
      <c r="D51" s="167">
        <v>2</v>
      </c>
      <c r="E51" s="88">
        <v>0</v>
      </c>
      <c r="F51" s="168">
        <v>2</v>
      </c>
      <c r="G51" s="89">
        <v>2</v>
      </c>
      <c r="H51" s="88">
        <v>0</v>
      </c>
      <c r="I51" s="168">
        <v>2</v>
      </c>
      <c r="J51" s="89">
        <v>1</v>
      </c>
      <c r="K51" s="88">
        <v>0</v>
      </c>
      <c r="L51" s="168">
        <v>1</v>
      </c>
      <c r="M51" s="89">
        <v>0</v>
      </c>
      <c r="N51" s="88">
        <v>0</v>
      </c>
      <c r="O51" s="168">
        <v>0</v>
      </c>
      <c r="P51" s="89">
        <v>0</v>
      </c>
      <c r="Q51" s="88">
        <v>0</v>
      </c>
      <c r="R51" s="168">
        <v>0</v>
      </c>
      <c r="S51" s="89">
        <v>5</v>
      </c>
      <c r="T51" s="88">
        <v>0</v>
      </c>
      <c r="U51" s="168">
        <v>5</v>
      </c>
    </row>
    <row r="52" spans="1:21" ht="18.75" outlineLevel="1">
      <c r="A52" s="108"/>
      <c r="B52" s="166" t="s">
        <v>201</v>
      </c>
      <c r="C52" s="72" t="s">
        <v>202</v>
      </c>
      <c r="D52" s="167">
        <v>1</v>
      </c>
      <c r="E52" s="88">
        <v>0</v>
      </c>
      <c r="F52" s="168">
        <v>1</v>
      </c>
      <c r="G52" s="89">
        <v>2</v>
      </c>
      <c r="H52" s="88">
        <v>0</v>
      </c>
      <c r="I52" s="168">
        <v>2</v>
      </c>
      <c r="J52" s="89">
        <v>2</v>
      </c>
      <c r="K52" s="88">
        <v>0</v>
      </c>
      <c r="L52" s="168">
        <v>2</v>
      </c>
      <c r="M52" s="89">
        <v>0</v>
      </c>
      <c r="N52" s="88">
        <v>0</v>
      </c>
      <c r="O52" s="168">
        <v>0</v>
      </c>
      <c r="P52" s="89">
        <v>0</v>
      </c>
      <c r="Q52" s="88">
        <v>0</v>
      </c>
      <c r="R52" s="168">
        <v>0</v>
      </c>
      <c r="S52" s="89">
        <v>5</v>
      </c>
      <c r="T52" s="88">
        <v>0</v>
      </c>
      <c r="U52" s="168">
        <v>5</v>
      </c>
    </row>
    <row r="53" spans="1:21" ht="37.5" outlineLevel="1">
      <c r="A53" s="108"/>
      <c r="B53" s="166" t="s">
        <v>203</v>
      </c>
      <c r="C53" s="72" t="s">
        <v>204</v>
      </c>
      <c r="D53" s="167">
        <v>3</v>
      </c>
      <c r="E53" s="88">
        <v>0</v>
      </c>
      <c r="F53" s="168">
        <v>3</v>
      </c>
      <c r="G53" s="89">
        <v>1</v>
      </c>
      <c r="H53" s="88">
        <v>0</v>
      </c>
      <c r="I53" s="168">
        <v>1</v>
      </c>
      <c r="J53" s="89">
        <v>6</v>
      </c>
      <c r="K53" s="88">
        <v>0</v>
      </c>
      <c r="L53" s="168">
        <v>6</v>
      </c>
      <c r="M53" s="89">
        <v>2</v>
      </c>
      <c r="N53" s="88">
        <v>0</v>
      </c>
      <c r="O53" s="168">
        <v>2</v>
      </c>
      <c r="P53" s="89">
        <v>0</v>
      </c>
      <c r="Q53" s="88">
        <v>0</v>
      </c>
      <c r="R53" s="168">
        <v>0</v>
      </c>
      <c r="S53" s="89">
        <v>12</v>
      </c>
      <c r="T53" s="88">
        <v>0</v>
      </c>
      <c r="U53" s="168">
        <v>12</v>
      </c>
    </row>
    <row r="54" spans="1:21" ht="18.75" outlineLevel="1">
      <c r="A54" s="108"/>
      <c r="B54" s="166" t="s">
        <v>205</v>
      </c>
      <c r="C54" s="72" t="s">
        <v>206</v>
      </c>
      <c r="D54" s="167">
        <v>23</v>
      </c>
      <c r="E54" s="88">
        <v>1</v>
      </c>
      <c r="F54" s="168">
        <v>24</v>
      </c>
      <c r="G54" s="89">
        <v>21</v>
      </c>
      <c r="H54" s="88">
        <v>2</v>
      </c>
      <c r="I54" s="168">
        <v>23</v>
      </c>
      <c r="J54" s="89">
        <v>23</v>
      </c>
      <c r="K54" s="88">
        <v>13</v>
      </c>
      <c r="L54" s="168">
        <v>36</v>
      </c>
      <c r="M54" s="89">
        <v>12</v>
      </c>
      <c r="N54" s="88">
        <v>1</v>
      </c>
      <c r="O54" s="168">
        <v>13</v>
      </c>
      <c r="P54" s="89">
        <v>0</v>
      </c>
      <c r="Q54" s="88">
        <v>0</v>
      </c>
      <c r="R54" s="168">
        <v>0</v>
      </c>
      <c r="S54" s="89">
        <v>79</v>
      </c>
      <c r="T54" s="88">
        <v>17</v>
      </c>
      <c r="U54" s="168">
        <v>96</v>
      </c>
    </row>
    <row r="55" spans="1:21" ht="38.25" outlineLevel="1" thickBot="1">
      <c r="A55" s="108"/>
      <c r="B55" s="169" t="s">
        <v>207</v>
      </c>
      <c r="C55" s="170" t="s">
        <v>249</v>
      </c>
      <c r="D55" s="171">
        <v>11</v>
      </c>
      <c r="E55" s="172">
        <v>0</v>
      </c>
      <c r="F55" s="173">
        <v>11</v>
      </c>
      <c r="G55" s="174">
        <v>4</v>
      </c>
      <c r="H55" s="172">
        <v>0</v>
      </c>
      <c r="I55" s="173">
        <v>4</v>
      </c>
      <c r="J55" s="174">
        <v>15</v>
      </c>
      <c r="K55" s="172">
        <v>0</v>
      </c>
      <c r="L55" s="173">
        <v>15</v>
      </c>
      <c r="M55" s="174">
        <v>5</v>
      </c>
      <c r="N55" s="172">
        <v>0</v>
      </c>
      <c r="O55" s="173">
        <v>5</v>
      </c>
      <c r="P55" s="174">
        <v>0</v>
      </c>
      <c r="Q55" s="172">
        <v>0</v>
      </c>
      <c r="R55" s="173">
        <v>0</v>
      </c>
      <c r="S55" s="174">
        <v>35</v>
      </c>
      <c r="T55" s="172">
        <v>0</v>
      </c>
      <c r="U55" s="173">
        <v>35</v>
      </c>
    </row>
    <row r="56" spans="1:21" ht="17.649999999999999" customHeight="1" thickBot="1">
      <c r="B56" s="3920" t="s">
        <v>8</v>
      </c>
      <c r="C56" s="3920"/>
      <c r="D56" s="133">
        <f>SUM(D34:D55)</f>
        <v>314</v>
      </c>
      <c r="E56" s="133">
        <f t="shared" ref="E56:U56" si="2">SUM(E34:E55)</f>
        <v>10</v>
      </c>
      <c r="F56" s="176">
        <f t="shared" si="2"/>
        <v>324</v>
      </c>
      <c r="G56" s="130">
        <f t="shared" si="2"/>
        <v>272</v>
      </c>
      <c r="H56" s="133">
        <f t="shared" si="2"/>
        <v>12</v>
      </c>
      <c r="I56" s="175">
        <f t="shared" si="2"/>
        <v>284</v>
      </c>
      <c r="J56" s="130">
        <f t="shared" si="2"/>
        <v>273</v>
      </c>
      <c r="K56" s="133">
        <f t="shared" si="2"/>
        <v>47</v>
      </c>
      <c r="L56" s="176">
        <f t="shared" si="2"/>
        <v>320</v>
      </c>
      <c r="M56" s="130">
        <f t="shared" si="2"/>
        <v>189</v>
      </c>
      <c r="N56" s="133">
        <f t="shared" si="2"/>
        <v>16</v>
      </c>
      <c r="O56" s="176">
        <f t="shared" si="2"/>
        <v>205</v>
      </c>
      <c r="P56" s="181">
        <f t="shared" si="2"/>
        <v>14</v>
      </c>
      <c r="Q56" s="202">
        <f t="shared" si="2"/>
        <v>0</v>
      </c>
      <c r="R56" s="177">
        <f t="shared" si="2"/>
        <v>14</v>
      </c>
      <c r="S56" s="130">
        <f>SUM(S34:S55)</f>
        <v>1062</v>
      </c>
      <c r="T56" s="133">
        <f t="shared" si="2"/>
        <v>85</v>
      </c>
      <c r="U56" s="176">
        <f t="shared" si="2"/>
        <v>1147</v>
      </c>
    </row>
    <row r="57" spans="1:21" ht="16.350000000000001" customHeight="1" thickBot="1">
      <c r="B57" s="3909" t="s">
        <v>25</v>
      </c>
      <c r="C57" s="3909"/>
      <c r="D57" s="182"/>
      <c r="E57" s="183"/>
      <c r="F57" s="184"/>
      <c r="G57" s="183"/>
      <c r="H57" s="183"/>
      <c r="I57" s="185"/>
      <c r="J57" s="183"/>
      <c r="K57" s="183"/>
      <c r="L57" s="184"/>
      <c r="M57" s="183"/>
      <c r="N57" s="183"/>
      <c r="O57" s="184"/>
      <c r="P57" s="186"/>
      <c r="Q57" s="186"/>
      <c r="R57" s="187"/>
      <c r="S57" s="183"/>
      <c r="T57" s="183"/>
      <c r="U57" s="184"/>
    </row>
    <row r="58" spans="1:21" ht="18.75">
      <c r="B58" s="188" t="s">
        <v>167</v>
      </c>
      <c r="C58" s="161" t="s">
        <v>168</v>
      </c>
      <c r="D58" s="189">
        <v>2</v>
      </c>
      <c r="E58" s="190">
        <v>0</v>
      </c>
      <c r="F58" s="191">
        <v>2</v>
      </c>
      <c r="G58" s="192">
        <v>1</v>
      </c>
      <c r="H58" s="190">
        <v>0</v>
      </c>
      <c r="I58" s="191">
        <v>1</v>
      </c>
      <c r="J58" s="192">
        <v>0</v>
      </c>
      <c r="K58" s="190">
        <v>1</v>
      </c>
      <c r="L58" s="191">
        <v>1</v>
      </c>
      <c r="M58" s="192">
        <v>1</v>
      </c>
      <c r="N58" s="190">
        <v>0</v>
      </c>
      <c r="O58" s="191">
        <v>1</v>
      </c>
      <c r="P58" s="192">
        <v>0</v>
      </c>
      <c r="Q58" s="190">
        <v>0</v>
      </c>
      <c r="R58" s="191">
        <v>0</v>
      </c>
      <c r="S58" s="192">
        <v>4</v>
      </c>
      <c r="T58" s="190">
        <v>1</v>
      </c>
      <c r="U58" s="191">
        <v>5</v>
      </c>
    </row>
    <row r="59" spans="1:21" ht="18.75" outlineLevel="1">
      <c r="B59" s="166" t="s">
        <v>169</v>
      </c>
      <c r="C59" s="72" t="s">
        <v>170</v>
      </c>
      <c r="D59" s="167">
        <v>0</v>
      </c>
      <c r="E59" s="88">
        <v>0</v>
      </c>
      <c r="F59" s="168">
        <v>0</v>
      </c>
      <c r="G59" s="89">
        <v>0</v>
      </c>
      <c r="H59" s="88">
        <v>0</v>
      </c>
      <c r="I59" s="168">
        <v>0</v>
      </c>
      <c r="J59" s="89">
        <v>0</v>
      </c>
      <c r="K59" s="88">
        <v>0</v>
      </c>
      <c r="L59" s="168">
        <v>0</v>
      </c>
      <c r="M59" s="89">
        <v>1</v>
      </c>
      <c r="N59" s="88">
        <v>0</v>
      </c>
      <c r="O59" s="168">
        <v>1</v>
      </c>
      <c r="P59" s="89">
        <v>0</v>
      </c>
      <c r="Q59" s="88">
        <v>0</v>
      </c>
      <c r="R59" s="168">
        <v>0</v>
      </c>
      <c r="S59" s="89">
        <v>1</v>
      </c>
      <c r="T59" s="88">
        <v>0</v>
      </c>
      <c r="U59" s="168">
        <v>1</v>
      </c>
    </row>
    <row r="60" spans="1:21" ht="18.75" outlineLevel="1">
      <c r="B60" s="166" t="s">
        <v>171</v>
      </c>
      <c r="C60" s="72" t="s">
        <v>172</v>
      </c>
      <c r="D60" s="167">
        <v>0</v>
      </c>
      <c r="E60" s="88">
        <v>0</v>
      </c>
      <c r="F60" s="168">
        <v>0</v>
      </c>
      <c r="G60" s="89">
        <v>2</v>
      </c>
      <c r="H60" s="88">
        <v>0</v>
      </c>
      <c r="I60" s="168">
        <v>2</v>
      </c>
      <c r="J60" s="89">
        <v>2</v>
      </c>
      <c r="K60" s="88">
        <v>2</v>
      </c>
      <c r="L60" s="168">
        <v>4</v>
      </c>
      <c r="M60" s="89">
        <v>2</v>
      </c>
      <c r="N60" s="88">
        <v>0</v>
      </c>
      <c r="O60" s="168">
        <v>2</v>
      </c>
      <c r="P60" s="89">
        <v>0</v>
      </c>
      <c r="Q60" s="88">
        <v>0</v>
      </c>
      <c r="R60" s="168">
        <v>0</v>
      </c>
      <c r="S60" s="89">
        <v>6</v>
      </c>
      <c r="T60" s="88">
        <v>2</v>
      </c>
      <c r="U60" s="168">
        <v>8</v>
      </c>
    </row>
    <row r="61" spans="1:21" ht="18.75" outlineLevel="1">
      <c r="B61" s="166" t="s">
        <v>173</v>
      </c>
      <c r="C61" s="72" t="s">
        <v>174</v>
      </c>
      <c r="D61" s="167">
        <v>1</v>
      </c>
      <c r="E61" s="88">
        <v>0</v>
      </c>
      <c r="F61" s="168">
        <v>1</v>
      </c>
      <c r="G61" s="89">
        <v>0</v>
      </c>
      <c r="H61" s="88">
        <v>0</v>
      </c>
      <c r="I61" s="168">
        <v>0</v>
      </c>
      <c r="J61" s="89">
        <v>2</v>
      </c>
      <c r="K61" s="88">
        <v>4</v>
      </c>
      <c r="L61" s="168">
        <v>6</v>
      </c>
      <c r="M61" s="89">
        <v>0</v>
      </c>
      <c r="N61" s="88">
        <v>0</v>
      </c>
      <c r="O61" s="168">
        <v>0</v>
      </c>
      <c r="P61" s="89">
        <v>0</v>
      </c>
      <c r="Q61" s="88">
        <v>0</v>
      </c>
      <c r="R61" s="168">
        <v>0</v>
      </c>
      <c r="S61" s="89">
        <v>3</v>
      </c>
      <c r="T61" s="88">
        <v>4</v>
      </c>
      <c r="U61" s="168">
        <v>7</v>
      </c>
    </row>
    <row r="62" spans="1:21" ht="18.75" outlineLevel="1">
      <c r="B62" s="166" t="s">
        <v>175</v>
      </c>
      <c r="C62" s="72" t="s">
        <v>176</v>
      </c>
      <c r="D62" s="167">
        <v>0</v>
      </c>
      <c r="E62" s="88">
        <v>1</v>
      </c>
      <c r="F62" s="168">
        <v>1</v>
      </c>
      <c r="G62" s="89">
        <v>0</v>
      </c>
      <c r="H62" s="88">
        <v>0</v>
      </c>
      <c r="I62" s="168">
        <v>0</v>
      </c>
      <c r="J62" s="89">
        <v>0</v>
      </c>
      <c r="K62" s="88">
        <v>0</v>
      </c>
      <c r="L62" s="168">
        <v>0</v>
      </c>
      <c r="M62" s="89">
        <v>1</v>
      </c>
      <c r="N62" s="88">
        <v>0</v>
      </c>
      <c r="O62" s="168">
        <v>1</v>
      </c>
      <c r="P62" s="89">
        <v>0</v>
      </c>
      <c r="Q62" s="88">
        <v>0</v>
      </c>
      <c r="R62" s="168">
        <v>0</v>
      </c>
      <c r="S62" s="89">
        <v>1</v>
      </c>
      <c r="T62" s="88">
        <v>1</v>
      </c>
      <c r="U62" s="168">
        <v>2</v>
      </c>
    </row>
    <row r="63" spans="1:21" ht="18.75" outlineLevel="1">
      <c r="B63" s="166" t="s">
        <v>177</v>
      </c>
      <c r="C63" s="72" t="s">
        <v>178</v>
      </c>
      <c r="D63" s="167">
        <v>1</v>
      </c>
      <c r="E63" s="88">
        <v>0</v>
      </c>
      <c r="F63" s="168">
        <v>1</v>
      </c>
      <c r="G63" s="89">
        <v>0</v>
      </c>
      <c r="H63" s="88">
        <v>0</v>
      </c>
      <c r="I63" s="168">
        <v>0</v>
      </c>
      <c r="J63" s="89">
        <v>2</v>
      </c>
      <c r="K63" s="88">
        <v>0</v>
      </c>
      <c r="L63" s="168">
        <v>2</v>
      </c>
      <c r="M63" s="89">
        <v>0</v>
      </c>
      <c r="N63" s="88">
        <v>0</v>
      </c>
      <c r="O63" s="168">
        <v>0</v>
      </c>
      <c r="P63" s="89">
        <v>0</v>
      </c>
      <c r="Q63" s="88">
        <v>0</v>
      </c>
      <c r="R63" s="168">
        <v>0</v>
      </c>
      <c r="S63" s="89">
        <v>3</v>
      </c>
      <c r="T63" s="88">
        <v>0</v>
      </c>
      <c r="U63" s="168">
        <v>3</v>
      </c>
    </row>
    <row r="64" spans="1:21" ht="37.5" outlineLevel="1">
      <c r="B64" s="166" t="s">
        <v>181</v>
      </c>
      <c r="C64" s="72" t="s">
        <v>182</v>
      </c>
      <c r="D64" s="167">
        <v>0</v>
      </c>
      <c r="E64" s="88">
        <v>0</v>
      </c>
      <c r="F64" s="168">
        <v>0</v>
      </c>
      <c r="G64" s="89">
        <v>0</v>
      </c>
      <c r="H64" s="88">
        <v>0</v>
      </c>
      <c r="I64" s="168">
        <v>0</v>
      </c>
      <c r="J64" s="89">
        <v>0</v>
      </c>
      <c r="K64" s="88">
        <v>2</v>
      </c>
      <c r="L64" s="168">
        <v>2</v>
      </c>
      <c r="M64" s="89">
        <v>0</v>
      </c>
      <c r="N64" s="88">
        <v>0</v>
      </c>
      <c r="O64" s="168">
        <v>0</v>
      </c>
      <c r="P64" s="89">
        <v>0</v>
      </c>
      <c r="Q64" s="88">
        <v>0</v>
      </c>
      <c r="R64" s="168">
        <v>0</v>
      </c>
      <c r="S64" s="89">
        <v>0</v>
      </c>
      <c r="T64" s="88">
        <v>2</v>
      </c>
      <c r="U64" s="168">
        <v>2</v>
      </c>
    </row>
    <row r="65" spans="2:22" ht="18.75" outlineLevel="1">
      <c r="B65" s="166" t="s">
        <v>183</v>
      </c>
      <c r="C65" s="72" t="s">
        <v>184</v>
      </c>
      <c r="D65" s="167">
        <v>1</v>
      </c>
      <c r="E65" s="88">
        <v>1</v>
      </c>
      <c r="F65" s="168">
        <v>2</v>
      </c>
      <c r="G65" s="89">
        <v>2</v>
      </c>
      <c r="H65" s="88">
        <v>1</v>
      </c>
      <c r="I65" s="168">
        <v>3</v>
      </c>
      <c r="J65" s="89">
        <v>3</v>
      </c>
      <c r="K65" s="88">
        <v>0</v>
      </c>
      <c r="L65" s="168">
        <v>3</v>
      </c>
      <c r="M65" s="89">
        <v>6</v>
      </c>
      <c r="N65" s="88">
        <v>0</v>
      </c>
      <c r="O65" s="168">
        <v>6</v>
      </c>
      <c r="P65" s="89">
        <v>0</v>
      </c>
      <c r="Q65" s="88">
        <v>0</v>
      </c>
      <c r="R65" s="168">
        <v>0</v>
      </c>
      <c r="S65" s="89">
        <v>12</v>
      </c>
      <c r="T65" s="88">
        <v>2</v>
      </c>
      <c r="U65" s="168">
        <v>14</v>
      </c>
    </row>
    <row r="66" spans="2:22" ht="18.75" outlineLevel="1">
      <c r="B66" s="166" t="s">
        <v>185</v>
      </c>
      <c r="C66" s="72" t="s">
        <v>186</v>
      </c>
      <c r="D66" s="167">
        <v>0</v>
      </c>
      <c r="E66" s="88">
        <v>0</v>
      </c>
      <c r="F66" s="168">
        <v>0</v>
      </c>
      <c r="G66" s="89">
        <v>0</v>
      </c>
      <c r="H66" s="88">
        <v>0</v>
      </c>
      <c r="I66" s="168">
        <v>0</v>
      </c>
      <c r="J66" s="89">
        <v>1</v>
      </c>
      <c r="K66" s="88">
        <v>0</v>
      </c>
      <c r="L66" s="168">
        <v>1</v>
      </c>
      <c r="M66" s="89">
        <v>0</v>
      </c>
      <c r="N66" s="88">
        <v>0</v>
      </c>
      <c r="O66" s="168">
        <v>0</v>
      </c>
      <c r="P66" s="89">
        <v>0</v>
      </c>
      <c r="Q66" s="88">
        <v>0</v>
      </c>
      <c r="R66" s="168">
        <v>0</v>
      </c>
      <c r="S66" s="89">
        <v>1</v>
      </c>
      <c r="T66" s="88">
        <v>0</v>
      </c>
      <c r="U66" s="168">
        <v>1</v>
      </c>
    </row>
    <row r="67" spans="2:22" ht="56.25" outlineLevel="1">
      <c r="B67" s="166" t="s">
        <v>189</v>
      </c>
      <c r="C67" s="72" t="s">
        <v>190</v>
      </c>
      <c r="D67" s="167">
        <v>0</v>
      </c>
      <c r="E67" s="88">
        <v>0</v>
      </c>
      <c r="F67" s="168">
        <v>0</v>
      </c>
      <c r="G67" s="89">
        <v>0</v>
      </c>
      <c r="H67" s="88">
        <v>0</v>
      </c>
      <c r="I67" s="168">
        <v>0</v>
      </c>
      <c r="J67" s="89">
        <v>0</v>
      </c>
      <c r="K67" s="88">
        <v>0</v>
      </c>
      <c r="L67" s="168">
        <v>0</v>
      </c>
      <c r="M67" s="89">
        <v>0</v>
      </c>
      <c r="N67" s="88">
        <v>2</v>
      </c>
      <c r="O67" s="168">
        <v>2</v>
      </c>
      <c r="P67" s="89">
        <v>0</v>
      </c>
      <c r="Q67" s="88">
        <v>0</v>
      </c>
      <c r="R67" s="168">
        <v>0</v>
      </c>
      <c r="S67" s="89">
        <v>0</v>
      </c>
      <c r="T67" s="88">
        <v>2</v>
      </c>
      <c r="U67" s="168">
        <v>2</v>
      </c>
    </row>
    <row r="68" spans="2:22" ht="18.75" outlineLevel="1">
      <c r="B68" s="166" t="s">
        <v>191</v>
      </c>
      <c r="C68" s="72" t="s">
        <v>192</v>
      </c>
      <c r="D68" s="167">
        <v>0</v>
      </c>
      <c r="E68" s="88">
        <v>0</v>
      </c>
      <c r="F68" s="168">
        <v>0</v>
      </c>
      <c r="G68" s="89">
        <v>0</v>
      </c>
      <c r="H68" s="88">
        <v>0</v>
      </c>
      <c r="I68" s="168">
        <v>0</v>
      </c>
      <c r="J68" s="89">
        <v>2</v>
      </c>
      <c r="K68" s="88">
        <v>0</v>
      </c>
      <c r="L68" s="168">
        <v>2</v>
      </c>
      <c r="M68" s="89">
        <v>1</v>
      </c>
      <c r="N68" s="88">
        <v>0</v>
      </c>
      <c r="O68" s="168">
        <v>1</v>
      </c>
      <c r="P68" s="89">
        <v>0</v>
      </c>
      <c r="Q68" s="88">
        <v>0</v>
      </c>
      <c r="R68" s="168">
        <v>0</v>
      </c>
      <c r="S68" s="89">
        <v>3</v>
      </c>
      <c r="T68" s="88">
        <v>0</v>
      </c>
      <c r="U68" s="168">
        <v>3</v>
      </c>
    </row>
    <row r="69" spans="2:22" ht="18.75" outlineLevel="1">
      <c r="B69" s="166" t="s">
        <v>193</v>
      </c>
      <c r="C69" s="72" t="s">
        <v>194</v>
      </c>
      <c r="D69" s="167">
        <v>0</v>
      </c>
      <c r="E69" s="88">
        <v>2</v>
      </c>
      <c r="F69" s="168">
        <v>2</v>
      </c>
      <c r="G69" s="89">
        <v>0</v>
      </c>
      <c r="H69" s="88">
        <v>0</v>
      </c>
      <c r="I69" s="168">
        <v>0</v>
      </c>
      <c r="J69" s="89">
        <v>0</v>
      </c>
      <c r="K69" s="88">
        <v>0</v>
      </c>
      <c r="L69" s="168">
        <v>0</v>
      </c>
      <c r="M69" s="89">
        <v>1</v>
      </c>
      <c r="N69" s="88">
        <v>0</v>
      </c>
      <c r="O69" s="168">
        <v>1</v>
      </c>
      <c r="P69" s="89">
        <v>0</v>
      </c>
      <c r="Q69" s="88">
        <v>0</v>
      </c>
      <c r="R69" s="168">
        <v>0</v>
      </c>
      <c r="S69" s="89">
        <v>1</v>
      </c>
      <c r="T69" s="88">
        <v>2</v>
      </c>
      <c r="U69" s="168">
        <v>3</v>
      </c>
    </row>
    <row r="70" spans="2:22" ht="18.75" outlineLevel="1">
      <c r="B70" s="166" t="s">
        <v>195</v>
      </c>
      <c r="C70" s="72" t="s">
        <v>196</v>
      </c>
      <c r="D70" s="167">
        <v>0</v>
      </c>
      <c r="E70" s="88">
        <v>0</v>
      </c>
      <c r="F70" s="168">
        <v>0</v>
      </c>
      <c r="G70" s="89">
        <v>0</v>
      </c>
      <c r="H70" s="88">
        <v>0</v>
      </c>
      <c r="I70" s="168">
        <v>0</v>
      </c>
      <c r="J70" s="89">
        <v>0</v>
      </c>
      <c r="K70" s="88">
        <v>0</v>
      </c>
      <c r="L70" s="168">
        <v>0</v>
      </c>
      <c r="M70" s="89">
        <v>2</v>
      </c>
      <c r="N70" s="88">
        <v>3</v>
      </c>
      <c r="O70" s="168">
        <v>5</v>
      </c>
      <c r="P70" s="89">
        <v>0</v>
      </c>
      <c r="Q70" s="88">
        <v>0</v>
      </c>
      <c r="R70" s="168">
        <v>0</v>
      </c>
      <c r="S70" s="89">
        <v>2</v>
      </c>
      <c r="T70" s="88">
        <v>3</v>
      </c>
      <c r="U70" s="168">
        <v>5</v>
      </c>
    </row>
    <row r="71" spans="2:22" ht="18.75" outlineLevel="1">
      <c r="B71" s="166" t="s">
        <v>197</v>
      </c>
      <c r="C71" s="72" t="s">
        <v>198</v>
      </c>
      <c r="D71" s="167">
        <v>0</v>
      </c>
      <c r="E71" s="88">
        <v>0</v>
      </c>
      <c r="F71" s="168">
        <v>0</v>
      </c>
      <c r="G71" s="89">
        <v>0</v>
      </c>
      <c r="H71" s="88">
        <v>0</v>
      </c>
      <c r="I71" s="168">
        <v>0</v>
      </c>
      <c r="J71" s="89">
        <v>0</v>
      </c>
      <c r="K71" s="88">
        <v>0</v>
      </c>
      <c r="L71" s="168">
        <v>0</v>
      </c>
      <c r="M71" s="89">
        <v>1</v>
      </c>
      <c r="N71" s="88">
        <v>0</v>
      </c>
      <c r="O71" s="168">
        <v>1</v>
      </c>
      <c r="P71" s="89">
        <v>0</v>
      </c>
      <c r="Q71" s="88">
        <v>0</v>
      </c>
      <c r="R71" s="168">
        <v>0</v>
      </c>
      <c r="S71" s="89">
        <v>1</v>
      </c>
      <c r="T71" s="88">
        <v>0</v>
      </c>
      <c r="U71" s="168">
        <v>1</v>
      </c>
    </row>
    <row r="72" spans="2:22" ht="18.75" outlineLevel="1">
      <c r="B72" s="166" t="s">
        <v>201</v>
      </c>
      <c r="C72" s="72" t="s">
        <v>202</v>
      </c>
      <c r="D72" s="167">
        <v>0</v>
      </c>
      <c r="E72" s="88">
        <v>0</v>
      </c>
      <c r="F72" s="168">
        <v>0</v>
      </c>
      <c r="G72" s="89">
        <v>0</v>
      </c>
      <c r="H72" s="88">
        <v>0</v>
      </c>
      <c r="I72" s="168">
        <v>0</v>
      </c>
      <c r="J72" s="89">
        <v>0</v>
      </c>
      <c r="K72" s="88">
        <v>0</v>
      </c>
      <c r="L72" s="168">
        <v>0</v>
      </c>
      <c r="M72" s="89">
        <v>0</v>
      </c>
      <c r="N72" s="88">
        <v>2</v>
      </c>
      <c r="O72" s="168">
        <v>2</v>
      </c>
      <c r="P72" s="89">
        <v>0</v>
      </c>
      <c r="Q72" s="88">
        <v>0</v>
      </c>
      <c r="R72" s="168">
        <v>0</v>
      </c>
      <c r="S72" s="89">
        <v>0</v>
      </c>
      <c r="T72" s="88">
        <v>2</v>
      </c>
      <c r="U72" s="168">
        <v>2</v>
      </c>
    </row>
    <row r="73" spans="2:22" ht="19.5" outlineLevel="1" thickBot="1">
      <c r="B73" s="169" t="s">
        <v>205</v>
      </c>
      <c r="C73" s="170" t="s">
        <v>206</v>
      </c>
      <c r="D73" s="171">
        <v>1</v>
      </c>
      <c r="E73" s="172">
        <v>0</v>
      </c>
      <c r="F73" s="173">
        <v>1</v>
      </c>
      <c r="G73" s="174">
        <v>1</v>
      </c>
      <c r="H73" s="172">
        <v>0</v>
      </c>
      <c r="I73" s="173">
        <v>1</v>
      </c>
      <c r="J73" s="174">
        <v>0</v>
      </c>
      <c r="K73" s="172">
        <v>0</v>
      </c>
      <c r="L73" s="173">
        <v>0</v>
      </c>
      <c r="M73" s="174">
        <v>1</v>
      </c>
      <c r="N73" s="172">
        <v>0</v>
      </c>
      <c r="O73" s="173">
        <v>1</v>
      </c>
      <c r="P73" s="174">
        <v>0</v>
      </c>
      <c r="Q73" s="172">
        <v>0</v>
      </c>
      <c r="R73" s="173">
        <v>0</v>
      </c>
      <c r="S73" s="174">
        <v>3</v>
      </c>
      <c r="T73" s="172">
        <v>0</v>
      </c>
      <c r="U73" s="173">
        <v>3</v>
      </c>
    </row>
    <row r="74" spans="2:22" ht="24.95" customHeight="1" thickBot="1">
      <c r="B74" s="3921" t="s">
        <v>13</v>
      </c>
      <c r="C74" s="3922"/>
      <c r="D74" s="204">
        <f t="shared" ref="D74:O74" si="3">SUM(D58:D73)</f>
        <v>6</v>
      </c>
      <c r="E74" s="128">
        <f t="shared" si="3"/>
        <v>4</v>
      </c>
      <c r="F74" s="205">
        <f t="shared" si="3"/>
        <v>10</v>
      </c>
      <c r="G74" s="204">
        <f t="shared" si="3"/>
        <v>6</v>
      </c>
      <c r="H74" s="128">
        <f t="shared" si="3"/>
        <v>1</v>
      </c>
      <c r="I74" s="205">
        <f t="shared" si="3"/>
        <v>7</v>
      </c>
      <c r="J74" s="204">
        <f t="shared" si="3"/>
        <v>12</v>
      </c>
      <c r="K74" s="128">
        <f t="shared" si="3"/>
        <v>9</v>
      </c>
      <c r="L74" s="205">
        <f t="shared" si="3"/>
        <v>21</v>
      </c>
      <c r="M74" s="204">
        <f t="shared" si="3"/>
        <v>17</v>
      </c>
      <c r="N74" s="128">
        <f t="shared" si="3"/>
        <v>7</v>
      </c>
      <c r="O74" s="205">
        <f t="shared" si="3"/>
        <v>24</v>
      </c>
      <c r="P74" s="206">
        <v>0</v>
      </c>
      <c r="Q74" s="207">
        <f>SUM(Q34:Q55)</f>
        <v>0</v>
      </c>
      <c r="R74" s="208">
        <v>0</v>
      </c>
      <c r="S74" s="204">
        <f>SUM(S58:S73)</f>
        <v>41</v>
      </c>
      <c r="T74" s="128">
        <f>SUM(T58:T73)</f>
        <v>21</v>
      </c>
      <c r="U74" s="205">
        <f>SUM(S74:T74)</f>
        <v>62</v>
      </c>
    </row>
    <row r="75" spans="2:22" s="108" customFormat="1" ht="25.5" customHeight="1" thickBot="1">
      <c r="B75" s="3911" t="s">
        <v>10</v>
      </c>
      <c r="C75" s="3911"/>
      <c r="D75" s="117">
        <f t="shared" ref="D75:U75" si="4">SUM(D34:D55)</f>
        <v>314</v>
      </c>
      <c r="E75" s="115">
        <f t="shared" si="4"/>
        <v>10</v>
      </c>
      <c r="F75" s="116">
        <f t="shared" si="4"/>
        <v>324</v>
      </c>
      <c r="G75" s="117">
        <f t="shared" si="4"/>
        <v>272</v>
      </c>
      <c r="H75" s="115">
        <f t="shared" si="4"/>
        <v>12</v>
      </c>
      <c r="I75" s="115">
        <f t="shared" si="4"/>
        <v>284</v>
      </c>
      <c r="J75" s="115">
        <f t="shared" si="4"/>
        <v>273</v>
      </c>
      <c r="K75" s="115">
        <f t="shared" si="4"/>
        <v>47</v>
      </c>
      <c r="L75" s="115">
        <f t="shared" si="4"/>
        <v>320</v>
      </c>
      <c r="M75" s="115">
        <f t="shared" si="4"/>
        <v>189</v>
      </c>
      <c r="N75" s="115">
        <f t="shared" si="4"/>
        <v>16</v>
      </c>
      <c r="O75" s="116">
        <f t="shared" si="4"/>
        <v>205</v>
      </c>
      <c r="P75" s="116">
        <f t="shared" si="4"/>
        <v>14</v>
      </c>
      <c r="Q75" s="116">
        <f t="shared" si="4"/>
        <v>0</v>
      </c>
      <c r="R75" s="116">
        <f t="shared" si="4"/>
        <v>14</v>
      </c>
      <c r="S75" s="115">
        <f t="shared" si="4"/>
        <v>1062</v>
      </c>
      <c r="T75" s="115">
        <f t="shared" si="4"/>
        <v>85</v>
      </c>
      <c r="U75" s="116">
        <f t="shared" si="4"/>
        <v>1147</v>
      </c>
    </row>
    <row r="76" spans="2:22" ht="38.450000000000003" customHeight="1" thickBot="1">
      <c r="B76" s="3910" t="s">
        <v>17</v>
      </c>
      <c r="C76" s="3910"/>
      <c r="D76" s="154">
        <f>D74</f>
        <v>6</v>
      </c>
      <c r="E76" s="149">
        <f t="shared" ref="E76:U76" si="5">E74</f>
        <v>4</v>
      </c>
      <c r="F76" s="203">
        <f t="shared" si="5"/>
        <v>10</v>
      </c>
      <c r="G76" s="154">
        <f t="shared" si="5"/>
        <v>6</v>
      </c>
      <c r="H76" s="149">
        <f t="shared" si="5"/>
        <v>1</v>
      </c>
      <c r="I76" s="203">
        <f t="shared" si="5"/>
        <v>7</v>
      </c>
      <c r="J76" s="149">
        <f t="shared" si="5"/>
        <v>12</v>
      </c>
      <c r="K76" s="149">
        <f t="shared" si="5"/>
        <v>9</v>
      </c>
      <c r="L76" s="203">
        <f t="shared" si="5"/>
        <v>21</v>
      </c>
      <c r="M76" s="149">
        <f t="shared" si="5"/>
        <v>17</v>
      </c>
      <c r="N76" s="149">
        <f t="shared" si="5"/>
        <v>7</v>
      </c>
      <c r="O76" s="116">
        <f t="shared" si="5"/>
        <v>24</v>
      </c>
      <c r="P76" s="155">
        <v>0</v>
      </c>
      <c r="Q76" s="156">
        <f>Q74+Q75</f>
        <v>0</v>
      </c>
      <c r="R76" s="157">
        <v>0</v>
      </c>
      <c r="S76" s="203">
        <f t="shared" si="5"/>
        <v>41</v>
      </c>
      <c r="T76" s="203">
        <f t="shared" si="5"/>
        <v>21</v>
      </c>
      <c r="U76" s="203">
        <f t="shared" si="5"/>
        <v>62</v>
      </c>
    </row>
    <row r="77" spans="2:22" ht="20.45" customHeight="1" thickBot="1">
      <c r="B77" s="3907" t="s">
        <v>18</v>
      </c>
      <c r="C77" s="3907"/>
      <c r="D77" s="154">
        <f>D75+D76</f>
        <v>320</v>
      </c>
      <c r="E77" s="149">
        <f t="shared" ref="E77:S77" si="6">E75+E76</f>
        <v>14</v>
      </c>
      <c r="F77" s="203">
        <f t="shared" si="6"/>
        <v>334</v>
      </c>
      <c r="G77" s="154">
        <f t="shared" si="6"/>
        <v>278</v>
      </c>
      <c r="H77" s="149">
        <f t="shared" si="6"/>
        <v>13</v>
      </c>
      <c r="I77" s="203">
        <f t="shared" si="6"/>
        <v>291</v>
      </c>
      <c r="J77" s="149">
        <f t="shared" si="6"/>
        <v>285</v>
      </c>
      <c r="K77" s="149">
        <f t="shared" si="6"/>
        <v>56</v>
      </c>
      <c r="L77" s="203">
        <f t="shared" si="6"/>
        <v>341</v>
      </c>
      <c r="M77" s="149">
        <f t="shared" si="6"/>
        <v>206</v>
      </c>
      <c r="N77" s="149">
        <f t="shared" si="6"/>
        <v>23</v>
      </c>
      <c r="O77" s="203">
        <f t="shared" si="6"/>
        <v>229</v>
      </c>
      <c r="P77" s="203">
        <f t="shared" si="6"/>
        <v>14</v>
      </c>
      <c r="Q77" s="203">
        <f t="shared" si="6"/>
        <v>0</v>
      </c>
      <c r="R77" s="203">
        <f t="shared" si="6"/>
        <v>14</v>
      </c>
      <c r="S77" s="203">
        <f t="shared" si="6"/>
        <v>1103</v>
      </c>
      <c r="T77" s="149">
        <f>SUM(T75:T76)</f>
        <v>106</v>
      </c>
      <c r="U77" s="203">
        <f>SUM(S77:T77)</f>
        <v>1209</v>
      </c>
    </row>
    <row r="78" spans="2:22" s="108" customFormat="1" ht="18.75">
      <c r="F78" s="193"/>
      <c r="I78" s="193"/>
      <c r="L78" s="193"/>
      <c r="O78" s="193"/>
      <c r="P78" s="193"/>
      <c r="Q78" s="193"/>
      <c r="R78" s="193"/>
      <c r="U78" s="193"/>
    </row>
    <row r="79" spans="2:22" ht="23.45" customHeight="1">
      <c r="B79" s="3906" t="str">
        <f>[1]СПО!B42</f>
        <v>Начальник УМО___________________И.И. Линник</v>
      </c>
      <c r="C79" s="3906"/>
      <c r="D79" s="3906"/>
      <c r="E79" s="3906"/>
      <c r="F79" s="3906"/>
      <c r="G79" s="3906"/>
      <c r="H79" s="3906"/>
      <c r="I79" s="3906"/>
      <c r="J79" s="3906"/>
      <c r="K79" s="3906"/>
      <c r="L79" s="3906"/>
      <c r="M79" s="3906"/>
      <c r="N79" s="3906"/>
      <c r="O79" s="3906"/>
      <c r="P79" s="3906"/>
      <c r="Q79" s="3906"/>
      <c r="R79" s="3906"/>
      <c r="S79" s="3906"/>
      <c r="T79" s="3906"/>
      <c r="U79" s="91"/>
      <c r="V79" s="90"/>
    </row>
    <row r="80" spans="2:22" ht="18.75"/>
    <row r="81" ht="18.75"/>
  </sheetData>
  <mergeCells count="22">
    <mergeCell ref="D5:F6"/>
    <mergeCell ref="B1:U1"/>
    <mergeCell ref="I3:U3"/>
    <mergeCell ref="S5:U6"/>
    <mergeCell ref="B3:F3"/>
    <mergeCell ref="G3:H3"/>
    <mergeCell ref="B79:T79"/>
    <mergeCell ref="B77:C77"/>
    <mergeCell ref="J5:L6"/>
    <mergeCell ref="B57:C57"/>
    <mergeCell ref="B76:C76"/>
    <mergeCell ref="B75:C75"/>
    <mergeCell ref="P5:R6"/>
    <mergeCell ref="B33:C33"/>
    <mergeCell ref="G5:I6"/>
    <mergeCell ref="B5:C7"/>
    <mergeCell ref="B8:C8"/>
    <mergeCell ref="B31:C31"/>
    <mergeCell ref="B32:C32"/>
    <mergeCell ref="B56:C56"/>
    <mergeCell ref="B74:C74"/>
    <mergeCell ref="M5:O6"/>
  </mergeCells>
  <pageMargins left="0.70866141732283472" right="0.70866141732283472" top="0.74803149606299213" bottom="0.74803149606299213" header="0.31496062992125984" footer="0.31496062992125984"/>
  <pageSetup paperSize="9" scale="38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66"/>
  <sheetViews>
    <sheetView view="pageBreakPreview" topLeftCell="A31" zoomScale="60" zoomScaleNormal="60" workbookViewId="0">
      <selection activeCell="D62" sqref="D62:U62"/>
    </sheetView>
  </sheetViews>
  <sheetFormatPr defaultRowHeight="18.75" outlineLevelRow="1"/>
  <cols>
    <col min="1" max="1" width="4.42578125" style="108" customWidth="1"/>
    <col min="2" max="2" width="13.85546875" style="108" customWidth="1"/>
    <col min="3" max="3" width="53" style="107" customWidth="1"/>
    <col min="4" max="4" width="10.140625" style="107" customWidth="1"/>
    <col min="5" max="5" width="11.140625" style="107" customWidth="1"/>
    <col min="6" max="6" width="11.140625" style="109" customWidth="1"/>
    <col min="7" max="7" width="9.42578125" style="107" customWidth="1"/>
    <col min="8" max="8" width="11.85546875" style="107" customWidth="1"/>
    <col min="9" max="9" width="10.5703125" style="109" customWidth="1"/>
    <col min="10" max="10" width="9.42578125" style="107" customWidth="1"/>
    <col min="11" max="11" width="10.85546875" style="107" customWidth="1"/>
    <col min="12" max="12" width="10.85546875" style="109" customWidth="1"/>
    <col min="13" max="13" width="9.42578125" style="107" customWidth="1"/>
    <col min="14" max="14" width="13.140625" style="107" customWidth="1"/>
    <col min="15" max="15" width="11.140625" style="109" customWidth="1"/>
    <col min="16" max="16" width="9.42578125" style="97" customWidth="1"/>
    <col min="17" max="17" width="12.85546875" style="97" customWidth="1"/>
    <col min="18" max="18" width="12.140625" style="97" customWidth="1"/>
    <col min="19" max="19" width="9.42578125" style="107" customWidth="1"/>
    <col min="20" max="20" width="12" style="107" customWidth="1"/>
    <col min="21" max="21" width="12.140625" style="109" customWidth="1"/>
    <col min="22" max="22" width="15.42578125" style="107" customWidth="1"/>
    <col min="23" max="256" width="9.140625" style="107"/>
    <col min="257" max="257" width="4.42578125" style="107" customWidth="1"/>
    <col min="258" max="258" width="13.85546875" style="107" customWidth="1"/>
    <col min="259" max="259" width="53" style="107" customWidth="1"/>
    <col min="260" max="260" width="10.140625" style="107" customWidth="1"/>
    <col min="261" max="262" width="11.140625" style="107" customWidth="1"/>
    <col min="263" max="263" width="9.42578125" style="107" customWidth="1"/>
    <col min="264" max="264" width="11.85546875" style="107" customWidth="1"/>
    <col min="265" max="265" width="10.5703125" style="107" customWidth="1"/>
    <col min="266" max="266" width="9.42578125" style="107" customWidth="1"/>
    <col min="267" max="268" width="10.85546875" style="107" customWidth="1"/>
    <col min="269" max="269" width="9.42578125" style="107" customWidth="1"/>
    <col min="270" max="270" width="13.140625" style="107" customWidth="1"/>
    <col min="271" max="271" width="11.140625" style="107" customWidth="1"/>
    <col min="272" max="272" width="9.42578125" style="107" customWidth="1"/>
    <col min="273" max="273" width="12.85546875" style="107" customWidth="1"/>
    <col min="274" max="274" width="12.140625" style="107" customWidth="1"/>
    <col min="275" max="275" width="9.42578125" style="107" customWidth="1"/>
    <col min="276" max="276" width="12" style="107" customWidth="1"/>
    <col min="277" max="277" width="12.140625" style="107" customWidth="1"/>
    <col min="278" max="278" width="15.42578125" style="107" customWidth="1"/>
    <col min="279" max="512" width="9.140625" style="107"/>
    <col min="513" max="513" width="4.42578125" style="107" customWidth="1"/>
    <col min="514" max="514" width="13.85546875" style="107" customWidth="1"/>
    <col min="515" max="515" width="53" style="107" customWidth="1"/>
    <col min="516" max="516" width="10.140625" style="107" customWidth="1"/>
    <col min="517" max="518" width="11.140625" style="107" customWidth="1"/>
    <col min="519" max="519" width="9.42578125" style="107" customWidth="1"/>
    <col min="520" max="520" width="11.85546875" style="107" customWidth="1"/>
    <col min="521" max="521" width="10.5703125" style="107" customWidth="1"/>
    <col min="522" max="522" width="9.42578125" style="107" customWidth="1"/>
    <col min="523" max="524" width="10.85546875" style="107" customWidth="1"/>
    <col min="525" max="525" width="9.42578125" style="107" customWidth="1"/>
    <col min="526" max="526" width="13.140625" style="107" customWidth="1"/>
    <col min="527" max="527" width="11.140625" style="107" customWidth="1"/>
    <col min="528" max="528" width="9.42578125" style="107" customWidth="1"/>
    <col min="529" max="529" width="12.85546875" style="107" customWidth="1"/>
    <col min="530" max="530" width="12.140625" style="107" customWidth="1"/>
    <col min="531" max="531" width="9.42578125" style="107" customWidth="1"/>
    <col min="532" max="532" width="12" style="107" customWidth="1"/>
    <col min="533" max="533" width="12.140625" style="107" customWidth="1"/>
    <col min="534" max="534" width="15.42578125" style="107" customWidth="1"/>
    <col min="535" max="768" width="9.140625" style="107"/>
    <col min="769" max="769" width="4.42578125" style="107" customWidth="1"/>
    <col min="770" max="770" width="13.85546875" style="107" customWidth="1"/>
    <col min="771" max="771" width="53" style="107" customWidth="1"/>
    <col min="772" max="772" width="10.140625" style="107" customWidth="1"/>
    <col min="773" max="774" width="11.140625" style="107" customWidth="1"/>
    <col min="775" max="775" width="9.42578125" style="107" customWidth="1"/>
    <col min="776" max="776" width="11.85546875" style="107" customWidth="1"/>
    <col min="777" max="777" width="10.5703125" style="107" customWidth="1"/>
    <col min="778" max="778" width="9.42578125" style="107" customWidth="1"/>
    <col min="779" max="780" width="10.85546875" style="107" customWidth="1"/>
    <col min="781" max="781" width="9.42578125" style="107" customWidth="1"/>
    <col min="782" max="782" width="13.140625" style="107" customWidth="1"/>
    <col min="783" max="783" width="11.140625" style="107" customWidth="1"/>
    <col min="784" max="784" width="9.42578125" style="107" customWidth="1"/>
    <col min="785" max="785" width="12.85546875" style="107" customWidth="1"/>
    <col min="786" max="786" width="12.140625" style="107" customWidth="1"/>
    <col min="787" max="787" width="9.42578125" style="107" customWidth="1"/>
    <col min="788" max="788" width="12" style="107" customWidth="1"/>
    <col min="789" max="789" width="12.140625" style="107" customWidth="1"/>
    <col min="790" max="790" width="15.42578125" style="107" customWidth="1"/>
    <col min="791" max="1024" width="9.140625" style="107"/>
    <col min="1025" max="1025" width="4.42578125" style="107" customWidth="1"/>
    <col min="1026" max="1026" width="13.85546875" style="107" customWidth="1"/>
    <col min="1027" max="1027" width="53" style="107" customWidth="1"/>
    <col min="1028" max="1028" width="10.140625" style="107" customWidth="1"/>
    <col min="1029" max="1030" width="11.140625" style="107" customWidth="1"/>
    <col min="1031" max="1031" width="9.42578125" style="107" customWidth="1"/>
    <col min="1032" max="1032" width="11.85546875" style="107" customWidth="1"/>
    <col min="1033" max="1033" width="10.5703125" style="107" customWidth="1"/>
    <col min="1034" max="1034" width="9.42578125" style="107" customWidth="1"/>
    <col min="1035" max="1036" width="10.85546875" style="107" customWidth="1"/>
    <col min="1037" max="1037" width="9.42578125" style="107" customWidth="1"/>
    <col min="1038" max="1038" width="13.140625" style="107" customWidth="1"/>
    <col min="1039" max="1039" width="11.140625" style="107" customWidth="1"/>
    <col min="1040" max="1040" width="9.42578125" style="107" customWidth="1"/>
    <col min="1041" max="1041" width="12.85546875" style="107" customWidth="1"/>
    <col min="1042" max="1042" width="12.140625" style="107" customWidth="1"/>
    <col min="1043" max="1043" width="9.42578125" style="107" customWidth="1"/>
    <col min="1044" max="1044" width="12" style="107" customWidth="1"/>
    <col min="1045" max="1045" width="12.140625" style="107" customWidth="1"/>
    <col min="1046" max="1046" width="15.42578125" style="107" customWidth="1"/>
    <col min="1047" max="1280" width="9.140625" style="107"/>
    <col min="1281" max="1281" width="4.42578125" style="107" customWidth="1"/>
    <col min="1282" max="1282" width="13.85546875" style="107" customWidth="1"/>
    <col min="1283" max="1283" width="53" style="107" customWidth="1"/>
    <col min="1284" max="1284" width="10.140625" style="107" customWidth="1"/>
    <col min="1285" max="1286" width="11.140625" style="107" customWidth="1"/>
    <col min="1287" max="1287" width="9.42578125" style="107" customWidth="1"/>
    <col min="1288" max="1288" width="11.85546875" style="107" customWidth="1"/>
    <col min="1289" max="1289" width="10.5703125" style="107" customWidth="1"/>
    <col min="1290" max="1290" width="9.42578125" style="107" customWidth="1"/>
    <col min="1291" max="1292" width="10.85546875" style="107" customWidth="1"/>
    <col min="1293" max="1293" width="9.42578125" style="107" customWidth="1"/>
    <col min="1294" max="1294" width="13.140625" style="107" customWidth="1"/>
    <col min="1295" max="1295" width="11.140625" style="107" customWidth="1"/>
    <col min="1296" max="1296" width="9.42578125" style="107" customWidth="1"/>
    <col min="1297" max="1297" width="12.85546875" style="107" customWidth="1"/>
    <col min="1298" max="1298" width="12.140625" style="107" customWidth="1"/>
    <col min="1299" max="1299" width="9.42578125" style="107" customWidth="1"/>
    <col min="1300" max="1300" width="12" style="107" customWidth="1"/>
    <col min="1301" max="1301" width="12.140625" style="107" customWidth="1"/>
    <col min="1302" max="1302" width="15.42578125" style="107" customWidth="1"/>
    <col min="1303" max="1536" width="9.140625" style="107"/>
    <col min="1537" max="1537" width="4.42578125" style="107" customWidth="1"/>
    <col min="1538" max="1538" width="13.85546875" style="107" customWidth="1"/>
    <col min="1539" max="1539" width="53" style="107" customWidth="1"/>
    <col min="1540" max="1540" width="10.140625" style="107" customWidth="1"/>
    <col min="1541" max="1542" width="11.140625" style="107" customWidth="1"/>
    <col min="1543" max="1543" width="9.42578125" style="107" customWidth="1"/>
    <col min="1544" max="1544" width="11.85546875" style="107" customWidth="1"/>
    <col min="1545" max="1545" width="10.5703125" style="107" customWidth="1"/>
    <col min="1546" max="1546" width="9.42578125" style="107" customWidth="1"/>
    <col min="1547" max="1548" width="10.85546875" style="107" customWidth="1"/>
    <col min="1549" max="1549" width="9.42578125" style="107" customWidth="1"/>
    <col min="1550" max="1550" width="13.140625" style="107" customWidth="1"/>
    <col min="1551" max="1551" width="11.140625" style="107" customWidth="1"/>
    <col min="1552" max="1552" width="9.42578125" style="107" customWidth="1"/>
    <col min="1553" max="1553" width="12.85546875" style="107" customWidth="1"/>
    <col min="1554" max="1554" width="12.140625" style="107" customWidth="1"/>
    <col min="1555" max="1555" width="9.42578125" style="107" customWidth="1"/>
    <col min="1556" max="1556" width="12" style="107" customWidth="1"/>
    <col min="1557" max="1557" width="12.140625" style="107" customWidth="1"/>
    <col min="1558" max="1558" width="15.42578125" style="107" customWidth="1"/>
    <col min="1559" max="1792" width="9.140625" style="107"/>
    <col min="1793" max="1793" width="4.42578125" style="107" customWidth="1"/>
    <col min="1794" max="1794" width="13.85546875" style="107" customWidth="1"/>
    <col min="1795" max="1795" width="53" style="107" customWidth="1"/>
    <col min="1796" max="1796" width="10.140625" style="107" customWidth="1"/>
    <col min="1797" max="1798" width="11.140625" style="107" customWidth="1"/>
    <col min="1799" max="1799" width="9.42578125" style="107" customWidth="1"/>
    <col min="1800" max="1800" width="11.85546875" style="107" customWidth="1"/>
    <col min="1801" max="1801" width="10.5703125" style="107" customWidth="1"/>
    <col min="1802" max="1802" width="9.42578125" style="107" customWidth="1"/>
    <col min="1803" max="1804" width="10.85546875" style="107" customWidth="1"/>
    <col min="1805" max="1805" width="9.42578125" style="107" customWidth="1"/>
    <col min="1806" max="1806" width="13.140625" style="107" customWidth="1"/>
    <col min="1807" max="1807" width="11.140625" style="107" customWidth="1"/>
    <col min="1808" max="1808" width="9.42578125" style="107" customWidth="1"/>
    <col min="1809" max="1809" width="12.85546875" style="107" customWidth="1"/>
    <col min="1810" max="1810" width="12.140625" style="107" customWidth="1"/>
    <col min="1811" max="1811" width="9.42578125" style="107" customWidth="1"/>
    <col min="1812" max="1812" width="12" style="107" customWidth="1"/>
    <col min="1813" max="1813" width="12.140625" style="107" customWidth="1"/>
    <col min="1814" max="1814" width="15.42578125" style="107" customWidth="1"/>
    <col min="1815" max="2048" width="9.140625" style="107"/>
    <col min="2049" max="2049" width="4.42578125" style="107" customWidth="1"/>
    <col min="2050" max="2050" width="13.85546875" style="107" customWidth="1"/>
    <col min="2051" max="2051" width="53" style="107" customWidth="1"/>
    <col min="2052" max="2052" width="10.140625" style="107" customWidth="1"/>
    <col min="2053" max="2054" width="11.140625" style="107" customWidth="1"/>
    <col min="2055" max="2055" width="9.42578125" style="107" customWidth="1"/>
    <col min="2056" max="2056" width="11.85546875" style="107" customWidth="1"/>
    <col min="2057" max="2057" width="10.5703125" style="107" customWidth="1"/>
    <col min="2058" max="2058" width="9.42578125" style="107" customWidth="1"/>
    <col min="2059" max="2060" width="10.85546875" style="107" customWidth="1"/>
    <col min="2061" max="2061" width="9.42578125" style="107" customWidth="1"/>
    <col min="2062" max="2062" width="13.140625" style="107" customWidth="1"/>
    <col min="2063" max="2063" width="11.140625" style="107" customWidth="1"/>
    <col min="2064" max="2064" width="9.42578125" style="107" customWidth="1"/>
    <col min="2065" max="2065" width="12.85546875" style="107" customWidth="1"/>
    <col min="2066" max="2066" width="12.140625" style="107" customWidth="1"/>
    <col min="2067" max="2067" width="9.42578125" style="107" customWidth="1"/>
    <col min="2068" max="2068" width="12" style="107" customWidth="1"/>
    <col min="2069" max="2069" width="12.140625" style="107" customWidth="1"/>
    <col min="2070" max="2070" width="15.42578125" style="107" customWidth="1"/>
    <col min="2071" max="2304" width="9.140625" style="107"/>
    <col min="2305" max="2305" width="4.42578125" style="107" customWidth="1"/>
    <col min="2306" max="2306" width="13.85546875" style="107" customWidth="1"/>
    <col min="2307" max="2307" width="53" style="107" customWidth="1"/>
    <col min="2308" max="2308" width="10.140625" style="107" customWidth="1"/>
    <col min="2309" max="2310" width="11.140625" style="107" customWidth="1"/>
    <col min="2311" max="2311" width="9.42578125" style="107" customWidth="1"/>
    <col min="2312" max="2312" width="11.85546875" style="107" customWidth="1"/>
    <col min="2313" max="2313" width="10.5703125" style="107" customWidth="1"/>
    <col min="2314" max="2314" width="9.42578125" style="107" customWidth="1"/>
    <col min="2315" max="2316" width="10.85546875" style="107" customWidth="1"/>
    <col min="2317" max="2317" width="9.42578125" style="107" customWidth="1"/>
    <col min="2318" max="2318" width="13.140625" style="107" customWidth="1"/>
    <col min="2319" max="2319" width="11.140625" style="107" customWidth="1"/>
    <col min="2320" max="2320" width="9.42578125" style="107" customWidth="1"/>
    <col min="2321" max="2321" width="12.85546875" style="107" customWidth="1"/>
    <col min="2322" max="2322" width="12.140625" style="107" customWidth="1"/>
    <col min="2323" max="2323" width="9.42578125" style="107" customWidth="1"/>
    <col min="2324" max="2324" width="12" style="107" customWidth="1"/>
    <col min="2325" max="2325" width="12.140625" style="107" customWidth="1"/>
    <col min="2326" max="2326" width="15.42578125" style="107" customWidth="1"/>
    <col min="2327" max="2560" width="9.140625" style="107"/>
    <col min="2561" max="2561" width="4.42578125" style="107" customWidth="1"/>
    <col min="2562" max="2562" width="13.85546875" style="107" customWidth="1"/>
    <col min="2563" max="2563" width="53" style="107" customWidth="1"/>
    <col min="2564" max="2564" width="10.140625" style="107" customWidth="1"/>
    <col min="2565" max="2566" width="11.140625" style="107" customWidth="1"/>
    <col min="2567" max="2567" width="9.42578125" style="107" customWidth="1"/>
    <col min="2568" max="2568" width="11.85546875" style="107" customWidth="1"/>
    <col min="2569" max="2569" width="10.5703125" style="107" customWidth="1"/>
    <col min="2570" max="2570" width="9.42578125" style="107" customWidth="1"/>
    <col min="2571" max="2572" width="10.85546875" style="107" customWidth="1"/>
    <col min="2573" max="2573" width="9.42578125" style="107" customWidth="1"/>
    <col min="2574" max="2574" width="13.140625" style="107" customWidth="1"/>
    <col min="2575" max="2575" width="11.140625" style="107" customWidth="1"/>
    <col min="2576" max="2576" width="9.42578125" style="107" customWidth="1"/>
    <col min="2577" max="2577" width="12.85546875" style="107" customWidth="1"/>
    <col min="2578" max="2578" width="12.140625" style="107" customWidth="1"/>
    <col min="2579" max="2579" width="9.42578125" style="107" customWidth="1"/>
    <col min="2580" max="2580" width="12" style="107" customWidth="1"/>
    <col min="2581" max="2581" width="12.140625" style="107" customWidth="1"/>
    <col min="2582" max="2582" width="15.42578125" style="107" customWidth="1"/>
    <col min="2583" max="2816" width="9.140625" style="107"/>
    <col min="2817" max="2817" width="4.42578125" style="107" customWidth="1"/>
    <col min="2818" max="2818" width="13.85546875" style="107" customWidth="1"/>
    <col min="2819" max="2819" width="53" style="107" customWidth="1"/>
    <col min="2820" max="2820" width="10.140625" style="107" customWidth="1"/>
    <col min="2821" max="2822" width="11.140625" style="107" customWidth="1"/>
    <col min="2823" max="2823" width="9.42578125" style="107" customWidth="1"/>
    <col min="2824" max="2824" width="11.85546875" style="107" customWidth="1"/>
    <col min="2825" max="2825" width="10.5703125" style="107" customWidth="1"/>
    <col min="2826" max="2826" width="9.42578125" style="107" customWidth="1"/>
    <col min="2827" max="2828" width="10.85546875" style="107" customWidth="1"/>
    <col min="2829" max="2829" width="9.42578125" style="107" customWidth="1"/>
    <col min="2830" max="2830" width="13.140625" style="107" customWidth="1"/>
    <col min="2831" max="2831" width="11.140625" style="107" customWidth="1"/>
    <col min="2832" max="2832" width="9.42578125" style="107" customWidth="1"/>
    <col min="2833" max="2833" width="12.85546875" style="107" customWidth="1"/>
    <col min="2834" max="2834" width="12.140625" style="107" customWidth="1"/>
    <col min="2835" max="2835" width="9.42578125" style="107" customWidth="1"/>
    <col min="2836" max="2836" width="12" style="107" customWidth="1"/>
    <col min="2837" max="2837" width="12.140625" style="107" customWidth="1"/>
    <col min="2838" max="2838" width="15.42578125" style="107" customWidth="1"/>
    <col min="2839" max="3072" width="9.140625" style="107"/>
    <col min="3073" max="3073" width="4.42578125" style="107" customWidth="1"/>
    <col min="3074" max="3074" width="13.85546875" style="107" customWidth="1"/>
    <col min="3075" max="3075" width="53" style="107" customWidth="1"/>
    <col min="3076" max="3076" width="10.140625" style="107" customWidth="1"/>
    <col min="3077" max="3078" width="11.140625" style="107" customWidth="1"/>
    <col min="3079" max="3079" width="9.42578125" style="107" customWidth="1"/>
    <col min="3080" max="3080" width="11.85546875" style="107" customWidth="1"/>
    <col min="3081" max="3081" width="10.5703125" style="107" customWidth="1"/>
    <col min="3082" max="3082" width="9.42578125" style="107" customWidth="1"/>
    <col min="3083" max="3084" width="10.85546875" style="107" customWidth="1"/>
    <col min="3085" max="3085" width="9.42578125" style="107" customWidth="1"/>
    <col min="3086" max="3086" width="13.140625" style="107" customWidth="1"/>
    <col min="3087" max="3087" width="11.140625" style="107" customWidth="1"/>
    <col min="3088" max="3088" width="9.42578125" style="107" customWidth="1"/>
    <col min="3089" max="3089" width="12.85546875" style="107" customWidth="1"/>
    <col min="3090" max="3090" width="12.140625" style="107" customWidth="1"/>
    <col min="3091" max="3091" width="9.42578125" style="107" customWidth="1"/>
    <col min="3092" max="3092" width="12" style="107" customWidth="1"/>
    <col min="3093" max="3093" width="12.140625" style="107" customWidth="1"/>
    <col min="3094" max="3094" width="15.42578125" style="107" customWidth="1"/>
    <col min="3095" max="3328" width="9.140625" style="107"/>
    <col min="3329" max="3329" width="4.42578125" style="107" customWidth="1"/>
    <col min="3330" max="3330" width="13.85546875" style="107" customWidth="1"/>
    <col min="3331" max="3331" width="53" style="107" customWidth="1"/>
    <col min="3332" max="3332" width="10.140625" style="107" customWidth="1"/>
    <col min="3333" max="3334" width="11.140625" style="107" customWidth="1"/>
    <col min="3335" max="3335" width="9.42578125" style="107" customWidth="1"/>
    <col min="3336" max="3336" width="11.85546875" style="107" customWidth="1"/>
    <col min="3337" max="3337" width="10.5703125" style="107" customWidth="1"/>
    <col min="3338" max="3338" width="9.42578125" style="107" customWidth="1"/>
    <col min="3339" max="3340" width="10.85546875" style="107" customWidth="1"/>
    <col min="3341" max="3341" width="9.42578125" style="107" customWidth="1"/>
    <col min="3342" max="3342" width="13.140625" style="107" customWidth="1"/>
    <col min="3343" max="3343" width="11.140625" style="107" customWidth="1"/>
    <col min="3344" max="3344" width="9.42578125" style="107" customWidth="1"/>
    <col min="3345" max="3345" width="12.85546875" style="107" customWidth="1"/>
    <col min="3346" max="3346" width="12.140625" style="107" customWidth="1"/>
    <col min="3347" max="3347" width="9.42578125" style="107" customWidth="1"/>
    <col min="3348" max="3348" width="12" style="107" customWidth="1"/>
    <col min="3349" max="3349" width="12.140625" style="107" customWidth="1"/>
    <col min="3350" max="3350" width="15.42578125" style="107" customWidth="1"/>
    <col min="3351" max="3584" width="9.140625" style="107"/>
    <col min="3585" max="3585" width="4.42578125" style="107" customWidth="1"/>
    <col min="3586" max="3586" width="13.85546875" style="107" customWidth="1"/>
    <col min="3587" max="3587" width="53" style="107" customWidth="1"/>
    <col min="3588" max="3588" width="10.140625" style="107" customWidth="1"/>
    <col min="3589" max="3590" width="11.140625" style="107" customWidth="1"/>
    <col min="3591" max="3591" width="9.42578125" style="107" customWidth="1"/>
    <col min="3592" max="3592" width="11.85546875" style="107" customWidth="1"/>
    <col min="3593" max="3593" width="10.5703125" style="107" customWidth="1"/>
    <col min="3594" max="3594" width="9.42578125" style="107" customWidth="1"/>
    <col min="3595" max="3596" width="10.85546875" style="107" customWidth="1"/>
    <col min="3597" max="3597" width="9.42578125" style="107" customWidth="1"/>
    <col min="3598" max="3598" width="13.140625" style="107" customWidth="1"/>
    <col min="3599" max="3599" width="11.140625" style="107" customWidth="1"/>
    <col min="3600" max="3600" width="9.42578125" style="107" customWidth="1"/>
    <col min="3601" max="3601" width="12.85546875" style="107" customWidth="1"/>
    <col min="3602" max="3602" width="12.140625" style="107" customWidth="1"/>
    <col min="3603" max="3603" width="9.42578125" style="107" customWidth="1"/>
    <col min="3604" max="3604" width="12" style="107" customWidth="1"/>
    <col min="3605" max="3605" width="12.140625" style="107" customWidth="1"/>
    <col min="3606" max="3606" width="15.42578125" style="107" customWidth="1"/>
    <col min="3607" max="3840" width="9.140625" style="107"/>
    <col min="3841" max="3841" width="4.42578125" style="107" customWidth="1"/>
    <col min="3842" max="3842" width="13.85546875" style="107" customWidth="1"/>
    <col min="3843" max="3843" width="53" style="107" customWidth="1"/>
    <col min="3844" max="3844" width="10.140625" style="107" customWidth="1"/>
    <col min="3845" max="3846" width="11.140625" style="107" customWidth="1"/>
    <col min="3847" max="3847" width="9.42578125" style="107" customWidth="1"/>
    <col min="3848" max="3848" width="11.85546875" style="107" customWidth="1"/>
    <col min="3849" max="3849" width="10.5703125" style="107" customWidth="1"/>
    <col min="3850" max="3850" width="9.42578125" style="107" customWidth="1"/>
    <col min="3851" max="3852" width="10.85546875" style="107" customWidth="1"/>
    <col min="3853" max="3853" width="9.42578125" style="107" customWidth="1"/>
    <col min="3854" max="3854" width="13.140625" style="107" customWidth="1"/>
    <col min="3855" max="3855" width="11.140625" style="107" customWidth="1"/>
    <col min="3856" max="3856" width="9.42578125" style="107" customWidth="1"/>
    <col min="3857" max="3857" width="12.85546875" style="107" customWidth="1"/>
    <col min="3858" max="3858" width="12.140625" style="107" customWidth="1"/>
    <col min="3859" max="3859" width="9.42578125" style="107" customWidth="1"/>
    <col min="3860" max="3860" width="12" style="107" customWidth="1"/>
    <col min="3861" max="3861" width="12.140625" style="107" customWidth="1"/>
    <col min="3862" max="3862" width="15.42578125" style="107" customWidth="1"/>
    <col min="3863" max="4096" width="9.140625" style="107"/>
    <col min="4097" max="4097" width="4.42578125" style="107" customWidth="1"/>
    <col min="4098" max="4098" width="13.85546875" style="107" customWidth="1"/>
    <col min="4099" max="4099" width="53" style="107" customWidth="1"/>
    <col min="4100" max="4100" width="10.140625" style="107" customWidth="1"/>
    <col min="4101" max="4102" width="11.140625" style="107" customWidth="1"/>
    <col min="4103" max="4103" width="9.42578125" style="107" customWidth="1"/>
    <col min="4104" max="4104" width="11.85546875" style="107" customWidth="1"/>
    <col min="4105" max="4105" width="10.5703125" style="107" customWidth="1"/>
    <col min="4106" max="4106" width="9.42578125" style="107" customWidth="1"/>
    <col min="4107" max="4108" width="10.85546875" style="107" customWidth="1"/>
    <col min="4109" max="4109" width="9.42578125" style="107" customWidth="1"/>
    <col min="4110" max="4110" width="13.140625" style="107" customWidth="1"/>
    <col min="4111" max="4111" width="11.140625" style="107" customWidth="1"/>
    <col min="4112" max="4112" width="9.42578125" style="107" customWidth="1"/>
    <col min="4113" max="4113" width="12.85546875" style="107" customWidth="1"/>
    <col min="4114" max="4114" width="12.140625" style="107" customWidth="1"/>
    <col min="4115" max="4115" width="9.42578125" style="107" customWidth="1"/>
    <col min="4116" max="4116" width="12" style="107" customWidth="1"/>
    <col min="4117" max="4117" width="12.140625" style="107" customWidth="1"/>
    <col min="4118" max="4118" width="15.42578125" style="107" customWidth="1"/>
    <col min="4119" max="4352" width="9.140625" style="107"/>
    <col min="4353" max="4353" width="4.42578125" style="107" customWidth="1"/>
    <col min="4354" max="4354" width="13.85546875" style="107" customWidth="1"/>
    <col min="4355" max="4355" width="53" style="107" customWidth="1"/>
    <col min="4356" max="4356" width="10.140625" style="107" customWidth="1"/>
    <col min="4357" max="4358" width="11.140625" style="107" customWidth="1"/>
    <col min="4359" max="4359" width="9.42578125" style="107" customWidth="1"/>
    <col min="4360" max="4360" width="11.85546875" style="107" customWidth="1"/>
    <col min="4361" max="4361" width="10.5703125" style="107" customWidth="1"/>
    <col min="4362" max="4362" width="9.42578125" style="107" customWidth="1"/>
    <col min="4363" max="4364" width="10.85546875" style="107" customWidth="1"/>
    <col min="4365" max="4365" width="9.42578125" style="107" customWidth="1"/>
    <col min="4366" max="4366" width="13.140625" style="107" customWidth="1"/>
    <col min="4367" max="4367" width="11.140625" style="107" customWidth="1"/>
    <col min="4368" max="4368" width="9.42578125" style="107" customWidth="1"/>
    <col min="4369" max="4369" width="12.85546875" style="107" customWidth="1"/>
    <col min="4370" max="4370" width="12.140625" style="107" customWidth="1"/>
    <col min="4371" max="4371" width="9.42578125" style="107" customWidth="1"/>
    <col min="4372" max="4372" width="12" style="107" customWidth="1"/>
    <col min="4373" max="4373" width="12.140625" style="107" customWidth="1"/>
    <col min="4374" max="4374" width="15.42578125" style="107" customWidth="1"/>
    <col min="4375" max="4608" width="9.140625" style="107"/>
    <col min="4609" max="4609" width="4.42578125" style="107" customWidth="1"/>
    <col min="4610" max="4610" width="13.85546875" style="107" customWidth="1"/>
    <col min="4611" max="4611" width="53" style="107" customWidth="1"/>
    <col min="4612" max="4612" width="10.140625" style="107" customWidth="1"/>
    <col min="4613" max="4614" width="11.140625" style="107" customWidth="1"/>
    <col min="4615" max="4615" width="9.42578125" style="107" customWidth="1"/>
    <col min="4616" max="4616" width="11.85546875" style="107" customWidth="1"/>
    <col min="4617" max="4617" width="10.5703125" style="107" customWidth="1"/>
    <col min="4618" max="4618" width="9.42578125" style="107" customWidth="1"/>
    <col min="4619" max="4620" width="10.85546875" style="107" customWidth="1"/>
    <col min="4621" max="4621" width="9.42578125" style="107" customWidth="1"/>
    <col min="4622" max="4622" width="13.140625" style="107" customWidth="1"/>
    <col min="4623" max="4623" width="11.140625" style="107" customWidth="1"/>
    <col min="4624" max="4624" width="9.42578125" style="107" customWidth="1"/>
    <col min="4625" max="4625" width="12.85546875" style="107" customWidth="1"/>
    <col min="4626" max="4626" width="12.140625" style="107" customWidth="1"/>
    <col min="4627" max="4627" width="9.42578125" style="107" customWidth="1"/>
    <col min="4628" max="4628" width="12" style="107" customWidth="1"/>
    <col min="4629" max="4629" width="12.140625" style="107" customWidth="1"/>
    <col min="4630" max="4630" width="15.42578125" style="107" customWidth="1"/>
    <col min="4631" max="4864" width="9.140625" style="107"/>
    <col min="4865" max="4865" width="4.42578125" style="107" customWidth="1"/>
    <col min="4866" max="4866" width="13.85546875" style="107" customWidth="1"/>
    <col min="4867" max="4867" width="53" style="107" customWidth="1"/>
    <col min="4868" max="4868" width="10.140625" style="107" customWidth="1"/>
    <col min="4869" max="4870" width="11.140625" style="107" customWidth="1"/>
    <col min="4871" max="4871" width="9.42578125" style="107" customWidth="1"/>
    <col min="4872" max="4872" width="11.85546875" style="107" customWidth="1"/>
    <col min="4873" max="4873" width="10.5703125" style="107" customWidth="1"/>
    <col min="4874" max="4874" width="9.42578125" style="107" customWidth="1"/>
    <col min="4875" max="4876" width="10.85546875" style="107" customWidth="1"/>
    <col min="4877" max="4877" width="9.42578125" style="107" customWidth="1"/>
    <col min="4878" max="4878" width="13.140625" style="107" customWidth="1"/>
    <col min="4879" max="4879" width="11.140625" style="107" customWidth="1"/>
    <col min="4880" max="4880" width="9.42578125" style="107" customWidth="1"/>
    <col min="4881" max="4881" width="12.85546875" style="107" customWidth="1"/>
    <col min="4882" max="4882" width="12.140625" style="107" customWidth="1"/>
    <col min="4883" max="4883" width="9.42578125" style="107" customWidth="1"/>
    <col min="4884" max="4884" width="12" style="107" customWidth="1"/>
    <col min="4885" max="4885" width="12.140625" style="107" customWidth="1"/>
    <col min="4886" max="4886" width="15.42578125" style="107" customWidth="1"/>
    <col min="4887" max="5120" width="9.140625" style="107"/>
    <col min="5121" max="5121" width="4.42578125" style="107" customWidth="1"/>
    <col min="5122" max="5122" width="13.85546875" style="107" customWidth="1"/>
    <col min="5123" max="5123" width="53" style="107" customWidth="1"/>
    <col min="5124" max="5124" width="10.140625" style="107" customWidth="1"/>
    <col min="5125" max="5126" width="11.140625" style="107" customWidth="1"/>
    <col min="5127" max="5127" width="9.42578125" style="107" customWidth="1"/>
    <col min="5128" max="5128" width="11.85546875" style="107" customWidth="1"/>
    <col min="5129" max="5129" width="10.5703125" style="107" customWidth="1"/>
    <col min="5130" max="5130" width="9.42578125" style="107" customWidth="1"/>
    <col min="5131" max="5132" width="10.85546875" style="107" customWidth="1"/>
    <col min="5133" max="5133" width="9.42578125" style="107" customWidth="1"/>
    <col min="5134" max="5134" width="13.140625" style="107" customWidth="1"/>
    <col min="5135" max="5135" width="11.140625" style="107" customWidth="1"/>
    <col min="5136" max="5136" width="9.42578125" style="107" customWidth="1"/>
    <col min="5137" max="5137" width="12.85546875" style="107" customWidth="1"/>
    <col min="5138" max="5138" width="12.140625" style="107" customWidth="1"/>
    <col min="5139" max="5139" width="9.42578125" style="107" customWidth="1"/>
    <col min="5140" max="5140" width="12" style="107" customWidth="1"/>
    <col min="5141" max="5141" width="12.140625" style="107" customWidth="1"/>
    <col min="5142" max="5142" width="15.42578125" style="107" customWidth="1"/>
    <col min="5143" max="5376" width="9.140625" style="107"/>
    <col min="5377" max="5377" width="4.42578125" style="107" customWidth="1"/>
    <col min="5378" max="5378" width="13.85546875" style="107" customWidth="1"/>
    <col min="5379" max="5379" width="53" style="107" customWidth="1"/>
    <col min="5380" max="5380" width="10.140625" style="107" customWidth="1"/>
    <col min="5381" max="5382" width="11.140625" style="107" customWidth="1"/>
    <col min="5383" max="5383" width="9.42578125" style="107" customWidth="1"/>
    <col min="5384" max="5384" width="11.85546875" style="107" customWidth="1"/>
    <col min="5385" max="5385" width="10.5703125" style="107" customWidth="1"/>
    <col min="5386" max="5386" width="9.42578125" style="107" customWidth="1"/>
    <col min="5387" max="5388" width="10.85546875" style="107" customWidth="1"/>
    <col min="5389" max="5389" width="9.42578125" style="107" customWidth="1"/>
    <col min="5390" max="5390" width="13.140625" style="107" customWidth="1"/>
    <col min="5391" max="5391" width="11.140625" style="107" customWidth="1"/>
    <col min="5392" max="5392" width="9.42578125" style="107" customWidth="1"/>
    <col min="5393" max="5393" width="12.85546875" style="107" customWidth="1"/>
    <col min="5394" max="5394" width="12.140625" style="107" customWidth="1"/>
    <col min="5395" max="5395" width="9.42578125" style="107" customWidth="1"/>
    <col min="5396" max="5396" width="12" style="107" customWidth="1"/>
    <col min="5397" max="5397" width="12.140625" style="107" customWidth="1"/>
    <col min="5398" max="5398" width="15.42578125" style="107" customWidth="1"/>
    <col min="5399" max="5632" width="9.140625" style="107"/>
    <col min="5633" max="5633" width="4.42578125" style="107" customWidth="1"/>
    <col min="5634" max="5634" width="13.85546875" style="107" customWidth="1"/>
    <col min="5635" max="5635" width="53" style="107" customWidth="1"/>
    <col min="5636" max="5636" width="10.140625" style="107" customWidth="1"/>
    <col min="5637" max="5638" width="11.140625" style="107" customWidth="1"/>
    <col min="5639" max="5639" width="9.42578125" style="107" customWidth="1"/>
    <col min="5640" max="5640" width="11.85546875" style="107" customWidth="1"/>
    <col min="5641" max="5641" width="10.5703125" style="107" customWidth="1"/>
    <col min="5642" max="5642" width="9.42578125" style="107" customWidth="1"/>
    <col min="5643" max="5644" width="10.85546875" style="107" customWidth="1"/>
    <col min="5645" max="5645" width="9.42578125" style="107" customWidth="1"/>
    <col min="5646" max="5646" width="13.140625" style="107" customWidth="1"/>
    <col min="5647" max="5647" width="11.140625" style="107" customWidth="1"/>
    <col min="5648" max="5648" width="9.42578125" style="107" customWidth="1"/>
    <col min="5649" max="5649" width="12.85546875" style="107" customWidth="1"/>
    <col min="5650" max="5650" width="12.140625" style="107" customWidth="1"/>
    <col min="5651" max="5651" width="9.42578125" style="107" customWidth="1"/>
    <col min="5652" max="5652" width="12" style="107" customWidth="1"/>
    <col min="5653" max="5653" width="12.140625" style="107" customWidth="1"/>
    <col min="5654" max="5654" width="15.42578125" style="107" customWidth="1"/>
    <col min="5655" max="5888" width="9.140625" style="107"/>
    <col min="5889" max="5889" width="4.42578125" style="107" customWidth="1"/>
    <col min="5890" max="5890" width="13.85546875" style="107" customWidth="1"/>
    <col min="5891" max="5891" width="53" style="107" customWidth="1"/>
    <col min="5892" max="5892" width="10.140625" style="107" customWidth="1"/>
    <col min="5893" max="5894" width="11.140625" style="107" customWidth="1"/>
    <col min="5895" max="5895" width="9.42578125" style="107" customWidth="1"/>
    <col min="5896" max="5896" width="11.85546875" style="107" customWidth="1"/>
    <col min="5897" max="5897" width="10.5703125" style="107" customWidth="1"/>
    <col min="5898" max="5898" width="9.42578125" style="107" customWidth="1"/>
    <col min="5899" max="5900" width="10.85546875" style="107" customWidth="1"/>
    <col min="5901" max="5901" width="9.42578125" style="107" customWidth="1"/>
    <col min="5902" max="5902" width="13.140625" style="107" customWidth="1"/>
    <col min="5903" max="5903" width="11.140625" style="107" customWidth="1"/>
    <col min="5904" max="5904" width="9.42578125" style="107" customWidth="1"/>
    <col min="5905" max="5905" width="12.85546875" style="107" customWidth="1"/>
    <col min="5906" max="5906" width="12.140625" style="107" customWidth="1"/>
    <col min="5907" max="5907" width="9.42578125" style="107" customWidth="1"/>
    <col min="5908" max="5908" width="12" style="107" customWidth="1"/>
    <col min="5909" max="5909" width="12.140625" style="107" customWidth="1"/>
    <col min="5910" max="5910" width="15.42578125" style="107" customWidth="1"/>
    <col min="5911" max="6144" width="9.140625" style="107"/>
    <col min="6145" max="6145" width="4.42578125" style="107" customWidth="1"/>
    <col min="6146" max="6146" width="13.85546875" style="107" customWidth="1"/>
    <col min="6147" max="6147" width="53" style="107" customWidth="1"/>
    <col min="6148" max="6148" width="10.140625" style="107" customWidth="1"/>
    <col min="6149" max="6150" width="11.140625" style="107" customWidth="1"/>
    <col min="6151" max="6151" width="9.42578125" style="107" customWidth="1"/>
    <col min="6152" max="6152" width="11.85546875" style="107" customWidth="1"/>
    <col min="6153" max="6153" width="10.5703125" style="107" customWidth="1"/>
    <col min="6154" max="6154" width="9.42578125" style="107" customWidth="1"/>
    <col min="6155" max="6156" width="10.85546875" style="107" customWidth="1"/>
    <col min="6157" max="6157" width="9.42578125" style="107" customWidth="1"/>
    <col min="6158" max="6158" width="13.140625" style="107" customWidth="1"/>
    <col min="6159" max="6159" width="11.140625" style="107" customWidth="1"/>
    <col min="6160" max="6160" width="9.42578125" style="107" customWidth="1"/>
    <col min="6161" max="6161" width="12.85546875" style="107" customWidth="1"/>
    <col min="6162" max="6162" width="12.140625" style="107" customWidth="1"/>
    <col min="6163" max="6163" width="9.42578125" style="107" customWidth="1"/>
    <col min="6164" max="6164" width="12" style="107" customWidth="1"/>
    <col min="6165" max="6165" width="12.140625" style="107" customWidth="1"/>
    <col min="6166" max="6166" width="15.42578125" style="107" customWidth="1"/>
    <col min="6167" max="6400" width="9.140625" style="107"/>
    <col min="6401" max="6401" width="4.42578125" style="107" customWidth="1"/>
    <col min="6402" max="6402" width="13.85546875" style="107" customWidth="1"/>
    <col min="6403" max="6403" width="53" style="107" customWidth="1"/>
    <col min="6404" max="6404" width="10.140625" style="107" customWidth="1"/>
    <col min="6405" max="6406" width="11.140625" style="107" customWidth="1"/>
    <col min="6407" max="6407" width="9.42578125" style="107" customWidth="1"/>
    <col min="6408" max="6408" width="11.85546875" style="107" customWidth="1"/>
    <col min="6409" max="6409" width="10.5703125" style="107" customWidth="1"/>
    <col min="6410" max="6410" width="9.42578125" style="107" customWidth="1"/>
    <col min="6411" max="6412" width="10.85546875" style="107" customWidth="1"/>
    <col min="6413" max="6413" width="9.42578125" style="107" customWidth="1"/>
    <col min="6414" max="6414" width="13.140625" style="107" customWidth="1"/>
    <col min="6415" max="6415" width="11.140625" style="107" customWidth="1"/>
    <col min="6416" max="6416" width="9.42578125" style="107" customWidth="1"/>
    <col min="6417" max="6417" width="12.85546875" style="107" customWidth="1"/>
    <col min="6418" max="6418" width="12.140625" style="107" customWidth="1"/>
    <col min="6419" max="6419" width="9.42578125" style="107" customWidth="1"/>
    <col min="6420" max="6420" width="12" style="107" customWidth="1"/>
    <col min="6421" max="6421" width="12.140625" style="107" customWidth="1"/>
    <col min="6422" max="6422" width="15.42578125" style="107" customWidth="1"/>
    <col min="6423" max="6656" width="9.140625" style="107"/>
    <col min="6657" max="6657" width="4.42578125" style="107" customWidth="1"/>
    <col min="6658" max="6658" width="13.85546875" style="107" customWidth="1"/>
    <col min="6659" max="6659" width="53" style="107" customWidth="1"/>
    <col min="6660" max="6660" width="10.140625" style="107" customWidth="1"/>
    <col min="6661" max="6662" width="11.140625" style="107" customWidth="1"/>
    <col min="6663" max="6663" width="9.42578125" style="107" customWidth="1"/>
    <col min="6664" max="6664" width="11.85546875" style="107" customWidth="1"/>
    <col min="6665" max="6665" width="10.5703125" style="107" customWidth="1"/>
    <col min="6666" max="6666" width="9.42578125" style="107" customWidth="1"/>
    <col min="6667" max="6668" width="10.85546875" style="107" customWidth="1"/>
    <col min="6669" max="6669" width="9.42578125" style="107" customWidth="1"/>
    <col min="6670" max="6670" width="13.140625" style="107" customWidth="1"/>
    <col min="6671" max="6671" width="11.140625" style="107" customWidth="1"/>
    <col min="6672" max="6672" width="9.42578125" style="107" customWidth="1"/>
    <col min="6673" max="6673" width="12.85546875" style="107" customWidth="1"/>
    <col min="6674" max="6674" width="12.140625" style="107" customWidth="1"/>
    <col min="6675" max="6675" width="9.42578125" style="107" customWidth="1"/>
    <col min="6676" max="6676" width="12" style="107" customWidth="1"/>
    <col min="6677" max="6677" width="12.140625" style="107" customWidth="1"/>
    <col min="6678" max="6678" width="15.42578125" style="107" customWidth="1"/>
    <col min="6679" max="6912" width="9.140625" style="107"/>
    <col min="6913" max="6913" width="4.42578125" style="107" customWidth="1"/>
    <col min="6914" max="6914" width="13.85546875" style="107" customWidth="1"/>
    <col min="6915" max="6915" width="53" style="107" customWidth="1"/>
    <col min="6916" max="6916" width="10.140625" style="107" customWidth="1"/>
    <col min="6917" max="6918" width="11.140625" style="107" customWidth="1"/>
    <col min="6919" max="6919" width="9.42578125" style="107" customWidth="1"/>
    <col min="6920" max="6920" width="11.85546875" style="107" customWidth="1"/>
    <col min="6921" max="6921" width="10.5703125" style="107" customWidth="1"/>
    <col min="6922" max="6922" width="9.42578125" style="107" customWidth="1"/>
    <col min="6923" max="6924" width="10.85546875" style="107" customWidth="1"/>
    <col min="6925" max="6925" width="9.42578125" style="107" customWidth="1"/>
    <col min="6926" max="6926" width="13.140625" style="107" customWidth="1"/>
    <col min="6927" max="6927" width="11.140625" style="107" customWidth="1"/>
    <col min="6928" max="6928" width="9.42578125" style="107" customWidth="1"/>
    <col min="6929" max="6929" width="12.85546875" style="107" customWidth="1"/>
    <col min="6930" max="6930" width="12.140625" style="107" customWidth="1"/>
    <col min="6931" max="6931" width="9.42578125" style="107" customWidth="1"/>
    <col min="6932" max="6932" width="12" style="107" customWidth="1"/>
    <col min="6933" max="6933" width="12.140625" style="107" customWidth="1"/>
    <col min="6934" max="6934" width="15.42578125" style="107" customWidth="1"/>
    <col min="6935" max="7168" width="9.140625" style="107"/>
    <col min="7169" max="7169" width="4.42578125" style="107" customWidth="1"/>
    <col min="7170" max="7170" width="13.85546875" style="107" customWidth="1"/>
    <col min="7171" max="7171" width="53" style="107" customWidth="1"/>
    <col min="7172" max="7172" width="10.140625" style="107" customWidth="1"/>
    <col min="7173" max="7174" width="11.140625" style="107" customWidth="1"/>
    <col min="7175" max="7175" width="9.42578125" style="107" customWidth="1"/>
    <col min="7176" max="7176" width="11.85546875" style="107" customWidth="1"/>
    <col min="7177" max="7177" width="10.5703125" style="107" customWidth="1"/>
    <col min="7178" max="7178" width="9.42578125" style="107" customWidth="1"/>
    <col min="7179" max="7180" width="10.85546875" style="107" customWidth="1"/>
    <col min="7181" max="7181" width="9.42578125" style="107" customWidth="1"/>
    <col min="7182" max="7182" width="13.140625" style="107" customWidth="1"/>
    <col min="7183" max="7183" width="11.140625" style="107" customWidth="1"/>
    <col min="7184" max="7184" width="9.42578125" style="107" customWidth="1"/>
    <col min="7185" max="7185" width="12.85546875" style="107" customWidth="1"/>
    <col min="7186" max="7186" width="12.140625" style="107" customWidth="1"/>
    <col min="7187" max="7187" width="9.42578125" style="107" customWidth="1"/>
    <col min="7188" max="7188" width="12" style="107" customWidth="1"/>
    <col min="7189" max="7189" width="12.140625" style="107" customWidth="1"/>
    <col min="7190" max="7190" width="15.42578125" style="107" customWidth="1"/>
    <col min="7191" max="7424" width="9.140625" style="107"/>
    <col min="7425" max="7425" width="4.42578125" style="107" customWidth="1"/>
    <col min="7426" max="7426" width="13.85546875" style="107" customWidth="1"/>
    <col min="7427" max="7427" width="53" style="107" customWidth="1"/>
    <col min="7428" max="7428" width="10.140625" style="107" customWidth="1"/>
    <col min="7429" max="7430" width="11.140625" style="107" customWidth="1"/>
    <col min="7431" max="7431" width="9.42578125" style="107" customWidth="1"/>
    <col min="7432" max="7432" width="11.85546875" style="107" customWidth="1"/>
    <col min="7433" max="7433" width="10.5703125" style="107" customWidth="1"/>
    <col min="7434" max="7434" width="9.42578125" style="107" customWidth="1"/>
    <col min="7435" max="7436" width="10.85546875" style="107" customWidth="1"/>
    <col min="7437" max="7437" width="9.42578125" style="107" customWidth="1"/>
    <col min="7438" max="7438" width="13.140625" style="107" customWidth="1"/>
    <col min="7439" max="7439" width="11.140625" style="107" customWidth="1"/>
    <col min="7440" max="7440" width="9.42578125" style="107" customWidth="1"/>
    <col min="7441" max="7441" width="12.85546875" style="107" customWidth="1"/>
    <col min="7442" max="7442" width="12.140625" style="107" customWidth="1"/>
    <col min="7443" max="7443" width="9.42578125" style="107" customWidth="1"/>
    <col min="7444" max="7444" width="12" style="107" customWidth="1"/>
    <col min="7445" max="7445" width="12.140625" style="107" customWidth="1"/>
    <col min="7446" max="7446" width="15.42578125" style="107" customWidth="1"/>
    <col min="7447" max="7680" width="9.140625" style="107"/>
    <col min="7681" max="7681" width="4.42578125" style="107" customWidth="1"/>
    <col min="7682" max="7682" width="13.85546875" style="107" customWidth="1"/>
    <col min="7683" max="7683" width="53" style="107" customWidth="1"/>
    <col min="7684" max="7684" width="10.140625" style="107" customWidth="1"/>
    <col min="7685" max="7686" width="11.140625" style="107" customWidth="1"/>
    <col min="7687" max="7687" width="9.42578125" style="107" customWidth="1"/>
    <col min="7688" max="7688" width="11.85546875" style="107" customWidth="1"/>
    <col min="7689" max="7689" width="10.5703125" style="107" customWidth="1"/>
    <col min="7690" max="7690" width="9.42578125" style="107" customWidth="1"/>
    <col min="7691" max="7692" width="10.85546875" style="107" customWidth="1"/>
    <col min="7693" max="7693" width="9.42578125" style="107" customWidth="1"/>
    <col min="7694" max="7694" width="13.140625" style="107" customWidth="1"/>
    <col min="7695" max="7695" width="11.140625" style="107" customWidth="1"/>
    <col min="7696" max="7696" width="9.42578125" style="107" customWidth="1"/>
    <col min="7697" max="7697" width="12.85546875" style="107" customWidth="1"/>
    <col min="7698" max="7698" width="12.140625" style="107" customWidth="1"/>
    <col min="7699" max="7699" width="9.42578125" style="107" customWidth="1"/>
    <col min="7700" max="7700" width="12" style="107" customWidth="1"/>
    <col min="7701" max="7701" width="12.140625" style="107" customWidth="1"/>
    <col min="7702" max="7702" width="15.42578125" style="107" customWidth="1"/>
    <col min="7703" max="7936" width="9.140625" style="107"/>
    <col min="7937" max="7937" width="4.42578125" style="107" customWidth="1"/>
    <col min="7938" max="7938" width="13.85546875" style="107" customWidth="1"/>
    <col min="7939" max="7939" width="53" style="107" customWidth="1"/>
    <col min="7940" max="7940" width="10.140625" style="107" customWidth="1"/>
    <col min="7941" max="7942" width="11.140625" style="107" customWidth="1"/>
    <col min="7943" max="7943" width="9.42578125" style="107" customWidth="1"/>
    <col min="7944" max="7944" width="11.85546875" style="107" customWidth="1"/>
    <col min="7945" max="7945" width="10.5703125" style="107" customWidth="1"/>
    <col min="7946" max="7946" width="9.42578125" style="107" customWidth="1"/>
    <col min="7947" max="7948" width="10.85546875" style="107" customWidth="1"/>
    <col min="7949" max="7949" width="9.42578125" style="107" customWidth="1"/>
    <col min="7950" max="7950" width="13.140625" style="107" customWidth="1"/>
    <col min="7951" max="7951" width="11.140625" style="107" customWidth="1"/>
    <col min="7952" max="7952" width="9.42578125" style="107" customWidth="1"/>
    <col min="7953" max="7953" width="12.85546875" style="107" customWidth="1"/>
    <col min="7954" max="7954" width="12.140625" style="107" customWidth="1"/>
    <col min="7955" max="7955" width="9.42578125" style="107" customWidth="1"/>
    <col min="7956" max="7956" width="12" style="107" customWidth="1"/>
    <col min="7957" max="7957" width="12.140625" style="107" customWidth="1"/>
    <col min="7958" max="7958" width="15.42578125" style="107" customWidth="1"/>
    <col min="7959" max="8192" width="9.140625" style="107"/>
    <col min="8193" max="8193" width="4.42578125" style="107" customWidth="1"/>
    <col min="8194" max="8194" width="13.85546875" style="107" customWidth="1"/>
    <col min="8195" max="8195" width="53" style="107" customWidth="1"/>
    <col min="8196" max="8196" width="10.140625" style="107" customWidth="1"/>
    <col min="8197" max="8198" width="11.140625" style="107" customWidth="1"/>
    <col min="8199" max="8199" width="9.42578125" style="107" customWidth="1"/>
    <col min="8200" max="8200" width="11.85546875" style="107" customWidth="1"/>
    <col min="8201" max="8201" width="10.5703125" style="107" customWidth="1"/>
    <col min="8202" max="8202" width="9.42578125" style="107" customWidth="1"/>
    <col min="8203" max="8204" width="10.85546875" style="107" customWidth="1"/>
    <col min="8205" max="8205" width="9.42578125" style="107" customWidth="1"/>
    <col min="8206" max="8206" width="13.140625" style="107" customWidth="1"/>
    <col min="8207" max="8207" width="11.140625" style="107" customWidth="1"/>
    <col min="8208" max="8208" width="9.42578125" style="107" customWidth="1"/>
    <col min="8209" max="8209" width="12.85546875" style="107" customWidth="1"/>
    <col min="8210" max="8210" width="12.140625" style="107" customWidth="1"/>
    <col min="8211" max="8211" width="9.42578125" style="107" customWidth="1"/>
    <col min="8212" max="8212" width="12" style="107" customWidth="1"/>
    <col min="8213" max="8213" width="12.140625" style="107" customWidth="1"/>
    <col min="8214" max="8214" width="15.42578125" style="107" customWidth="1"/>
    <col min="8215" max="8448" width="9.140625" style="107"/>
    <col min="8449" max="8449" width="4.42578125" style="107" customWidth="1"/>
    <col min="8450" max="8450" width="13.85546875" style="107" customWidth="1"/>
    <col min="8451" max="8451" width="53" style="107" customWidth="1"/>
    <col min="8452" max="8452" width="10.140625" style="107" customWidth="1"/>
    <col min="8453" max="8454" width="11.140625" style="107" customWidth="1"/>
    <col min="8455" max="8455" width="9.42578125" style="107" customWidth="1"/>
    <col min="8456" max="8456" width="11.85546875" style="107" customWidth="1"/>
    <col min="8457" max="8457" width="10.5703125" style="107" customWidth="1"/>
    <col min="8458" max="8458" width="9.42578125" style="107" customWidth="1"/>
    <col min="8459" max="8460" width="10.85546875" style="107" customWidth="1"/>
    <col min="8461" max="8461" width="9.42578125" style="107" customWidth="1"/>
    <col min="8462" max="8462" width="13.140625" style="107" customWidth="1"/>
    <col min="8463" max="8463" width="11.140625" style="107" customWidth="1"/>
    <col min="8464" max="8464" width="9.42578125" style="107" customWidth="1"/>
    <col min="8465" max="8465" width="12.85546875" style="107" customWidth="1"/>
    <col min="8466" max="8466" width="12.140625" style="107" customWidth="1"/>
    <col min="8467" max="8467" width="9.42578125" style="107" customWidth="1"/>
    <col min="8468" max="8468" width="12" style="107" customWidth="1"/>
    <col min="8469" max="8469" width="12.140625" style="107" customWidth="1"/>
    <col min="8470" max="8470" width="15.42578125" style="107" customWidth="1"/>
    <col min="8471" max="8704" width="9.140625" style="107"/>
    <col min="8705" max="8705" width="4.42578125" style="107" customWidth="1"/>
    <col min="8706" max="8706" width="13.85546875" style="107" customWidth="1"/>
    <col min="8707" max="8707" width="53" style="107" customWidth="1"/>
    <col min="8708" max="8708" width="10.140625" style="107" customWidth="1"/>
    <col min="8709" max="8710" width="11.140625" style="107" customWidth="1"/>
    <col min="8711" max="8711" width="9.42578125" style="107" customWidth="1"/>
    <col min="8712" max="8712" width="11.85546875" style="107" customWidth="1"/>
    <col min="8713" max="8713" width="10.5703125" style="107" customWidth="1"/>
    <col min="8714" max="8714" width="9.42578125" style="107" customWidth="1"/>
    <col min="8715" max="8716" width="10.85546875" style="107" customWidth="1"/>
    <col min="8717" max="8717" width="9.42578125" style="107" customWidth="1"/>
    <col min="8718" max="8718" width="13.140625" style="107" customWidth="1"/>
    <col min="8719" max="8719" width="11.140625" style="107" customWidth="1"/>
    <col min="8720" max="8720" width="9.42578125" style="107" customWidth="1"/>
    <col min="8721" max="8721" width="12.85546875" style="107" customWidth="1"/>
    <col min="8722" max="8722" width="12.140625" style="107" customWidth="1"/>
    <col min="8723" max="8723" width="9.42578125" style="107" customWidth="1"/>
    <col min="8724" max="8724" width="12" style="107" customWidth="1"/>
    <col min="8725" max="8725" width="12.140625" style="107" customWidth="1"/>
    <col min="8726" max="8726" width="15.42578125" style="107" customWidth="1"/>
    <col min="8727" max="8960" width="9.140625" style="107"/>
    <col min="8961" max="8961" width="4.42578125" style="107" customWidth="1"/>
    <col min="8962" max="8962" width="13.85546875" style="107" customWidth="1"/>
    <col min="8963" max="8963" width="53" style="107" customWidth="1"/>
    <col min="8964" max="8964" width="10.140625" style="107" customWidth="1"/>
    <col min="8965" max="8966" width="11.140625" style="107" customWidth="1"/>
    <col min="8967" max="8967" width="9.42578125" style="107" customWidth="1"/>
    <col min="8968" max="8968" width="11.85546875" style="107" customWidth="1"/>
    <col min="8969" max="8969" width="10.5703125" style="107" customWidth="1"/>
    <col min="8970" max="8970" width="9.42578125" style="107" customWidth="1"/>
    <col min="8971" max="8972" width="10.85546875" style="107" customWidth="1"/>
    <col min="8973" max="8973" width="9.42578125" style="107" customWidth="1"/>
    <col min="8974" max="8974" width="13.140625" style="107" customWidth="1"/>
    <col min="8975" max="8975" width="11.140625" style="107" customWidth="1"/>
    <col min="8976" max="8976" width="9.42578125" style="107" customWidth="1"/>
    <col min="8977" max="8977" width="12.85546875" style="107" customWidth="1"/>
    <col min="8978" max="8978" width="12.140625" style="107" customWidth="1"/>
    <col min="8979" max="8979" width="9.42578125" style="107" customWidth="1"/>
    <col min="8980" max="8980" width="12" style="107" customWidth="1"/>
    <col min="8981" max="8981" width="12.140625" style="107" customWidth="1"/>
    <col min="8982" max="8982" width="15.42578125" style="107" customWidth="1"/>
    <col min="8983" max="9216" width="9.140625" style="107"/>
    <col min="9217" max="9217" width="4.42578125" style="107" customWidth="1"/>
    <col min="9218" max="9218" width="13.85546875" style="107" customWidth="1"/>
    <col min="9219" max="9219" width="53" style="107" customWidth="1"/>
    <col min="9220" max="9220" width="10.140625" style="107" customWidth="1"/>
    <col min="9221" max="9222" width="11.140625" style="107" customWidth="1"/>
    <col min="9223" max="9223" width="9.42578125" style="107" customWidth="1"/>
    <col min="9224" max="9224" width="11.85546875" style="107" customWidth="1"/>
    <col min="9225" max="9225" width="10.5703125" style="107" customWidth="1"/>
    <col min="9226" max="9226" width="9.42578125" style="107" customWidth="1"/>
    <col min="9227" max="9228" width="10.85546875" style="107" customWidth="1"/>
    <col min="9229" max="9229" width="9.42578125" style="107" customWidth="1"/>
    <col min="9230" max="9230" width="13.140625" style="107" customWidth="1"/>
    <col min="9231" max="9231" width="11.140625" style="107" customWidth="1"/>
    <col min="9232" max="9232" width="9.42578125" style="107" customWidth="1"/>
    <col min="9233" max="9233" width="12.85546875" style="107" customWidth="1"/>
    <col min="9234" max="9234" width="12.140625" style="107" customWidth="1"/>
    <col min="9235" max="9235" width="9.42578125" style="107" customWidth="1"/>
    <col min="9236" max="9236" width="12" style="107" customWidth="1"/>
    <col min="9237" max="9237" width="12.140625" style="107" customWidth="1"/>
    <col min="9238" max="9238" width="15.42578125" style="107" customWidth="1"/>
    <col min="9239" max="9472" width="9.140625" style="107"/>
    <col min="9473" max="9473" width="4.42578125" style="107" customWidth="1"/>
    <col min="9474" max="9474" width="13.85546875" style="107" customWidth="1"/>
    <col min="9475" max="9475" width="53" style="107" customWidth="1"/>
    <col min="9476" max="9476" width="10.140625" style="107" customWidth="1"/>
    <col min="9477" max="9478" width="11.140625" style="107" customWidth="1"/>
    <col min="9479" max="9479" width="9.42578125" style="107" customWidth="1"/>
    <col min="9480" max="9480" width="11.85546875" style="107" customWidth="1"/>
    <col min="9481" max="9481" width="10.5703125" style="107" customWidth="1"/>
    <col min="9482" max="9482" width="9.42578125" style="107" customWidth="1"/>
    <col min="9483" max="9484" width="10.85546875" style="107" customWidth="1"/>
    <col min="9485" max="9485" width="9.42578125" style="107" customWidth="1"/>
    <col min="9486" max="9486" width="13.140625" style="107" customWidth="1"/>
    <col min="9487" max="9487" width="11.140625" style="107" customWidth="1"/>
    <col min="9488" max="9488" width="9.42578125" style="107" customWidth="1"/>
    <col min="9489" max="9489" width="12.85546875" style="107" customWidth="1"/>
    <col min="9490" max="9490" width="12.140625" style="107" customWidth="1"/>
    <col min="9491" max="9491" width="9.42578125" style="107" customWidth="1"/>
    <col min="9492" max="9492" width="12" style="107" customWidth="1"/>
    <col min="9493" max="9493" width="12.140625" style="107" customWidth="1"/>
    <col min="9494" max="9494" width="15.42578125" style="107" customWidth="1"/>
    <col min="9495" max="9728" width="9.140625" style="107"/>
    <col min="9729" max="9729" width="4.42578125" style="107" customWidth="1"/>
    <col min="9730" max="9730" width="13.85546875" style="107" customWidth="1"/>
    <col min="9731" max="9731" width="53" style="107" customWidth="1"/>
    <col min="9732" max="9732" width="10.140625" style="107" customWidth="1"/>
    <col min="9733" max="9734" width="11.140625" style="107" customWidth="1"/>
    <col min="9735" max="9735" width="9.42578125" style="107" customWidth="1"/>
    <col min="9736" max="9736" width="11.85546875" style="107" customWidth="1"/>
    <col min="9737" max="9737" width="10.5703125" style="107" customWidth="1"/>
    <col min="9738" max="9738" width="9.42578125" style="107" customWidth="1"/>
    <col min="9739" max="9740" width="10.85546875" style="107" customWidth="1"/>
    <col min="9741" max="9741" width="9.42578125" style="107" customWidth="1"/>
    <col min="9742" max="9742" width="13.140625" style="107" customWidth="1"/>
    <col min="9743" max="9743" width="11.140625" style="107" customWidth="1"/>
    <col min="9744" max="9744" width="9.42578125" style="107" customWidth="1"/>
    <col min="9745" max="9745" width="12.85546875" style="107" customWidth="1"/>
    <col min="9746" max="9746" width="12.140625" style="107" customWidth="1"/>
    <col min="9747" max="9747" width="9.42578125" style="107" customWidth="1"/>
    <col min="9748" max="9748" width="12" style="107" customWidth="1"/>
    <col min="9749" max="9749" width="12.140625" style="107" customWidth="1"/>
    <col min="9750" max="9750" width="15.42578125" style="107" customWidth="1"/>
    <col min="9751" max="9984" width="9.140625" style="107"/>
    <col min="9985" max="9985" width="4.42578125" style="107" customWidth="1"/>
    <col min="9986" max="9986" width="13.85546875" style="107" customWidth="1"/>
    <col min="9987" max="9987" width="53" style="107" customWidth="1"/>
    <col min="9988" max="9988" width="10.140625" style="107" customWidth="1"/>
    <col min="9989" max="9990" width="11.140625" style="107" customWidth="1"/>
    <col min="9991" max="9991" width="9.42578125" style="107" customWidth="1"/>
    <col min="9992" max="9992" width="11.85546875" style="107" customWidth="1"/>
    <col min="9993" max="9993" width="10.5703125" style="107" customWidth="1"/>
    <col min="9994" max="9994" width="9.42578125" style="107" customWidth="1"/>
    <col min="9995" max="9996" width="10.85546875" style="107" customWidth="1"/>
    <col min="9997" max="9997" width="9.42578125" style="107" customWidth="1"/>
    <col min="9998" max="9998" width="13.140625" style="107" customWidth="1"/>
    <col min="9999" max="9999" width="11.140625" style="107" customWidth="1"/>
    <col min="10000" max="10000" width="9.42578125" style="107" customWidth="1"/>
    <col min="10001" max="10001" width="12.85546875" style="107" customWidth="1"/>
    <col min="10002" max="10002" width="12.140625" style="107" customWidth="1"/>
    <col min="10003" max="10003" width="9.42578125" style="107" customWidth="1"/>
    <col min="10004" max="10004" width="12" style="107" customWidth="1"/>
    <col min="10005" max="10005" width="12.140625" style="107" customWidth="1"/>
    <col min="10006" max="10006" width="15.42578125" style="107" customWidth="1"/>
    <col min="10007" max="10240" width="9.140625" style="107"/>
    <col min="10241" max="10241" width="4.42578125" style="107" customWidth="1"/>
    <col min="10242" max="10242" width="13.85546875" style="107" customWidth="1"/>
    <col min="10243" max="10243" width="53" style="107" customWidth="1"/>
    <col min="10244" max="10244" width="10.140625" style="107" customWidth="1"/>
    <col min="10245" max="10246" width="11.140625" style="107" customWidth="1"/>
    <col min="10247" max="10247" width="9.42578125" style="107" customWidth="1"/>
    <col min="10248" max="10248" width="11.85546875" style="107" customWidth="1"/>
    <col min="10249" max="10249" width="10.5703125" style="107" customWidth="1"/>
    <col min="10250" max="10250" width="9.42578125" style="107" customWidth="1"/>
    <col min="10251" max="10252" width="10.85546875" style="107" customWidth="1"/>
    <col min="10253" max="10253" width="9.42578125" style="107" customWidth="1"/>
    <col min="10254" max="10254" width="13.140625" style="107" customWidth="1"/>
    <col min="10255" max="10255" width="11.140625" style="107" customWidth="1"/>
    <col min="10256" max="10256" width="9.42578125" style="107" customWidth="1"/>
    <col min="10257" max="10257" width="12.85546875" style="107" customWidth="1"/>
    <col min="10258" max="10258" width="12.140625" style="107" customWidth="1"/>
    <col min="10259" max="10259" width="9.42578125" style="107" customWidth="1"/>
    <col min="10260" max="10260" width="12" style="107" customWidth="1"/>
    <col min="10261" max="10261" width="12.140625" style="107" customWidth="1"/>
    <col min="10262" max="10262" width="15.42578125" style="107" customWidth="1"/>
    <col min="10263" max="10496" width="9.140625" style="107"/>
    <col min="10497" max="10497" width="4.42578125" style="107" customWidth="1"/>
    <col min="10498" max="10498" width="13.85546875" style="107" customWidth="1"/>
    <col min="10499" max="10499" width="53" style="107" customWidth="1"/>
    <col min="10500" max="10500" width="10.140625" style="107" customWidth="1"/>
    <col min="10501" max="10502" width="11.140625" style="107" customWidth="1"/>
    <col min="10503" max="10503" width="9.42578125" style="107" customWidth="1"/>
    <col min="10504" max="10504" width="11.85546875" style="107" customWidth="1"/>
    <col min="10505" max="10505" width="10.5703125" style="107" customWidth="1"/>
    <col min="10506" max="10506" width="9.42578125" style="107" customWidth="1"/>
    <col min="10507" max="10508" width="10.85546875" style="107" customWidth="1"/>
    <col min="10509" max="10509" width="9.42578125" style="107" customWidth="1"/>
    <col min="10510" max="10510" width="13.140625" style="107" customWidth="1"/>
    <col min="10511" max="10511" width="11.140625" style="107" customWidth="1"/>
    <col min="10512" max="10512" width="9.42578125" style="107" customWidth="1"/>
    <col min="10513" max="10513" width="12.85546875" style="107" customWidth="1"/>
    <col min="10514" max="10514" width="12.140625" style="107" customWidth="1"/>
    <col min="10515" max="10515" width="9.42578125" style="107" customWidth="1"/>
    <col min="10516" max="10516" width="12" style="107" customWidth="1"/>
    <col min="10517" max="10517" width="12.140625" style="107" customWidth="1"/>
    <col min="10518" max="10518" width="15.42578125" style="107" customWidth="1"/>
    <col min="10519" max="10752" width="9.140625" style="107"/>
    <col min="10753" max="10753" width="4.42578125" style="107" customWidth="1"/>
    <col min="10754" max="10754" width="13.85546875" style="107" customWidth="1"/>
    <col min="10755" max="10755" width="53" style="107" customWidth="1"/>
    <col min="10756" max="10756" width="10.140625" style="107" customWidth="1"/>
    <col min="10757" max="10758" width="11.140625" style="107" customWidth="1"/>
    <col min="10759" max="10759" width="9.42578125" style="107" customWidth="1"/>
    <col min="10760" max="10760" width="11.85546875" style="107" customWidth="1"/>
    <col min="10761" max="10761" width="10.5703125" style="107" customWidth="1"/>
    <col min="10762" max="10762" width="9.42578125" style="107" customWidth="1"/>
    <col min="10763" max="10764" width="10.85546875" style="107" customWidth="1"/>
    <col min="10765" max="10765" width="9.42578125" style="107" customWidth="1"/>
    <col min="10766" max="10766" width="13.140625" style="107" customWidth="1"/>
    <col min="10767" max="10767" width="11.140625" style="107" customWidth="1"/>
    <col min="10768" max="10768" width="9.42578125" style="107" customWidth="1"/>
    <col min="10769" max="10769" width="12.85546875" style="107" customWidth="1"/>
    <col min="10770" max="10770" width="12.140625" style="107" customWidth="1"/>
    <col min="10771" max="10771" width="9.42578125" style="107" customWidth="1"/>
    <col min="10772" max="10772" width="12" style="107" customWidth="1"/>
    <col min="10773" max="10773" width="12.140625" style="107" customWidth="1"/>
    <col min="10774" max="10774" width="15.42578125" style="107" customWidth="1"/>
    <col min="10775" max="11008" width="9.140625" style="107"/>
    <col min="11009" max="11009" width="4.42578125" style="107" customWidth="1"/>
    <col min="11010" max="11010" width="13.85546875" style="107" customWidth="1"/>
    <col min="11011" max="11011" width="53" style="107" customWidth="1"/>
    <col min="11012" max="11012" width="10.140625" style="107" customWidth="1"/>
    <col min="11013" max="11014" width="11.140625" style="107" customWidth="1"/>
    <col min="11015" max="11015" width="9.42578125" style="107" customWidth="1"/>
    <col min="11016" max="11016" width="11.85546875" style="107" customWidth="1"/>
    <col min="11017" max="11017" width="10.5703125" style="107" customWidth="1"/>
    <col min="11018" max="11018" width="9.42578125" style="107" customWidth="1"/>
    <col min="11019" max="11020" width="10.85546875" style="107" customWidth="1"/>
    <col min="11021" max="11021" width="9.42578125" style="107" customWidth="1"/>
    <col min="11022" max="11022" width="13.140625" style="107" customWidth="1"/>
    <col min="11023" max="11023" width="11.140625" style="107" customWidth="1"/>
    <col min="11024" max="11024" width="9.42578125" style="107" customWidth="1"/>
    <col min="11025" max="11025" width="12.85546875" style="107" customWidth="1"/>
    <col min="11026" max="11026" width="12.140625" style="107" customWidth="1"/>
    <col min="11027" max="11027" width="9.42578125" style="107" customWidth="1"/>
    <col min="11028" max="11028" width="12" style="107" customWidth="1"/>
    <col min="11029" max="11029" width="12.140625" style="107" customWidth="1"/>
    <col min="11030" max="11030" width="15.42578125" style="107" customWidth="1"/>
    <col min="11031" max="11264" width="9.140625" style="107"/>
    <col min="11265" max="11265" width="4.42578125" style="107" customWidth="1"/>
    <col min="11266" max="11266" width="13.85546875" style="107" customWidth="1"/>
    <col min="11267" max="11267" width="53" style="107" customWidth="1"/>
    <col min="11268" max="11268" width="10.140625" style="107" customWidth="1"/>
    <col min="11269" max="11270" width="11.140625" style="107" customWidth="1"/>
    <col min="11271" max="11271" width="9.42578125" style="107" customWidth="1"/>
    <col min="11272" max="11272" width="11.85546875" style="107" customWidth="1"/>
    <col min="11273" max="11273" width="10.5703125" style="107" customWidth="1"/>
    <col min="11274" max="11274" width="9.42578125" style="107" customWidth="1"/>
    <col min="11275" max="11276" width="10.85546875" style="107" customWidth="1"/>
    <col min="11277" max="11277" width="9.42578125" style="107" customWidth="1"/>
    <col min="11278" max="11278" width="13.140625" style="107" customWidth="1"/>
    <col min="11279" max="11279" width="11.140625" style="107" customWidth="1"/>
    <col min="11280" max="11280" width="9.42578125" style="107" customWidth="1"/>
    <col min="11281" max="11281" width="12.85546875" style="107" customWidth="1"/>
    <col min="11282" max="11282" width="12.140625" style="107" customWidth="1"/>
    <col min="11283" max="11283" width="9.42578125" style="107" customWidth="1"/>
    <col min="11284" max="11284" width="12" style="107" customWidth="1"/>
    <col min="11285" max="11285" width="12.140625" style="107" customWidth="1"/>
    <col min="11286" max="11286" width="15.42578125" style="107" customWidth="1"/>
    <col min="11287" max="11520" width="9.140625" style="107"/>
    <col min="11521" max="11521" width="4.42578125" style="107" customWidth="1"/>
    <col min="11522" max="11522" width="13.85546875" style="107" customWidth="1"/>
    <col min="11523" max="11523" width="53" style="107" customWidth="1"/>
    <col min="11524" max="11524" width="10.140625" style="107" customWidth="1"/>
    <col min="11525" max="11526" width="11.140625" style="107" customWidth="1"/>
    <col min="11527" max="11527" width="9.42578125" style="107" customWidth="1"/>
    <col min="11528" max="11528" width="11.85546875" style="107" customWidth="1"/>
    <col min="11529" max="11529" width="10.5703125" style="107" customWidth="1"/>
    <col min="11530" max="11530" width="9.42578125" style="107" customWidth="1"/>
    <col min="11531" max="11532" width="10.85546875" style="107" customWidth="1"/>
    <col min="11533" max="11533" width="9.42578125" style="107" customWidth="1"/>
    <col min="11534" max="11534" width="13.140625" style="107" customWidth="1"/>
    <col min="11535" max="11535" width="11.140625" style="107" customWidth="1"/>
    <col min="11536" max="11536" width="9.42578125" style="107" customWidth="1"/>
    <col min="11537" max="11537" width="12.85546875" style="107" customWidth="1"/>
    <col min="11538" max="11538" width="12.140625" style="107" customWidth="1"/>
    <col min="11539" max="11539" width="9.42578125" style="107" customWidth="1"/>
    <col min="11540" max="11540" width="12" style="107" customWidth="1"/>
    <col min="11541" max="11541" width="12.140625" style="107" customWidth="1"/>
    <col min="11542" max="11542" width="15.42578125" style="107" customWidth="1"/>
    <col min="11543" max="11776" width="9.140625" style="107"/>
    <col min="11777" max="11777" width="4.42578125" style="107" customWidth="1"/>
    <col min="11778" max="11778" width="13.85546875" style="107" customWidth="1"/>
    <col min="11779" max="11779" width="53" style="107" customWidth="1"/>
    <col min="11780" max="11780" width="10.140625" style="107" customWidth="1"/>
    <col min="11781" max="11782" width="11.140625" style="107" customWidth="1"/>
    <col min="11783" max="11783" width="9.42578125" style="107" customWidth="1"/>
    <col min="11784" max="11784" width="11.85546875" style="107" customWidth="1"/>
    <col min="11785" max="11785" width="10.5703125" style="107" customWidth="1"/>
    <col min="11786" max="11786" width="9.42578125" style="107" customWidth="1"/>
    <col min="11787" max="11788" width="10.85546875" style="107" customWidth="1"/>
    <col min="11789" max="11789" width="9.42578125" style="107" customWidth="1"/>
    <col min="11790" max="11790" width="13.140625" style="107" customWidth="1"/>
    <col min="11791" max="11791" width="11.140625" style="107" customWidth="1"/>
    <col min="11792" max="11792" width="9.42578125" style="107" customWidth="1"/>
    <col min="11793" max="11793" width="12.85546875" style="107" customWidth="1"/>
    <col min="11794" max="11794" width="12.140625" style="107" customWidth="1"/>
    <col min="11795" max="11795" width="9.42578125" style="107" customWidth="1"/>
    <col min="11796" max="11796" width="12" style="107" customWidth="1"/>
    <col min="11797" max="11797" width="12.140625" style="107" customWidth="1"/>
    <col min="11798" max="11798" width="15.42578125" style="107" customWidth="1"/>
    <col min="11799" max="12032" width="9.140625" style="107"/>
    <col min="12033" max="12033" width="4.42578125" style="107" customWidth="1"/>
    <col min="12034" max="12034" width="13.85546875" style="107" customWidth="1"/>
    <col min="12035" max="12035" width="53" style="107" customWidth="1"/>
    <col min="12036" max="12036" width="10.140625" style="107" customWidth="1"/>
    <col min="12037" max="12038" width="11.140625" style="107" customWidth="1"/>
    <col min="12039" max="12039" width="9.42578125" style="107" customWidth="1"/>
    <col min="12040" max="12040" width="11.85546875" style="107" customWidth="1"/>
    <col min="12041" max="12041" width="10.5703125" style="107" customWidth="1"/>
    <col min="12042" max="12042" width="9.42578125" style="107" customWidth="1"/>
    <col min="12043" max="12044" width="10.85546875" style="107" customWidth="1"/>
    <col min="12045" max="12045" width="9.42578125" style="107" customWidth="1"/>
    <col min="12046" max="12046" width="13.140625" style="107" customWidth="1"/>
    <col min="12047" max="12047" width="11.140625" style="107" customWidth="1"/>
    <col min="12048" max="12048" width="9.42578125" style="107" customWidth="1"/>
    <col min="12049" max="12049" width="12.85546875" style="107" customWidth="1"/>
    <col min="12050" max="12050" width="12.140625" style="107" customWidth="1"/>
    <col min="12051" max="12051" width="9.42578125" style="107" customWidth="1"/>
    <col min="12052" max="12052" width="12" style="107" customWidth="1"/>
    <col min="12053" max="12053" width="12.140625" style="107" customWidth="1"/>
    <col min="12054" max="12054" width="15.42578125" style="107" customWidth="1"/>
    <col min="12055" max="12288" width="9.140625" style="107"/>
    <col min="12289" max="12289" width="4.42578125" style="107" customWidth="1"/>
    <col min="12290" max="12290" width="13.85546875" style="107" customWidth="1"/>
    <col min="12291" max="12291" width="53" style="107" customWidth="1"/>
    <col min="12292" max="12292" width="10.140625" style="107" customWidth="1"/>
    <col min="12293" max="12294" width="11.140625" style="107" customWidth="1"/>
    <col min="12295" max="12295" width="9.42578125" style="107" customWidth="1"/>
    <col min="12296" max="12296" width="11.85546875" style="107" customWidth="1"/>
    <col min="12297" max="12297" width="10.5703125" style="107" customWidth="1"/>
    <col min="12298" max="12298" width="9.42578125" style="107" customWidth="1"/>
    <col min="12299" max="12300" width="10.85546875" style="107" customWidth="1"/>
    <col min="12301" max="12301" width="9.42578125" style="107" customWidth="1"/>
    <col min="12302" max="12302" width="13.140625" style="107" customWidth="1"/>
    <col min="12303" max="12303" width="11.140625" style="107" customWidth="1"/>
    <col min="12304" max="12304" width="9.42578125" style="107" customWidth="1"/>
    <col min="12305" max="12305" width="12.85546875" style="107" customWidth="1"/>
    <col min="12306" max="12306" width="12.140625" style="107" customWidth="1"/>
    <col min="12307" max="12307" width="9.42578125" style="107" customWidth="1"/>
    <col min="12308" max="12308" width="12" style="107" customWidth="1"/>
    <col min="12309" max="12309" width="12.140625" style="107" customWidth="1"/>
    <col min="12310" max="12310" width="15.42578125" style="107" customWidth="1"/>
    <col min="12311" max="12544" width="9.140625" style="107"/>
    <col min="12545" max="12545" width="4.42578125" style="107" customWidth="1"/>
    <col min="12546" max="12546" width="13.85546875" style="107" customWidth="1"/>
    <col min="12547" max="12547" width="53" style="107" customWidth="1"/>
    <col min="12548" max="12548" width="10.140625" style="107" customWidth="1"/>
    <col min="12549" max="12550" width="11.140625" style="107" customWidth="1"/>
    <col min="12551" max="12551" width="9.42578125" style="107" customWidth="1"/>
    <col min="12552" max="12552" width="11.85546875" style="107" customWidth="1"/>
    <col min="12553" max="12553" width="10.5703125" style="107" customWidth="1"/>
    <col min="12554" max="12554" width="9.42578125" style="107" customWidth="1"/>
    <col min="12555" max="12556" width="10.85546875" style="107" customWidth="1"/>
    <col min="12557" max="12557" width="9.42578125" style="107" customWidth="1"/>
    <col min="12558" max="12558" width="13.140625" style="107" customWidth="1"/>
    <col min="12559" max="12559" width="11.140625" style="107" customWidth="1"/>
    <col min="12560" max="12560" width="9.42578125" style="107" customWidth="1"/>
    <col min="12561" max="12561" width="12.85546875" style="107" customWidth="1"/>
    <col min="12562" max="12562" width="12.140625" style="107" customWidth="1"/>
    <col min="12563" max="12563" width="9.42578125" style="107" customWidth="1"/>
    <col min="12564" max="12564" width="12" style="107" customWidth="1"/>
    <col min="12565" max="12565" width="12.140625" style="107" customWidth="1"/>
    <col min="12566" max="12566" width="15.42578125" style="107" customWidth="1"/>
    <col min="12567" max="12800" width="9.140625" style="107"/>
    <col min="12801" max="12801" width="4.42578125" style="107" customWidth="1"/>
    <col min="12802" max="12802" width="13.85546875" style="107" customWidth="1"/>
    <col min="12803" max="12803" width="53" style="107" customWidth="1"/>
    <col min="12804" max="12804" width="10.140625" style="107" customWidth="1"/>
    <col min="12805" max="12806" width="11.140625" style="107" customWidth="1"/>
    <col min="12807" max="12807" width="9.42578125" style="107" customWidth="1"/>
    <col min="12808" max="12808" width="11.85546875" style="107" customWidth="1"/>
    <col min="12809" max="12809" width="10.5703125" style="107" customWidth="1"/>
    <col min="12810" max="12810" width="9.42578125" style="107" customWidth="1"/>
    <col min="12811" max="12812" width="10.85546875" style="107" customWidth="1"/>
    <col min="12813" max="12813" width="9.42578125" style="107" customWidth="1"/>
    <col min="12814" max="12814" width="13.140625" style="107" customWidth="1"/>
    <col min="12815" max="12815" width="11.140625" style="107" customWidth="1"/>
    <col min="12816" max="12816" width="9.42578125" style="107" customWidth="1"/>
    <col min="12817" max="12817" width="12.85546875" style="107" customWidth="1"/>
    <col min="12818" max="12818" width="12.140625" style="107" customWidth="1"/>
    <col min="12819" max="12819" width="9.42578125" style="107" customWidth="1"/>
    <col min="12820" max="12820" width="12" style="107" customWidth="1"/>
    <col min="12821" max="12821" width="12.140625" style="107" customWidth="1"/>
    <col min="12822" max="12822" width="15.42578125" style="107" customWidth="1"/>
    <col min="12823" max="13056" width="9.140625" style="107"/>
    <col min="13057" max="13057" width="4.42578125" style="107" customWidth="1"/>
    <col min="13058" max="13058" width="13.85546875" style="107" customWidth="1"/>
    <col min="13059" max="13059" width="53" style="107" customWidth="1"/>
    <col min="13060" max="13060" width="10.140625" style="107" customWidth="1"/>
    <col min="13061" max="13062" width="11.140625" style="107" customWidth="1"/>
    <col min="13063" max="13063" width="9.42578125" style="107" customWidth="1"/>
    <col min="13064" max="13064" width="11.85546875" style="107" customWidth="1"/>
    <col min="13065" max="13065" width="10.5703125" style="107" customWidth="1"/>
    <col min="13066" max="13066" width="9.42578125" style="107" customWidth="1"/>
    <col min="13067" max="13068" width="10.85546875" style="107" customWidth="1"/>
    <col min="13069" max="13069" width="9.42578125" style="107" customWidth="1"/>
    <col min="13070" max="13070" width="13.140625" style="107" customWidth="1"/>
    <col min="13071" max="13071" width="11.140625" style="107" customWidth="1"/>
    <col min="13072" max="13072" width="9.42578125" style="107" customWidth="1"/>
    <col min="13073" max="13073" width="12.85546875" style="107" customWidth="1"/>
    <col min="13074" max="13074" width="12.140625" style="107" customWidth="1"/>
    <col min="13075" max="13075" width="9.42578125" style="107" customWidth="1"/>
    <col min="13076" max="13076" width="12" style="107" customWidth="1"/>
    <col min="13077" max="13077" width="12.140625" style="107" customWidth="1"/>
    <col min="13078" max="13078" width="15.42578125" style="107" customWidth="1"/>
    <col min="13079" max="13312" width="9.140625" style="107"/>
    <col min="13313" max="13313" width="4.42578125" style="107" customWidth="1"/>
    <col min="13314" max="13314" width="13.85546875" style="107" customWidth="1"/>
    <col min="13315" max="13315" width="53" style="107" customWidth="1"/>
    <col min="13316" max="13316" width="10.140625" style="107" customWidth="1"/>
    <col min="13317" max="13318" width="11.140625" style="107" customWidth="1"/>
    <col min="13319" max="13319" width="9.42578125" style="107" customWidth="1"/>
    <col min="13320" max="13320" width="11.85546875" style="107" customWidth="1"/>
    <col min="13321" max="13321" width="10.5703125" style="107" customWidth="1"/>
    <col min="13322" max="13322" width="9.42578125" style="107" customWidth="1"/>
    <col min="13323" max="13324" width="10.85546875" style="107" customWidth="1"/>
    <col min="13325" max="13325" width="9.42578125" style="107" customWidth="1"/>
    <col min="13326" max="13326" width="13.140625" style="107" customWidth="1"/>
    <col min="13327" max="13327" width="11.140625" style="107" customWidth="1"/>
    <col min="13328" max="13328" width="9.42578125" style="107" customWidth="1"/>
    <col min="13329" max="13329" width="12.85546875" style="107" customWidth="1"/>
    <col min="13330" max="13330" width="12.140625" style="107" customWidth="1"/>
    <col min="13331" max="13331" width="9.42578125" style="107" customWidth="1"/>
    <col min="13332" max="13332" width="12" style="107" customWidth="1"/>
    <col min="13333" max="13333" width="12.140625" style="107" customWidth="1"/>
    <col min="13334" max="13334" width="15.42578125" style="107" customWidth="1"/>
    <col min="13335" max="13568" width="9.140625" style="107"/>
    <col min="13569" max="13569" width="4.42578125" style="107" customWidth="1"/>
    <col min="13570" max="13570" width="13.85546875" style="107" customWidth="1"/>
    <col min="13571" max="13571" width="53" style="107" customWidth="1"/>
    <col min="13572" max="13572" width="10.140625" style="107" customWidth="1"/>
    <col min="13573" max="13574" width="11.140625" style="107" customWidth="1"/>
    <col min="13575" max="13575" width="9.42578125" style="107" customWidth="1"/>
    <col min="13576" max="13576" width="11.85546875" style="107" customWidth="1"/>
    <col min="13577" max="13577" width="10.5703125" style="107" customWidth="1"/>
    <col min="13578" max="13578" width="9.42578125" style="107" customWidth="1"/>
    <col min="13579" max="13580" width="10.85546875" style="107" customWidth="1"/>
    <col min="13581" max="13581" width="9.42578125" style="107" customWidth="1"/>
    <col min="13582" max="13582" width="13.140625" style="107" customWidth="1"/>
    <col min="13583" max="13583" width="11.140625" style="107" customWidth="1"/>
    <col min="13584" max="13584" width="9.42578125" style="107" customWidth="1"/>
    <col min="13585" max="13585" width="12.85546875" style="107" customWidth="1"/>
    <col min="13586" max="13586" width="12.140625" style="107" customWidth="1"/>
    <col min="13587" max="13587" width="9.42578125" style="107" customWidth="1"/>
    <col min="13588" max="13588" width="12" style="107" customWidth="1"/>
    <col min="13589" max="13589" width="12.140625" style="107" customWidth="1"/>
    <col min="13590" max="13590" width="15.42578125" style="107" customWidth="1"/>
    <col min="13591" max="13824" width="9.140625" style="107"/>
    <col min="13825" max="13825" width="4.42578125" style="107" customWidth="1"/>
    <col min="13826" max="13826" width="13.85546875" style="107" customWidth="1"/>
    <col min="13827" max="13827" width="53" style="107" customWidth="1"/>
    <col min="13828" max="13828" width="10.140625" style="107" customWidth="1"/>
    <col min="13829" max="13830" width="11.140625" style="107" customWidth="1"/>
    <col min="13831" max="13831" width="9.42578125" style="107" customWidth="1"/>
    <col min="13832" max="13832" width="11.85546875" style="107" customWidth="1"/>
    <col min="13833" max="13833" width="10.5703125" style="107" customWidth="1"/>
    <col min="13834" max="13834" width="9.42578125" style="107" customWidth="1"/>
    <col min="13835" max="13836" width="10.85546875" style="107" customWidth="1"/>
    <col min="13837" max="13837" width="9.42578125" style="107" customWidth="1"/>
    <col min="13838" max="13838" width="13.140625" style="107" customWidth="1"/>
    <col min="13839" max="13839" width="11.140625" style="107" customWidth="1"/>
    <col min="13840" max="13840" width="9.42578125" style="107" customWidth="1"/>
    <col min="13841" max="13841" width="12.85546875" style="107" customWidth="1"/>
    <col min="13842" max="13842" width="12.140625" style="107" customWidth="1"/>
    <col min="13843" max="13843" width="9.42578125" style="107" customWidth="1"/>
    <col min="13844" max="13844" width="12" style="107" customWidth="1"/>
    <col min="13845" max="13845" width="12.140625" style="107" customWidth="1"/>
    <col min="13846" max="13846" width="15.42578125" style="107" customWidth="1"/>
    <col min="13847" max="14080" width="9.140625" style="107"/>
    <col min="14081" max="14081" width="4.42578125" style="107" customWidth="1"/>
    <col min="14082" max="14082" width="13.85546875" style="107" customWidth="1"/>
    <col min="14083" max="14083" width="53" style="107" customWidth="1"/>
    <col min="14084" max="14084" width="10.140625" style="107" customWidth="1"/>
    <col min="14085" max="14086" width="11.140625" style="107" customWidth="1"/>
    <col min="14087" max="14087" width="9.42578125" style="107" customWidth="1"/>
    <col min="14088" max="14088" width="11.85546875" style="107" customWidth="1"/>
    <col min="14089" max="14089" width="10.5703125" style="107" customWidth="1"/>
    <col min="14090" max="14090" width="9.42578125" style="107" customWidth="1"/>
    <col min="14091" max="14092" width="10.85546875" style="107" customWidth="1"/>
    <col min="14093" max="14093" width="9.42578125" style="107" customWidth="1"/>
    <col min="14094" max="14094" width="13.140625" style="107" customWidth="1"/>
    <col min="14095" max="14095" width="11.140625" style="107" customWidth="1"/>
    <col min="14096" max="14096" width="9.42578125" style="107" customWidth="1"/>
    <col min="14097" max="14097" width="12.85546875" style="107" customWidth="1"/>
    <col min="14098" max="14098" width="12.140625" style="107" customWidth="1"/>
    <col min="14099" max="14099" width="9.42578125" style="107" customWidth="1"/>
    <col min="14100" max="14100" width="12" style="107" customWidth="1"/>
    <col min="14101" max="14101" width="12.140625" style="107" customWidth="1"/>
    <col min="14102" max="14102" width="15.42578125" style="107" customWidth="1"/>
    <col min="14103" max="14336" width="9.140625" style="107"/>
    <col min="14337" max="14337" width="4.42578125" style="107" customWidth="1"/>
    <col min="14338" max="14338" width="13.85546875" style="107" customWidth="1"/>
    <col min="14339" max="14339" width="53" style="107" customWidth="1"/>
    <col min="14340" max="14340" width="10.140625" style="107" customWidth="1"/>
    <col min="14341" max="14342" width="11.140625" style="107" customWidth="1"/>
    <col min="14343" max="14343" width="9.42578125" style="107" customWidth="1"/>
    <col min="14344" max="14344" width="11.85546875" style="107" customWidth="1"/>
    <col min="14345" max="14345" width="10.5703125" style="107" customWidth="1"/>
    <col min="14346" max="14346" width="9.42578125" style="107" customWidth="1"/>
    <col min="14347" max="14348" width="10.85546875" style="107" customWidth="1"/>
    <col min="14349" max="14349" width="9.42578125" style="107" customWidth="1"/>
    <col min="14350" max="14350" width="13.140625" style="107" customWidth="1"/>
    <col min="14351" max="14351" width="11.140625" style="107" customWidth="1"/>
    <col min="14352" max="14352" width="9.42578125" style="107" customWidth="1"/>
    <col min="14353" max="14353" width="12.85546875" style="107" customWidth="1"/>
    <col min="14354" max="14354" width="12.140625" style="107" customWidth="1"/>
    <col min="14355" max="14355" width="9.42578125" style="107" customWidth="1"/>
    <col min="14356" max="14356" width="12" style="107" customWidth="1"/>
    <col min="14357" max="14357" width="12.140625" style="107" customWidth="1"/>
    <col min="14358" max="14358" width="15.42578125" style="107" customWidth="1"/>
    <col min="14359" max="14592" width="9.140625" style="107"/>
    <col min="14593" max="14593" width="4.42578125" style="107" customWidth="1"/>
    <col min="14594" max="14594" width="13.85546875" style="107" customWidth="1"/>
    <col min="14595" max="14595" width="53" style="107" customWidth="1"/>
    <col min="14596" max="14596" width="10.140625" style="107" customWidth="1"/>
    <col min="14597" max="14598" width="11.140625" style="107" customWidth="1"/>
    <col min="14599" max="14599" width="9.42578125" style="107" customWidth="1"/>
    <col min="14600" max="14600" width="11.85546875" style="107" customWidth="1"/>
    <col min="14601" max="14601" width="10.5703125" style="107" customWidth="1"/>
    <col min="14602" max="14602" width="9.42578125" style="107" customWidth="1"/>
    <col min="14603" max="14604" width="10.85546875" style="107" customWidth="1"/>
    <col min="14605" max="14605" width="9.42578125" style="107" customWidth="1"/>
    <col min="14606" max="14606" width="13.140625" style="107" customWidth="1"/>
    <col min="14607" max="14607" width="11.140625" style="107" customWidth="1"/>
    <col min="14608" max="14608" width="9.42578125" style="107" customWidth="1"/>
    <col min="14609" max="14609" width="12.85546875" style="107" customWidth="1"/>
    <col min="14610" max="14610" width="12.140625" style="107" customWidth="1"/>
    <col min="14611" max="14611" width="9.42578125" style="107" customWidth="1"/>
    <col min="14612" max="14612" width="12" style="107" customWidth="1"/>
    <col min="14613" max="14613" width="12.140625" style="107" customWidth="1"/>
    <col min="14614" max="14614" width="15.42578125" style="107" customWidth="1"/>
    <col min="14615" max="14848" width="9.140625" style="107"/>
    <col min="14849" max="14849" width="4.42578125" style="107" customWidth="1"/>
    <col min="14850" max="14850" width="13.85546875" style="107" customWidth="1"/>
    <col min="14851" max="14851" width="53" style="107" customWidth="1"/>
    <col min="14852" max="14852" width="10.140625" style="107" customWidth="1"/>
    <col min="14853" max="14854" width="11.140625" style="107" customWidth="1"/>
    <col min="14855" max="14855" width="9.42578125" style="107" customWidth="1"/>
    <col min="14856" max="14856" width="11.85546875" style="107" customWidth="1"/>
    <col min="14857" max="14857" width="10.5703125" style="107" customWidth="1"/>
    <col min="14858" max="14858" width="9.42578125" style="107" customWidth="1"/>
    <col min="14859" max="14860" width="10.85546875" style="107" customWidth="1"/>
    <col min="14861" max="14861" width="9.42578125" style="107" customWidth="1"/>
    <col min="14862" max="14862" width="13.140625" style="107" customWidth="1"/>
    <col min="14863" max="14863" width="11.140625" style="107" customWidth="1"/>
    <col min="14864" max="14864" width="9.42578125" style="107" customWidth="1"/>
    <col min="14865" max="14865" width="12.85546875" style="107" customWidth="1"/>
    <col min="14866" max="14866" width="12.140625" style="107" customWidth="1"/>
    <col min="14867" max="14867" width="9.42578125" style="107" customWidth="1"/>
    <col min="14868" max="14868" width="12" style="107" customWidth="1"/>
    <col min="14869" max="14869" width="12.140625" style="107" customWidth="1"/>
    <col min="14870" max="14870" width="15.42578125" style="107" customWidth="1"/>
    <col min="14871" max="15104" width="9.140625" style="107"/>
    <col min="15105" max="15105" width="4.42578125" style="107" customWidth="1"/>
    <col min="15106" max="15106" width="13.85546875" style="107" customWidth="1"/>
    <col min="15107" max="15107" width="53" style="107" customWidth="1"/>
    <col min="15108" max="15108" width="10.140625" style="107" customWidth="1"/>
    <col min="15109" max="15110" width="11.140625" style="107" customWidth="1"/>
    <col min="15111" max="15111" width="9.42578125" style="107" customWidth="1"/>
    <col min="15112" max="15112" width="11.85546875" style="107" customWidth="1"/>
    <col min="15113" max="15113" width="10.5703125" style="107" customWidth="1"/>
    <col min="15114" max="15114" width="9.42578125" style="107" customWidth="1"/>
    <col min="15115" max="15116" width="10.85546875" style="107" customWidth="1"/>
    <col min="15117" max="15117" width="9.42578125" style="107" customWidth="1"/>
    <col min="15118" max="15118" width="13.140625" style="107" customWidth="1"/>
    <col min="15119" max="15119" width="11.140625" style="107" customWidth="1"/>
    <col min="15120" max="15120" width="9.42578125" style="107" customWidth="1"/>
    <col min="15121" max="15121" width="12.85546875" style="107" customWidth="1"/>
    <col min="15122" max="15122" width="12.140625" style="107" customWidth="1"/>
    <col min="15123" max="15123" width="9.42578125" style="107" customWidth="1"/>
    <col min="15124" max="15124" width="12" style="107" customWidth="1"/>
    <col min="15125" max="15125" width="12.140625" style="107" customWidth="1"/>
    <col min="15126" max="15126" width="15.42578125" style="107" customWidth="1"/>
    <col min="15127" max="15360" width="9.140625" style="107"/>
    <col min="15361" max="15361" width="4.42578125" style="107" customWidth="1"/>
    <col min="15362" max="15362" width="13.85546875" style="107" customWidth="1"/>
    <col min="15363" max="15363" width="53" style="107" customWidth="1"/>
    <col min="15364" max="15364" width="10.140625" style="107" customWidth="1"/>
    <col min="15365" max="15366" width="11.140625" style="107" customWidth="1"/>
    <col min="15367" max="15367" width="9.42578125" style="107" customWidth="1"/>
    <col min="15368" max="15368" width="11.85546875" style="107" customWidth="1"/>
    <col min="15369" max="15369" width="10.5703125" style="107" customWidth="1"/>
    <col min="15370" max="15370" width="9.42578125" style="107" customWidth="1"/>
    <col min="15371" max="15372" width="10.85546875" style="107" customWidth="1"/>
    <col min="15373" max="15373" width="9.42578125" style="107" customWidth="1"/>
    <col min="15374" max="15374" width="13.140625" style="107" customWidth="1"/>
    <col min="15375" max="15375" width="11.140625" style="107" customWidth="1"/>
    <col min="15376" max="15376" width="9.42578125" style="107" customWidth="1"/>
    <col min="15377" max="15377" width="12.85546875" style="107" customWidth="1"/>
    <col min="15378" max="15378" width="12.140625" style="107" customWidth="1"/>
    <col min="15379" max="15379" width="9.42578125" style="107" customWidth="1"/>
    <col min="15380" max="15380" width="12" style="107" customWidth="1"/>
    <col min="15381" max="15381" width="12.140625" style="107" customWidth="1"/>
    <col min="15382" max="15382" width="15.42578125" style="107" customWidth="1"/>
    <col min="15383" max="15616" width="9.140625" style="107"/>
    <col min="15617" max="15617" width="4.42578125" style="107" customWidth="1"/>
    <col min="15618" max="15618" width="13.85546875" style="107" customWidth="1"/>
    <col min="15619" max="15619" width="53" style="107" customWidth="1"/>
    <col min="15620" max="15620" width="10.140625" style="107" customWidth="1"/>
    <col min="15621" max="15622" width="11.140625" style="107" customWidth="1"/>
    <col min="15623" max="15623" width="9.42578125" style="107" customWidth="1"/>
    <col min="15624" max="15624" width="11.85546875" style="107" customWidth="1"/>
    <col min="15625" max="15625" width="10.5703125" style="107" customWidth="1"/>
    <col min="15626" max="15626" width="9.42578125" style="107" customWidth="1"/>
    <col min="15627" max="15628" width="10.85546875" style="107" customWidth="1"/>
    <col min="15629" max="15629" width="9.42578125" style="107" customWidth="1"/>
    <col min="15630" max="15630" width="13.140625" style="107" customWidth="1"/>
    <col min="15631" max="15631" width="11.140625" style="107" customWidth="1"/>
    <col min="15632" max="15632" width="9.42578125" style="107" customWidth="1"/>
    <col min="15633" max="15633" width="12.85546875" style="107" customWidth="1"/>
    <col min="15634" max="15634" width="12.140625" style="107" customWidth="1"/>
    <col min="15635" max="15635" width="9.42578125" style="107" customWidth="1"/>
    <col min="15636" max="15636" width="12" style="107" customWidth="1"/>
    <col min="15637" max="15637" width="12.140625" style="107" customWidth="1"/>
    <col min="15638" max="15638" width="15.42578125" style="107" customWidth="1"/>
    <col min="15639" max="15872" width="9.140625" style="107"/>
    <col min="15873" max="15873" width="4.42578125" style="107" customWidth="1"/>
    <col min="15874" max="15874" width="13.85546875" style="107" customWidth="1"/>
    <col min="15875" max="15875" width="53" style="107" customWidth="1"/>
    <col min="15876" max="15876" width="10.140625" style="107" customWidth="1"/>
    <col min="15877" max="15878" width="11.140625" style="107" customWidth="1"/>
    <col min="15879" max="15879" width="9.42578125" style="107" customWidth="1"/>
    <col min="15880" max="15880" width="11.85546875" style="107" customWidth="1"/>
    <col min="15881" max="15881" width="10.5703125" style="107" customWidth="1"/>
    <col min="15882" max="15882" width="9.42578125" style="107" customWidth="1"/>
    <col min="15883" max="15884" width="10.85546875" style="107" customWidth="1"/>
    <col min="15885" max="15885" width="9.42578125" style="107" customWidth="1"/>
    <col min="15886" max="15886" width="13.140625" style="107" customWidth="1"/>
    <col min="15887" max="15887" width="11.140625" style="107" customWidth="1"/>
    <col min="15888" max="15888" width="9.42578125" style="107" customWidth="1"/>
    <col min="15889" max="15889" width="12.85546875" style="107" customWidth="1"/>
    <col min="15890" max="15890" width="12.140625" style="107" customWidth="1"/>
    <col min="15891" max="15891" width="9.42578125" style="107" customWidth="1"/>
    <col min="15892" max="15892" width="12" style="107" customWidth="1"/>
    <col min="15893" max="15893" width="12.140625" style="107" customWidth="1"/>
    <col min="15894" max="15894" width="15.42578125" style="107" customWidth="1"/>
    <col min="15895" max="16128" width="9.140625" style="107"/>
    <col min="16129" max="16129" width="4.42578125" style="107" customWidth="1"/>
    <col min="16130" max="16130" width="13.85546875" style="107" customWidth="1"/>
    <col min="16131" max="16131" width="53" style="107" customWidth="1"/>
    <col min="16132" max="16132" width="10.140625" style="107" customWidth="1"/>
    <col min="16133" max="16134" width="11.140625" style="107" customWidth="1"/>
    <col min="16135" max="16135" width="9.42578125" style="107" customWidth="1"/>
    <col min="16136" max="16136" width="11.85546875" style="107" customWidth="1"/>
    <col min="16137" max="16137" width="10.5703125" style="107" customWidth="1"/>
    <col min="16138" max="16138" width="9.42578125" style="107" customWidth="1"/>
    <col min="16139" max="16140" width="10.85546875" style="107" customWidth="1"/>
    <col min="16141" max="16141" width="9.42578125" style="107" customWidth="1"/>
    <col min="16142" max="16142" width="13.140625" style="107" customWidth="1"/>
    <col min="16143" max="16143" width="11.140625" style="107" customWidth="1"/>
    <col min="16144" max="16144" width="9.42578125" style="107" customWidth="1"/>
    <col min="16145" max="16145" width="12.85546875" style="107" customWidth="1"/>
    <col min="16146" max="16146" width="12.140625" style="107" customWidth="1"/>
    <col min="16147" max="16147" width="9.42578125" style="107" customWidth="1"/>
    <col min="16148" max="16148" width="12" style="107" customWidth="1"/>
    <col min="16149" max="16149" width="12.140625" style="107" customWidth="1"/>
    <col min="16150" max="16150" width="15.42578125" style="107" customWidth="1"/>
    <col min="16151" max="16384" width="9.140625" style="107"/>
  </cols>
  <sheetData>
    <row r="1" spans="1:21" ht="18.75" customHeight="1">
      <c r="B1" s="3924" t="s">
        <v>328</v>
      </c>
      <c r="C1" s="3924"/>
      <c r="D1" s="3924"/>
      <c r="E1" s="3924"/>
      <c r="F1" s="3924"/>
      <c r="G1" s="3924"/>
      <c r="H1" s="3924"/>
      <c r="I1" s="3924"/>
      <c r="J1" s="3924"/>
      <c r="K1" s="3924"/>
      <c r="L1" s="3924"/>
      <c r="M1" s="3924"/>
      <c r="N1" s="3924"/>
      <c r="O1" s="3924"/>
      <c r="P1" s="3924"/>
      <c r="Q1" s="3924"/>
      <c r="R1" s="3924"/>
      <c r="S1" s="3924"/>
      <c r="T1" s="3924"/>
      <c r="U1" s="3924"/>
    </row>
    <row r="2" spans="1:21"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</row>
    <row r="3" spans="1:21" ht="18.75" customHeight="1">
      <c r="B3" s="3928" t="s">
        <v>225</v>
      </c>
      <c r="C3" s="3928"/>
      <c r="D3" s="3928"/>
      <c r="E3" s="3928"/>
      <c r="F3" s="3928"/>
      <c r="G3" s="3924" t="s">
        <v>352</v>
      </c>
      <c r="H3" s="3924"/>
      <c r="I3" s="3925" t="s">
        <v>226</v>
      </c>
      <c r="J3" s="3925"/>
      <c r="K3" s="3925"/>
      <c r="L3" s="3925"/>
      <c r="M3" s="3925"/>
      <c r="N3" s="3925"/>
      <c r="O3" s="3925"/>
      <c r="P3" s="3925"/>
      <c r="Q3" s="3925"/>
      <c r="R3" s="3925"/>
      <c r="S3" s="3925"/>
      <c r="T3" s="3925"/>
      <c r="U3" s="3925"/>
    </row>
    <row r="4" spans="1:21" ht="19.5" thickBot="1"/>
    <row r="5" spans="1:21" ht="12.75" customHeight="1" thickBot="1">
      <c r="B5" s="3947" t="s">
        <v>9</v>
      </c>
      <c r="C5" s="3948"/>
      <c r="D5" s="3953" t="s">
        <v>0</v>
      </c>
      <c r="E5" s="3954"/>
      <c r="F5" s="3954"/>
      <c r="G5" s="3957" t="s">
        <v>1</v>
      </c>
      <c r="H5" s="3957"/>
      <c r="I5" s="3957"/>
      <c r="J5" s="3954" t="s">
        <v>2</v>
      </c>
      <c r="K5" s="3954"/>
      <c r="L5" s="3954"/>
      <c r="M5" s="3958" t="s">
        <v>3</v>
      </c>
      <c r="N5" s="3958"/>
      <c r="O5" s="3958"/>
      <c r="P5" s="3959">
        <v>5</v>
      </c>
      <c r="Q5" s="3959"/>
      <c r="R5" s="3960"/>
      <c r="S5" s="3963" t="s">
        <v>6</v>
      </c>
      <c r="T5" s="3964"/>
      <c r="U5" s="3965"/>
    </row>
    <row r="6" spans="1:21" ht="12" customHeight="1" thickBot="1">
      <c r="B6" s="3949"/>
      <c r="C6" s="3950"/>
      <c r="D6" s="3955"/>
      <c r="E6" s="3956"/>
      <c r="F6" s="3956"/>
      <c r="G6" s="3955"/>
      <c r="H6" s="3955"/>
      <c r="I6" s="3955"/>
      <c r="J6" s="3956"/>
      <c r="K6" s="3956"/>
      <c r="L6" s="3956"/>
      <c r="M6" s="3956"/>
      <c r="N6" s="3956"/>
      <c r="O6" s="3956"/>
      <c r="P6" s="3961"/>
      <c r="Q6" s="3961"/>
      <c r="R6" s="3962"/>
      <c r="S6" s="3966"/>
      <c r="T6" s="3967"/>
      <c r="U6" s="3968"/>
    </row>
    <row r="7" spans="1:21" ht="46.5" customHeight="1" thickBot="1">
      <c r="B7" s="3951"/>
      <c r="C7" s="3952"/>
      <c r="D7" s="1781" t="s">
        <v>26</v>
      </c>
      <c r="E7" s="3036" t="s">
        <v>27</v>
      </c>
      <c r="F7" s="3037" t="s">
        <v>4</v>
      </c>
      <c r="G7" s="1874" t="s">
        <v>26</v>
      </c>
      <c r="H7" s="3038" t="s">
        <v>27</v>
      </c>
      <c r="I7" s="3037" t="s">
        <v>4</v>
      </c>
      <c r="J7" s="1874" t="s">
        <v>26</v>
      </c>
      <c r="K7" s="3038" t="s">
        <v>27</v>
      </c>
      <c r="L7" s="3037" t="s">
        <v>4</v>
      </c>
      <c r="M7" s="1874" t="s">
        <v>26</v>
      </c>
      <c r="N7" s="3038" t="s">
        <v>27</v>
      </c>
      <c r="O7" s="3037" t="s">
        <v>4</v>
      </c>
      <c r="P7" s="1874" t="s">
        <v>26</v>
      </c>
      <c r="Q7" s="3038" t="s">
        <v>27</v>
      </c>
      <c r="R7" s="3037" t="s">
        <v>4</v>
      </c>
      <c r="S7" s="1874" t="s">
        <v>26</v>
      </c>
      <c r="T7" s="3038" t="s">
        <v>27</v>
      </c>
      <c r="U7" s="3008" t="s">
        <v>4</v>
      </c>
    </row>
    <row r="8" spans="1:21" ht="20.25" customHeight="1" thickBot="1">
      <c r="B8" s="3943" t="s">
        <v>22</v>
      </c>
      <c r="C8" s="3944"/>
      <c r="D8" s="3009">
        <f t="shared" ref="D8:U8" si="0">SUM(D9:D26)</f>
        <v>153</v>
      </c>
      <c r="E8" s="3010">
        <f t="shared" si="0"/>
        <v>6</v>
      </c>
      <c r="F8" s="900">
        <f t="shared" si="0"/>
        <v>159</v>
      </c>
      <c r="G8" s="3009">
        <f t="shared" si="0"/>
        <v>194</v>
      </c>
      <c r="H8" s="3010">
        <f t="shared" si="0"/>
        <v>2</v>
      </c>
      <c r="I8" s="900">
        <f t="shared" si="0"/>
        <v>196</v>
      </c>
      <c r="J8" s="3009">
        <f t="shared" si="0"/>
        <v>208</v>
      </c>
      <c r="K8" s="3010">
        <f t="shared" si="0"/>
        <v>4</v>
      </c>
      <c r="L8" s="900">
        <f t="shared" si="0"/>
        <v>212</v>
      </c>
      <c r="M8" s="3009">
        <f t="shared" si="0"/>
        <v>200</v>
      </c>
      <c r="N8" s="3010">
        <f t="shared" si="0"/>
        <v>2</v>
      </c>
      <c r="O8" s="900">
        <f t="shared" si="0"/>
        <v>202</v>
      </c>
      <c r="P8" s="3011">
        <f t="shared" si="0"/>
        <v>13</v>
      </c>
      <c r="Q8" s="3012">
        <f t="shared" si="0"/>
        <v>0</v>
      </c>
      <c r="R8" s="901">
        <f t="shared" si="0"/>
        <v>13</v>
      </c>
      <c r="S8" s="3009">
        <f t="shared" si="0"/>
        <v>768</v>
      </c>
      <c r="T8" s="3010">
        <f t="shared" si="0"/>
        <v>14</v>
      </c>
      <c r="U8" s="900">
        <f t="shared" si="0"/>
        <v>782</v>
      </c>
    </row>
    <row r="9" spans="1:21" s="90" customFormat="1" ht="22.5" customHeight="1">
      <c r="A9" s="221"/>
      <c r="B9" s="3013" t="s">
        <v>167</v>
      </c>
      <c r="C9" s="3014" t="s">
        <v>168</v>
      </c>
      <c r="D9" s="3015">
        <v>20</v>
      </c>
      <c r="E9" s="3016">
        <v>0</v>
      </c>
      <c r="F9" s="906">
        <v>20</v>
      </c>
      <c r="G9" s="3015">
        <v>20</v>
      </c>
      <c r="H9" s="3016">
        <v>0</v>
      </c>
      <c r="I9" s="3017">
        <v>20</v>
      </c>
      <c r="J9" s="3015">
        <v>16</v>
      </c>
      <c r="K9" s="3016">
        <v>0</v>
      </c>
      <c r="L9" s="3017">
        <v>16</v>
      </c>
      <c r="M9" s="3015">
        <v>19</v>
      </c>
      <c r="N9" s="3016">
        <v>0</v>
      </c>
      <c r="O9" s="3017">
        <v>19</v>
      </c>
      <c r="P9" s="3015">
        <v>0</v>
      </c>
      <c r="Q9" s="3016">
        <v>0</v>
      </c>
      <c r="R9" s="3017">
        <v>0</v>
      </c>
      <c r="S9" s="3015">
        <v>75</v>
      </c>
      <c r="T9" s="3016">
        <v>0</v>
      </c>
      <c r="U9" s="3017">
        <v>75</v>
      </c>
    </row>
    <row r="10" spans="1:21" s="90" customFormat="1" ht="22.5" customHeight="1">
      <c r="A10" s="221"/>
      <c r="B10" s="3013" t="s">
        <v>169</v>
      </c>
      <c r="C10" s="3014" t="s">
        <v>170</v>
      </c>
      <c r="D10" s="3015">
        <v>0</v>
      </c>
      <c r="E10" s="3016">
        <v>0</v>
      </c>
      <c r="F10" s="3017">
        <v>0</v>
      </c>
      <c r="G10" s="3015">
        <v>0</v>
      </c>
      <c r="H10" s="3016">
        <v>0</v>
      </c>
      <c r="I10" s="3017">
        <v>0</v>
      </c>
      <c r="J10" s="3015">
        <v>7</v>
      </c>
      <c r="K10" s="3016">
        <v>0</v>
      </c>
      <c r="L10" s="3017">
        <v>7</v>
      </c>
      <c r="M10" s="3015">
        <v>9</v>
      </c>
      <c r="N10" s="3016">
        <v>0</v>
      </c>
      <c r="O10" s="3017">
        <v>9</v>
      </c>
      <c r="P10" s="3015">
        <v>0</v>
      </c>
      <c r="Q10" s="3016">
        <v>0</v>
      </c>
      <c r="R10" s="3017">
        <v>0</v>
      </c>
      <c r="S10" s="3015">
        <v>16</v>
      </c>
      <c r="T10" s="3016">
        <v>0</v>
      </c>
      <c r="U10" s="3017">
        <v>16</v>
      </c>
    </row>
    <row r="11" spans="1:21" s="73" customFormat="1">
      <c r="A11" s="108"/>
      <c r="B11" s="3013" t="s">
        <v>171</v>
      </c>
      <c r="C11" s="3014" t="s">
        <v>172</v>
      </c>
      <c r="D11" s="3015">
        <v>25</v>
      </c>
      <c r="E11" s="3016">
        <v>0</v>
      </c>
      <c r="F11" s="3017">
        <v>25</v>
      </c>
      <c r="G11" s="3015">
        <v>21</v>
      </c>
      <c r="H11" s="3016">
        <v>1</v>
      </c>
      <c r="I11" s="3017">
        <v>22</v>
      </c>
      <c r="J11" s="3015">
        <v>14</v>
      </c>
      <c r="K11" s="3016">
        <v>1</v>
      </c>
      <c r="L11" s="3017">
        <v>15</v>
      </c>
      <c r="M11" s="3015">
        <v>16</v>
      </c>
      <c r="N11" s="3016">
        <v>1</v>
      </c>
      <c r="O11" s="3017">
        <v>17</v>
      </c>
      <c r="P11" s="3015">
        <v>0</v>
      </c>
      <c r="Q11" s="3016">
        <v>0</v>
      </c>
      <c r="R11" s="3017">
        <v>0</v>
      </c>
      <c r="S11" s="3015">
        <v>76</v>
      </c>
      <c r="T11" s="3016">
        <v>3</v>
      </c>
      <c r="U11" s="3017">
        <v>79</v>
      </c>
    </row>
    <row r="12" spans="1:21" s="73" customFormat="1" ht="18.95" customHeight="1">
      <c r="A12" s="108"/>
      <c r="B12" s="3013" t="s">
        <v>173</v>
      </c>
      <c r="C12" s="3014" t="s">
        <v>174</v>
      </c>
      <c r="D12" s="3015">
        <v>0</v>
      </c>
      <c r="E12" s="3016">
        <v>0</v>
      </c>
      <c r="F12" s="3017">
        <v>0</v>
      </c>
      <c r="G12" s="3015">
        <v>14</v>
      </c>
      <c r="H12" s="3016">
        <v>0</v>
      </c>
      <c r="I12" s="3017">
        <v>14</v>
      </c>
      <c r="J12" s="3015">
        <v>14</v>
      </c>
      <c r="K12" s="3016">
        <v>1</v>
      </c>
      <c r="L12" s="3017">
        <v>15</v>
      </c>
      <c r="M12" s="3015">
        <v>10</v>
      </c>
      <c r="N12" s="3016">
        <v>1</v>
      </c>
      <c r="O12" s="3017">
        <v>11</v>
      </c>
      <c r="P12" s="3015">
        <v>0</v>
      </c>
      <c r="Q12" s="3016">
        <v>0</v>
      </c>
      <c r="R12" s="3017">
        <v>0</v>
      </c>
      <c r="S12" s="3015">
        <v>38</v>
      </c>
      <c r="T12" s="3016">
        <v>2</v>
      </c>
      <c r="U12" s="3017">
        <v>40</v>
      </c>
    </row>
    <row r="13" spans="1:21" s="73" customFormat="1">
      <c r="A13" s="108"/>
      <c r="B13" s="3013" t="s">
        <v>175</v>
      </c>
      <c r="C13" s="3014" t="s">
        <v>176</v>
      </c>
      <c r="D13" s="3015">
        <v>10</v>
      </c>
      <c r="E13" s="3016">
        <v>4</v>
      </c>
      <c r="F13" s="3017">
        <v>14</v>
      </c>
      <c r="G13" s="3015">
        <v>10</v>
      </c>
      <c r="H13" s="3016">
        <v>0</v>
      </c>
      <c r="I13" s="3017">
        <v>10</v>
      </c>
      <c r="J13" s="3015">
        <v>10</v>
      </c>
      <c r="K13" s="3016">
        <v>0</v>
      </c>
      <c r="L13" s="3017">
        <v>10</v>
      </c>
      <c r="M13" s="3015">
        <v>14</v>
      </c>
      <c r="N13" s="3016">
        <v>0</v>
      </c>
      <c r="O13" s="3017">
        <v>14</v>
      </c>
      <c r="P13" s="3015">
        <v>0</v>
      </c>
      <c r="Q13" s="3016">
        <v>0</v>
      </c>
      <c r="R13" s="3017">
        <v>0</v>
      </c>
      <c r="S13" s="3015">
        <v>44</v>
      </c>
      <c r="T13" s="3016">
        <v>4</v>
      </c>
      <c r="U13" s="3017">
        <v>48</v>
      </c>
    </row>
    <row r="14" spans="1:21" s="73" customFormat="1">
      <c r="A14" s="108"/>
      <c r="B14" s="3013" t="s">
        <v>177</v>
      </c>
      <c r="C14" s="3014" t="s">
        <v>178</v>
      </c>
      <c r="D14" s="3015">
        <v>30</v>
      </c>
      <c r="E14" s="3016">
        <v>2</v>
      </c>
      <c r="F14" s="3017">
        <v>32</v>
      </c>
      <c r="G14" s="3015">
        <v>30</v>
      </c>
      <c r="H14" s="3016">
        <v>0</v>
      </c>
      <c r="I14" s="3017">
        <v>30</v>
      </c>
      <c r="J14" s="3015">
        <v>28</v>
      </c>
      <c r="K14" s="3016">
        <v>0</v>
      </c>
      <c r="L14" s="3017">
        <v>28</v>
      </c>
      <c r="M14" s="3015">
        <v>34</v>
      </c>
      <c r="N14" s="3016">
        <v>0</v>
      </c>
      <c r="O14" s="3017">
        <v>34</v>
      </c>
      <c r="P14" s="3015">
        <v>0</v>
      </c>
      <c r="Q14" s="3016">
        <v>0</v>
      </c>
      <c r="R14" s="3017">
        <v>0</v>
      </c>
      <c r="S14" s="3015">
        <v>122</v>
      </c>
      <c r="T14" s="3016">
        <v>2</v>
      </c>
      <c r="U14" s="3017">
        <v>124</v>
      </c>
    </row>
    <row r="15" spans="1:21" s="73" customFormat="1">
      <c r="A15" s="108"/>
      <c r="B15" s="3013" t="s">
        <v>179</v>
      </c>
      <c r="C15" s="3014" t="s">
        <v>180</v>
      </c>
      <c r="D15" s="3015">
        <v>17</v>
      </c>
      <c r="E15" s="3016">
        <v>0</v>
      </c>
      <c r="F15" s="3017">
        <v>17</v>
      </c>
      <c r="G15" s="3015">
        <v>6</v>
      </c>
      <c r="H15" s="3016">
        <v>0</v>
      </c>
      <c r="I15" s="3017">
        <v>6</v>
      </c>
      <c r="J15" s="3015">
        <v>14</v>
      </c>
      <c r="K15" s="3016">
        <v>0</v>
      </c>
      <c r="L15" s="3017">
        <v>14</v>
      </c>
      <c r="M15" s="3015">
        <v>9</v>
      </c>
      <c r="N15" s="3016">
        <v>0</v>
      </c>
      <c r="O15" s="3017">
        <v>9</v>
      </c>
      <c r="P15" s="3015">
        <v>0</v>
      </c>
      <c r="Q15" s="3016">
        <v>0</v>
      </c>
      <c r="R15" s="3017">
        <v>0</v>
      </c>
      <c r="S15" s="3015">
        <v>46</v>
      </c>
      <c r="T15" s="3016">
        <v>0</v>
      </c>
      <c r="U15" s="3017">
        <v>46</v>
      </c>
    </row>
    <row r="16" spans="1:21" s="73" customFormat="1" ht="37.5">
      <c r="A16" s="108"/>
      <c r="B16" s="3013" t="s">
        <v>181</v>
      </c>
      <c r="C16" s="3014" t="s">
        <v>182</v>
      </c>
      <c r="D16" s="3015">
        <v>17</v>
      </c>
      <c r="E16" s="3016">
        <v>0</v>
      </c>
      <c r="F16" s="3017">
        <v>17</v>
      </c>
      <c r="G16" s="3015">
        <v>14</v>
      </c>
      <c r="H16" s="3016">
        <v>0</v>
      </c>
      <c r="I16" s="3017">
        <v>14</v>
      </c>
      <c r="J16" s="3015">
        <v>10</v>
      </c>
      <c r="K16" s="3016">
        <v>0</v>
      </c>
      <c r="L16" s="3017">
        <v>10</v>
      </c>
      <c r="M16" s="3015">
        <v>5</v>
      </c>
      <c r="N16" s="3016">
        <v>0</v>
      </c>
      <c r="O16" s="3017">
        <v>5</v>
      </c>
      <c r="P16" s="3015">
        <v>13</v>
      </c>
      <c r="Q16" s="3016">
        <v>0</v>
      </c>
      <c r="R16" s="3017">
        <v>13</v>
      </c>
      <c r="S16" s="3015">
        <v>59</v>
      </c>
      <c r="T16" s="3016">
        <v>0</v>
      </c>
      <c r="U16" s="3017">
        <v>59</v>
      </c>
    </row>
    <row r="17" spans="1:22" s="73" customFormat="1">
      <c r="A17" s="108"/>
      <c r="B17" s="3013" t="s">
        <v>183</v>
      </c>
      <c r="C17" s="3014" t="s">
        <v>184</v>
      </c>
      <c r="D17" s="3015">
        <v>19</v>
      </c>
      <c r="E17" s="3016">
        <v>0</v>
      </c>
      <c r="F17" s="3017">
        <v>19</v>
      </c>
      <c r="G17" s="3015">
        <v>30</v>
      </c>
      <c r="H17" s="3016">
        <v>0</v>
      </c>
      <c r="I17" s="3017">
        <v>30</v>
      </c>
      <c r="J17" s="3015">
        <v>36</v>
      </c>
      <c r="K17" s="3016">
        <v>1</v>
      </c>
      <c r="L17" s="3017">
        <v>37</v>
      </c>
      <c r="M17" s="3015">
        <v>30</v>
      </c>
      <c r="N17" s="3016">
        <v>0</v>
      </c>
      <c r="O17" s="3017">
        <v>30</v>
      </c>
      <c r="P17" s="3015">
        <v>0</v>
      </c>
      <c r="Q17" s="3016">
        <v>0</v>
      </c>
      <c r="R17" s="3017">
        <v>0</v>
      </c>
      <c r="S17" s="3015">
        <v>115</v>
      </c>
      <c r="T17" s="3016">
        <v>1</v>
      </c>
      <c r="U17" s="3017">
        <v>116</v>
      </c>
    </row>
    <row r="18" spans="1:22" s="73" customFormat="1">
      <c r="A18" s="108"/>
      <c r="B18" s="3013" t="s">
        <v>185</v>
      </c>
      <c r="C18" s="3014" t="s">
        <v>186</v>
      </c>
      <c r="D18" s="3015">
        <v>0</v>
      </c>
      <c r="E18" s="3016">
        <v>0</v>
      </c>
      <c r="F18" s="3017">
        <v>0</v>
      </c>
      <c r="G18" s="3015">
        <v>15</v>
      </c>
      <c r="H18" s="3016">
        <v>0</v>
      </c>
      <c r="I18" s="3017">
        <v>15</v>
      </c>
      <c r="J18" s="3015">
        <v>12</v>
      </c>
      <c r="K18" s="3016">
        <v>0</v>
      </c>
      <c r="L18" s="3017">
        <v>12</v>
      </c>
      <c r="M18" s="3015">
        <v>10</v>
      </c>
      <c r="N18" s="3016">
        <v>0</v>
      </c>
      <c r="O18" s="3017">
        <v>10</v>
      </c>
      <c r="P18" s="3015">
        <v>0</v>
      </c>
      <c r="Q18" s="3016">
        <v>0</v>
      </c>
      <c r="R18" s="3017">
        <v>0</v>
      </c>
      <c r="S18" s="3015">
        <v>37</v>
      </c>
      <c r="T18" s="3016">
        <v>0</v>
      </c>
      <c r="U18" s="3017">
        <v>37</v>
      </c>
    </row>
    <row r="19" spans="1:22" s="73" customFormat="1">
      <c r="A19" s="108"/>
      <c r="B19" s="3013" t="s">
        <v>187</v>
      </c>
      <c r="C19" s="3014" t="s">
        <v>188</v>
      </c>
      <c r="D19" s="3015">
        <v>0</v>
      </c>
      <c r="E19" s="3016">
        <v>0</v>
      </c>
      <c r="F19" s="3017">
        <v>0</v>
      </c>
      <c r="G19" s="3015">
        <v>3</v>
      </c>
      <c r="H19" s="3016">
        <v>0</v>
      </c>
      <c r="I19" s="3017">
        <v>3</v>
      </c>
      <c r="J19" s="3015">
        <v>5</v>
      </c>
      <c r="K19" s="3016">
        <v>0</v>
      </c>
      <c r="L19" s="3017">
        <v>5</v>
      </c>
      <c r="M19" s="3015">
        <v>6</v>
      </c>
      <c r="N19" s="3016">
        <v>0</v>
      </c>
      <c r="O19" s="3017">
        <v>6</v>
      </c>
      <c r="P19" s="3015">
        <v>0</v>
      </c>
      <c r="Q19" s="3016">
        <v>0</v>
      </c>
      <c r="R19" s="3017">
        <v>0</v>
      </c>
      <c r="S19" s="3015">
        <v>14</v>
      </c>
      <c r="T19" s="3016">
        <v>0</v>
      </c>
      <c r="U19" s="3017">
        <v>14</v>
      </c>
    </row>
    <row r="20" spans="1:22" s="73" customFormat="1">
      <c r="A20" s="108"/>
      <c r="B20" s="3013" t="s">
        <v>191</v>
      </c>
      <c r="C20" s="3014" t="s">
        <v>192</v>
      </c>
      <c r="D20" s="3015">
        <v>0</v>
      </c>
      <c r="E20" s="3016">
        <v>0</v>
      </c>
      <c r="F20" s="3017">
        <v>0</v>
      </c>
      <c r="G20" s="3015">
        <v>0</v>
      </c>
      <c r="H20" s="3016">
        <v>0</v>
      </c>
      <c r="I20" s="3017">
        <v>0</v>
      </c>
      <c r="J20" s="3015">
        <v>10</v>
      </c>
      <c r="K20" s="3016">
        <v>0</v>
      </c>
      <c r="L20" s="3017">
        <v>10</v>
      </c>
      <c r="M20" s="3015">
        <v>8</v>
      </c>
      <c r="N20" s="3016">
        <v>0</v>
      </c>
      <c r="O20" s="3017">
        <v>8</v>
      </c>
      <c r="P20" s="3015">
        <v>0</v>
      </c>
      <c r="Q20" s="3016">
        <v>0</v>
      </c>
      <c r="R20" s="3017">
        <v>0</v>
      </c>
      <c r="S20" s="3015">
        <v>18</v>
      </c>
      <c r="T20" s="3016">
        <v>0</v>
      </c>
      <c r="U20" s="3017">
        <v>18</v>
      </c>
    </row>
    <row r="21" spans="1:22" s="73" customFormat="1">
      <c r="A21" s="108"/>
      <c r="B21" s="3013" t="s">
        <v>193</v>
      </c>
      <c r="C21" s="3014" t="s">
        <v>194</v>
      </c>
      <c r="D21" s="3015">
        <v>0</v>
      </c>
      <c r="E21" s="3016">
        <v>0</v>
      </c>
      <c r="F21" s="3017">
        <v>0</v>
      </c>
      <c r="G21" s="3015">
        <v>0</v>
      </c>
      <c r="H21" s="3016">
        <v>0</v>
      </c>
      <c r="I21" s="3017">
        <v>0</v>
      </c>
      <c r="J21" s="3015">
        <v>0</v>
      </c>
      <c r="K21" s="3016">
        <v>0</v>
      </c>
      <c r="L21" s="3017">
        <v>0</v>
      </c>
      <c r="M21" s="3015">
        <v>2</v>
      </c>
      <c r="N21" s="3016">
        <v>0</v>
      </c>
      <c r="O21" s="3017">
        <v>2</v>
      </c>
      <c r="P21" s="3015">
        <v>0</v>
      </c>
      <c r="Q21" s="3016">
        <v>0</v>
      </c>
      <c r="R21" s="3017">
        <v>0</v>
      </c>
      <c r="S21" s="3015">
        <v>2</v>
      </c>
      <c r="T21" s="3016">
        <v>0</v>
      </c>
      <c r="U21" s="3017">
        <v>2</v>
      </c>
    </row>
    <row r="22" spans="1:22" s="73" customFormat="1">
      <c r="A22" s="108"/>
      <c r="B22" s="3013" t="s">
        <v>195</v>
      </c>
      <c r="C22" s="3014" t="s">
        <v>196</v>
      </c>
      <c r="D22" s="3015">
        <v>0</v>
      </c>
      <c r="E22" s="3016">
        <v>0</v>
      </c>
      <c r="F22" s="3017">
        <v>0</v>
      </c>
      <c r="G22" s="3015">
        <v>0</v>
      </c>
      <c r="H22" s="3016">
        <v>0</v>
      </c>
      <c r="I22" s="3017">
        <v>0</v>
      </c>
      <c r="J22" s="3015">
        <v>0</v>
      </c>
      <c r="K22" s="3016">
        <v>0</v>
      </c>
      <c r="L22" s="3017">
        <v>0</v>
      </c>
      <c r="M22" s="3015">
        <v>3</v>
      </c>
      <c r="N22" s="3016">
        <v>0</v>
      </c>
      <c r="O22" s="3017">
        <v>3</v>
      </c>
      <c r="P22" s="3015">
        <v>0</v>
      </c>
      <c r="Q22" s="3016">
        <v>0</v>
      </c>
      <c r="R22" s="3017">
        <v>0</v>
      </c>
      <c r="S22" s="3015">
        <v>3</v>
      </c>
      <c r="T22" s="3016">
        <v>0</v>
      </c>
      <c r="U22" s="3017">
        <v>3</v>
      </c>
    </row>
    <row r="23" spans="1:22" s="73" customFormat="1">
      <c r="A23" s="108"/>
      <c r="B23" s="3013" t="s">
        <v>199</v>
      </c>
      <c r="C23" s="3014" t="s">
        <v>200</v>
      </c>
      <c r="D23" s="3015">
        <v>0</v>
      </c>
      <c r="E23" s="3016">
        <v>0</v>
      </c>
      <c r="F23" s="3017">
        <v>0</v>
      </c>
      <c r="G23" s="3015">
        <v>0</v>
      </c>
      <c r="H23" s="3016">
        <v>0</v>
      </c>
      <c r="I23" s="3017">
        <v>0</v>
      </c>
      <c r="J23" s="3015">
        <v>0</v>
      </c>
      <c r="K23" s="3016">
        <v>0</v>
      </c>
      <c r="L23" s="3017">
        <v>0</v>
      </c>
      <c r="M23" s="3015">
        <v>2</v>
      </c>
      <c r="N23" s="3016">
        <v>0</v>
      </c>
      <c r="O23" s="3017">
        <v>2</v>
      </c>
      <c r="P23" s="3015">
        <v>0</v>
      </c>
      <c r="Q23" s="3016">
        <v>0</v>
      </c>
      <c r="R23" s="3017">
        <v>0</v>
      </c>
      <c r="S23" s="3015">
        <v>2</v>
      </c>
      <c r="T23" s="3016">
        <v>0</v>
      </c>
      <c r="U23" s="3017">
        <v>2</v>
      </c>
    </row>
    <row r="24" spans="1:22" s="73" customFormat="1" ht="37.5">
      <c r="A24" s="108"/>
      <c r="B24" s="3013" t="s">
        <v>203</v>
      </c>
      <c r="C24" s="3014" t="s">
        <v>204</v>
      </c>
      <c r="D24" s="3015">
        <v>0</v>
      </c>
      <c r="E24" s="3016">
        <v>0</v>
      </c>
      <c r="F24" s="3017">
        <v>0</v>
      </c>
      <c r="G24" s="3015">
        <v>0</v>
      </c>
      <c r="H24" s="3016">
        <v>0</v>
      </c>
      <c r="I24" s="3017">
        <v>0</v>
      </c>
      <c r="J24" s="3015">
        <v>0</v>
      </c>
      <c r="K24" s="3016">
        <v>0</v>
      </c>
      <c r="L24" s="3017">
        <v>0</v>
      </c>
      <c r="M24" s="3015">
        <v>2</v>
      </c>
      <c r="N24" s="3016">
        <v>0</v>
      </c>
      <c r="O24" s="3017">
        <v>2</v>
      </c>
      <c r="P24" s="3015">
        <v>0</v>
      </c>
      <c r="Q24" s="3016">
        <v>0</v>
      </c>
      <c r="R24" s="3017">
        <v>0</v>
      </c>
      <c r="S24" s="3015">
        <v>2</v>
      </c>
      <c r="T24" s="3016">
        <v>0</v>
      </c>
      <c r="U24" s="3017">
        <v>2</v>
      </c>
    </row>
    <row r="25" spans="1:22" s="73" customFormat="1">
      <c r="A25" s="108"/>
      <c r="B25" s="3013" t="s">
        <v>205</v>
      </c>
      <c r="C25" s="3014" t="s">
        <v>206</v>
      </c>
      <c r="D25" s="3015">
        <v>15</v>
      </c>
      <c r="E25" s="3016">
        <v>0</v>
      </c>
      <c r="F25" s="3017">
        <v>15</v>
      </c>
      <c r="G25" s="3015">
        <v>20</v>
      </c>
      <c r="H25" s="3016">
        <v>0</v>
      </c>
      <c r="I25" s="3017">
        <v>20</v>
      </c>
      <c r="J25" s="3015">
        <v>20</v>
      </c>
      <c r="K25" s="3016">
        <v>1</v>
      </c>
      <c r="L25" s="3017">
        <v>21</v>
      </c>
      <c r="M25" s="3015">
        <v>10</v>
      </c>
      <c r="N25" s="3016">
        <v>0</v>
      </c>
      <c r="O25" s="3017">
        <v>10</v>
      </c>
      <c r="P25" s="3015">
        <v>0</v>
      </c>
      <c r="Q25" s="3016">
        <v>0</v>
      </c>
      <c r="R25" s="3017">
        <v>0</v>
      </c>
      <c r="S25" s="3015">
        <v>65</v>
      </c>
      <c r="T25" s="3016">
        <v>1</v>
      </c>
      <c r="U25" s="3017">
        <v>66</v>
      </c>
    </row>
    <row r="26" spans="1:22" s="73" customFormat="1" ht="38.25" thickBot="1">
      <c r="A26" s="108"/>
      <c r="B26" s="3013" t="s">
        <v>207</v>
      </c>
      <c r="C26" s="3014" t="s">
        <v>249</v>
      </c>
      <c r="D26" s="3015">
        <v>0</v>
      </c>
      <c r="E26" s="3016">
        <v>0</v>
      </c>
      <c r="F26" s="3017">
        <v>0</v>
      </c>
      <c r="G26" s="3015">
        <v>11</v>
      </c>
      <c r="H26" s="3016">
        <v>1</v>
      </c>
      <c r="I26" s="3017">
        <v>12</v>
      </c>
      <c r="J26" s="3015">
        <v>12</v>
      </c>
      <c r="K26" s="3016">
        <v>0</v>
      </c>
      <c r="L26" s="3017">
        <v>12</v>
      </c>
      <c r="M26" s="3015">
        <v>11</v>
      </c>
      <c r="N26" s="3016">
        <v>0</v>
      </c>
      <c r="O26" s="3017">
        <v>11</v>
      </c>
      <c r="P26" s="3015">
        <v>0</v>
      </c>
      <c r="Q26" s="3016">
        <v>0</v>
      </c>
      <c r="R26" s="3017">
        <v>0</v>
      </c>
      <c r="S26" s="3015">
        <v>34</v>
      </c>
      <c r="T26" s="3016">
        <v>1</v>
      </c>
      <c r="U26" s="3017">
        <v>35</v>
      </c>
    </row>
    <row r="27" spans="1:22" s="112" customFormat="1" ht="21.6" customHeight="1" thickBot="1">
      <c r="A27" s="108"/>
      <c r="B27" s="3945" t="s">
        <v>16</v>
      </c>
      <c r="C27" s="3946"/>
      <c r="D27" s="3018">
        <f t="shared" ref="D27:U27" si="1">SUM(D9:D26)</f>
        <v>153</v>
      </c>
      <c r="E27" s="3019">
        <f t="shared" si="1"/>
        <v>6</v>
      </c>
      <c r="F27" s="205">
        <f t="shared" si="1"/>
        <v>159</v>
      </c>
      <c r="G27" s="3018">
        <f t="shared" si="1"/>
        <v>194</v>
      </c>
      <c r="H27" s="3019">
        <f t="shared" si="1"/>
        <v>2</v>
      </c>
      <c r="I27" s="205">
        <f t="shared" si="1"/>
        <v>196</v>
      </c>
      <c r="J27" s="3018">
        <f t="shared" si="1"/>
        <v>208</v>
      </c>
      <c r="K27" s="3019">
        <f t="shared" si="1"/>
        <v>4</v>
      </c>
      <c r="L27" s="205">
        <f t="shared" si="1"/>
        <v>212</v>
      </c>
      <c r="M27" s="3018">
        <f t="shared" si="1"/>
        <v>200</v>
      </c>
      <c r="N27" s="3019">
        <f t="shared" si="1"/>
        <v>2</v>
      </c>
      <c r="O27" s="205">
        <f t="shared" si="1"/>
        <v>202</v>
      </c>
      <c r="P27" s="3020">
        <f t="shared" si="1"/>
        <v>13</v>
      </c>
      <c r="Q27" s="819">
        <f t="shared" si="1"/>
        <v>0</v>
      </c>
      <c r="R27" s="208">
        <f t="shared" si="1"/>
        <v>13</v>
      </c>
      <c r="S27" s="3018">
        <f t="shared" si="1"/>
        <v>768</v>
      </c>
      <c r="T27" s="3019">
        <f t="shared" si="1"/>
        <v>14</v>
      </c>
      <c r="U27" s="205">
        <f t="shared" si="1"/>
        <v>782</v>
      </c>
    </row>
    <row r="28" spans="1:22" s="85" customFormat="1" ht="12.75" customHeight="1">
      <c r="A28" s="108"/>
      <c r="B28" s="3931" t="s">
        <v>23</v>
      </c>
      <c r="C28" s="3932"/>
      <c r="D28" s="216"/>
      <c r="E28" s="216"/>
      <c r="F28" s="178"/>
      <c r="G28" s="216"/>
      <c r="H28" s="216"/>
      <c r="I28" s="178"/>
      <c r="J28" s="216"/>
      <c r="K28" s="216"/>
      <c r="L28" s="178"/>
      <c r="M28" s="216"/>
      <c r="N28" s="216"/>
      <c r="O28" s="178"/>
      <c r="P28" s="216"/>
      <c r="Q28" s="216"/>
      <c r="R28" s="178"/>
      <c r="S28" s="216"/>
      <c r="T28" s="216"/>
      <c r="U28" s="178"/>
      <c r="V28" s="114"/>
    </row>
    <row r="29" spans="1:22" s="85" customFormat="1" ht="24.95" customHeight="1" thickBot="1">
      <c r="A29" s="108"/>
      <c r="B29" s="3931" t="s">
        <v>11</v>
      </c>
      <c r="C29" s="3932"/>
      <c r="D29" s="135"/>
      <c r="E29" s="135"/>
      <c r="F29" s="180"/>
      <c r="G29" s="135"/>
      <c r="H29" s="135"/>
      <c r="I29" s="180"/>
      <c r="J29" s="135"/>
      <c r="K29" s="135"/>
      <c r="L29" s="180"/>
      <c r="M29" s="135"/>
      <c r="N29" s="135"/>
      <c r="O29" s="180"/>
      <c r="P29" s="135"/>
      <c r="Q29" s="135"/>
      <c r="R29" s="180"/>
      <c r="S29" s="135"/>
      <c r="T29" s="135"/>
      <c r="U29" s="180"/>
      <c r="V29" s="67"/>
    </row>
    <row r="30" spans="1:22" s="90" customFormat="1" ht="22.5" customHeight="1">
      <c r="A30" s="221"/>
      <c r="B30" s="902" t="s">
        <v>167</v>
      </c>
      <c r="C30" s="909" t="s">
        <v>168</v>
      </c>
      <c r="D30" s="907">
        <v>20</v>
      </c>
      <c r="E30" s="905">
        <v>0</v>
      </c>
      <c r="F30" s="906">
        <v>20</v>
      </c>
      <c r="G30" s="907">
        <v>18</v>
      </c>
      <c r="H30" s="905">
        <v>0</v>
      </c>
      <c r="I30" s="906">
        <v>18</v>
      </c>
      <c r="J30" s="907">
        <v>15</v>
      </c>
      <c r="K30" s="905">
        <v>0</v>
      </c>
      <c r="L30" s="906">
        <v>15</v>
      </c>
      <c r="M30" s="907">
        <v>18</v>
      </c>
      <c r="N30" s="905">
        <v>0</v>
      </c>
      <c r="O30" s="906">
        <v>18</v>
      </c>
      <c r="P30" s="907">
        <v>0</v>
      </c>
      <c r="Q30" s="905">
        <v>0</v>
      </c>
      <c r="R30" s="906">
        <v>0</v>
      </c>
      <c r="S30" s="907">
        <v>71</v>
      </c>
      <c r="T30" s="905">
        <v>0</v>
      </c>
      <c r="U30" s="906">
        <v>71</v>
      </c>
    </row>
    <row r="31" spans="1:22" outlineLevel="1">
      <c r="B31" s="3013" t="s">
        <v>169</v>
      </c>
      <c r="C31" s="3014" t="s">
        <v>170</v>
      </c>
      <c r="D31" s="3015">
        <v>0</v>
      </c>
      <c r="E31" s="3016">
        <v>0</v>
      </c>
      <c r="F31" s="3017">
        <v>0</v>
      </c>
      <c r="G31" s="3015">
        <v>0</v>
      </c>
      <c r="H31" s="3016">
        <v>0</v>
      </c>
      <c r="I31" s="3017">
        <v>0</v>
      </c>
      <c r="J31" s="3015">
        <v>7</v>
      </c>
      <c r="K31" s="3016">
        <v>0</v>
      </c>
      <c r="L31" s="3017">
        <v>7</v>
      </c>
      <c r="M31" s="3015">
        <v>9</v>
      </c>
      <c r="N31" s="3016">
        <v>0</v>
      </c>
      <c r="O31" s="3017">
        <v>9</v>
      </c>
      <c r="P31" s="3015">
        <v>0</v>
      </c>
      <c r="Q31" s="3016">
        <v>0</v>
      </c>
      <c r="R31" s="3017">
        <v>0</v>
      </c>
      <c r="S31" s="3015">
        <v>16</v>
      </c>
      <c r="T31" s="3016">
        <v>0</v>
      </c>
      <c r="U31" s="3017">
        <v>16</v>
      </c>
    </row>
    <row r="32" spans="1:22" outlineLevel="1">
      <c r="A32" s="221"/>
      <c r="B32" s="3013" t="s">
        <v>171</v>
      </c>
      <c r="C32" s="3014" t="s">
        <v>172</v>
      </c>
      <c r="D32" s="3015">
        <v>24</v>
      </c>
      <c r="E32" s="3016">
        <v>0</v>
      </c>
      <c r="F32" s="3017">
        <v>24</v>
      </c>
      <c r="G32" s="3015">
        <v>21</v>
      </c>
      <c r="H32" s="3016">
        <v>1</v>
      </c>
      <c r="I32" s="3017">
        <v>22</v>
      </c>
      <c r="J32" s="3015">
        <v>14</v>
      </c>
      <c r="K32" s="3016">
        <v>1</v>
      </c>
      <c r="L32" s="3017">
        <v>15</v>
      </c>
      <c r="M32" s="3015">
        <v>16</v>
      </c>
      <c r="N32" s="3016">
        <v>1</v>
      </c>
      <c r="O32" s="3017">
        <v>17</v>
      </c>
      <c r="P32" s="3015">
        <v>0</v>
      </c>
      <c r="Q32" s="3016">
        <v>0</v>
      </c>
      <c r="R32" s="3017">
        <v>0</v>
      </c>
      <c r="S32" s="3015">
        <v>75</v>
      </c>
      <c r="T32" s="3016">
        <v>3</v>
      </c>
      <c r="U32" s="3017">
        <v>78</v>
      </c>
    </row>
    <row r="33" spans="1:21" outlineLevel="1">
      <c r="B33" s="3013" t="s">
        <v>173</v>
      </c>
      <c r="C33" s="3014" t="s">
        <v>174</v>
      </c>
      <c r="D33" s="3015">
        <v>0</v>
      </c>
      <c r="E33" s="3016">
        <v>0</v>
      </c>
      <c r="F33" s="3017">
        <v>0</v>
      </c>
      <c r="G33" s="3015">
        <v>13</v>
      </c>
      <c r="H33" s="3016">
        <v>0</v>
      </c>
      <c r="I33" s="3017">
        <v>13</v>
      </c>
      <c r="J33" s="3015">
        <v>14</v>
      </c>
      <c r="K33" s="3016">
        <v>1</v>
      </c>
      <c r="L33" s="3017">
        <v>15</v>
      </c>
      <c r="M33" s="3015">
        <v>10</v>
      </c>
      <c r="N33" s="3016">
        <v>1</v>
      </c>
      <c r="O33" s="3017">
        <v>11</v>
      </c>
      <c r="P33" s="3015">
        <v>0</v>
      </c>
      <c r="Q33" s="3016">
        <v>0</v>
      </c>
      <c r="R33" s="3017">
        <v>0</v>
      </c>
      <c r="S33" s="3015">
        <v>37</v>
      </c>
      <c r="T33" s="3016">
        <v>2</v>
      </c>
      <c r="U33" s="3017">
        <v>39</v>
      </c>
    </row>
    <row r="34" spans="1:21" outlineLevel="1">
      <c r="A34" s="221"/>
      <c r="B34" s="3013" t="s">
        <v>175</v>
      </c>
      <c r="C34" s="3014" t="s">
        <v>176</v>
      </c>
      <c r="D34" s="3015">
        <v>10</v>
      </c>
      <c r="E34" s="3016">
        <v>4</v>
      </c>
      <c r="F34" s="3017">
        <v>14</v>
      </c>
      <c r="G34" s="3015">
        <v>8</v>
      </c>
      <c r="H34" s="3016">
        <v>0</v>
      </c>
      <c r="I34" s="3017">
        <v>8</v>
      </c>
      <c r="J34" s="3015">
        <v>9</v>
      </c>
      <c r="K34" s="3016">
        <v>0</v>
      </c>
      <c r="L34" s="3017">
        <v>9</v>
      </c>
      <c r="M34" s="3015">
        <v>13</v>
      </c>
      <c r="N34" s="3016">
        <v>0</v>
      </c>
      <c r="O34" s="3017">
        <v>13</v>
      </c>
      <c r="P34" s="3015">
        <v>0</v>
      </c>
      <c r="Q34" s="3016">
        <v>0</v>
      </c>
      <c r="R34" s="3017">
        <v>0</v>
      </c>
      <c r="S34" s="3015">
        <v>40</v>
      </c>
      <c r="T34" s="3016">
        <v>4</v>
      </c>
      <c r="U34" s="3017">
        <v>44</v>
      </c>
    </row>
    <row r="35" spans="1:21" outlineLevel="1">
      <c r="B35" s="3013" t="s">
        <v>177</v>
      </c>
      <c r="C35" s="3014" t="s">
        <v>178</v>
      </c>
      <c r="D35" s="3015">
        <v>29</v>
      </c>
      <c r="E35" s="3016">
        <v>2</v>
      </c>
      <c r="F35" s="3017">
        <v>31</v>
      </c>
      <c r="G35" s="3015">
        <v>28</v>
      </c>
      <c r="H35" s="3016">
        <v>0</v>
      </c>
      <c r="I35" s="3017">
        <v>28</v>
      </c>
      <c r="J35" s="3015">
        <v>24</v>
      </c>
      <c r="K35" s="3016">
        <v>0</v>
      </c>
      <c r="L35" s="3017">
        <v>24</v>
      </c>
      <c r="M35" s="3015">
        <v>34</v>
      </c>
      <c r="N35" s="3016">
        <v>0</v>
      </c>
      <c r="O35" s="3017">
        <v>34</v>
      </c>
      <c r="P35" s="3015">
        <v>0</v>
      </c>
      <c r="Q35" s="3016">
        <v>0</v>
      </c>
      <c r="R35" s="3017">
        <v>0</v>
      </c>
      <c r="S35" s="3015">
        <v>115</v>
      </c>
      <c r="T35" s="3016">
        <v>2</v>
      </c>
      <c r="U35" s="3017">
        <v>117</v>
      </c>
    </row>
    <row r="36" spans="1:21" outlineLevel="1">
      <c r="A36" s="221"/>
      <c r="B36" s="3013" t="s">
        <v>179</v>
      </c>
      <c r="C36" s="3014" t="s">
        <v>180</v>
      </c>
      <c r="D36" s="3015">
        <v>16</v>
      </c>
      <c r="E36" s="3016">
        <v>0</v>
      </c>
      <c r="F36" s="3017">
        <v>16</v>
      </c>
      <c r="G36" s="3015">
        <v>6</v>
      </c>
      <c r="H36" s="3016">
        <v>0</v>
      </c>
      <c r="I36" s="3017">
        <v>6</v>
      </c>
      <c r="J36" s="3015">
        <v>14</v>
      </c>
      <c r="K36" s="3016">
        <v>0</v>
      </c>
      <c r="L36" s="3017">
        <v>14</v>
      </c>
      <c r="M36" s="3015">
        <v>9</v>
      </c>
      <c r="N36" s="3016">
        <v>0</v>
      </c>
      <c r="O36" s="3017">
        <v>9</v>
      </c>
      <c r="P36" s="3015">
        <v>0</v>
      </c>
      <c r="Q36" s="3016">
        <v>0</v>
      </c>
      <c r="R36" s="3017">
        <v>0</v>
      </c>
      <c r="S36" s="3015">
        <v>45</v>
      </c>
      <c r="T36" s="3016">
        <v>0</v>
      </c>
      <c r="U36" s="3017">
        <v>45</v>
      </c>
    </row>
    <row r="37" spans="1:21" ht="37.5" outlineLevel="1">
      <c r="B37" s="3013" t="s">
        <v>181</v>
      </c>
      <c r="C37" s="3014" t="s">
        <v>182</v>
      </c>
      <c r="D37" s="3015">
        <v>17</v>
      </c>
      <c r="E37" s="3016">
        <v>0</v>
      </c>
      <c r="F37" s="3017">
        <v>17</v>
      </c>
      <c r="G37" s="3015">
        <v>14</v>
      </c>
      <c r="H37" s="3016">
        <v>0</v>
      </c>
      <c r="I37" s="3017">
        <v>14</v>
      </c>
      <c r="J37" s="3015">
        <v>10</v>
      </c>
      <c r="K37" s="3016">
        <v>0</v>
      </c>
      <c r="L37" s="3017">
        <v>10</v>
      </c>
      <c r="M37" s="3015">
        <v>5</v>
      </c>
      <c r="N37" s="3016">
        <v>0</v>
      </c>
      <c r="O37" s="3017">
        <v>5</v>
      </c>
      <c r="P37" s="3015">
        <v>13</v>
      </c>
      <c r="Q37" s="3016">
        <v>0</v>
      </c>
      <c r="R37" s="3017">
        <v>13</v>
      </c>
      <c r="S37" s="3015">
        <v>59</v>
      </c>
      <c r="T37" s="3016">
        <v>0</v>
      </c>
      <c r="U37" s="3017">
        <v>59</v>
      </c>
    </row>
    <row r="38" spans="1:21" outlineLevel="1">
      <c r="A38" s="221"/>
      <c r="B38" s="3013" t="s">
        <v>183</v>
      </c>
      <c r="C38" s="3014" t="s">
        <v>184</v>
      </c>
      <c r="D38" s="3015">
        <v>19</v>
      </c>
      <c r="E38" s="3016">
        <v>0</v>
      </c>
      <c r="F38" s="3017">
        <v>19</v>
      </c>
      <c r="G38" s="3015">
        <v>30</v>
      </c>
      <c r="H38" s="3016">
        <v>0</v>
      </c>
      <c r="I38" s="3017">
        <v>30</v>
      </c>
      <c r="J38" s="3015">
        <v>36</v>
      </c>
      <c r="K38" s="3016">
        <v>1</v>
      </c>
      <c r="L38" s="3017">
        <v>37</v>
      </c>
      <c r="M38" s="3015">
        <v>28</v>
      </c>
      <c r="N38" s="3016">
        <v>0</v>
      </c>
      <c r="O38" s="3017">
        <v>28</v>
      </c>
      <c r="P38" s="3015">
        <v>0</v>
      </c>
      <c r="Q38" s="3016">
        <v>0</v>
      </c>
      <c r="R38" s="3017">
        <v>0</v>
      </c>
      <c r="S38" s="3015">
        <v>113</v>
      </c>
      <c r="T38" s="3016">
        <v>1</v>
      </c>
      <c r="U38" s="3017">
        <v>114</v>
      </c>
    </row>
    <row r="39" spans="1:21" outlineLevel="1">
      <c r="B39" s="3013" t="s">
        <v>185</v>
      </c>
      <c r="C39" s="3014" t="s">
        <v>186</v>
      </c>
      <c r="D39" s="3015">
        <v>0</v>
      </c>
      <c r="E39" s="3016">
        <v>0</v>
      </c>
      <c r="F39" s="3017">
        <v>0</v>
      </c>
      <c r="G39" s="3015">
        <v>15</v>
      </c>
      <c r="H39" s="3016">
        <v>0</v>
      </c>
      <c r="I39" s="3017">
        <v>15</v>
      </c>
      <c r="J39" s="3015">
        <v>12</v>
      </c>
      <c r="K39" s="3016">
        <v>0</v>
      </c>
      <c r="L39" s="3017">
        <v>12</v>
      </c>
      <c r="M39" s="3015">
        <v>10</v>
      </c>
      <c r="N39" s="3016">
        <v>0</v>
      </c>
      <c r="O39" s="3017">
        <v>10</v>
      </c>
      <c r="P39" s="3015">
        <v>0</v>
      </c>
      <c r="Q39" s="3016">
        <v>0</v>
      </c>
      <c r="R39" s="3017">
        <v>0</v>
      </c>
      <c r="S39" s="3015">
        <v>37</v>
      </c>
      <c r="T39" s="3016">
        <v>0</v>
      </c>
      <c r="U39" s="3017">
        <v>37</v>
      </c>
    </row>
    <row r="40" spans="1:21" outlineLevel="1">
      <c r="A40" s="221"/>
      <c r="B40" s="3013" t="s">
        <v>187</v>
      </c>
      <c r="C40" s="3014" t="s">
        <v>188</v>
      </c>
      <c r="D40" s="3015">
        <v>0</v>
      </c>
      <c r="E40" s="3016">
        <v>0</v>
      </c>
      <c r="F40" s="3017">
        <v>0</v>
      </c>
      <c r="G40" s="3015">
        <v>3</v>
      </c>
      <c r="H40" s="3016">
        <v>0</v>
      </c>
      <c r="I40" s="3017">
        <v>3</v>
      </c>
      <c r="J40" s="3015">
        <v>5</v>
      </c>
      <c r="K40" s="3016">
        <v>0</v>
      </c>
      <c r="L40" s="3017">
        <v>5</v>
      </c>
      <c r="M40" s="3015">
        <v>6</v>
      </c>
      <c r="N40" s="3016">
        <v>0</v>
      </c>
      <c r="O40" s="3017">
        <v>6</v>
      </c>
      <c r="P40" s="3015">
        <v>0</v>
      </c>
      <c r="Q40" s="3016">
        <v>0</v>
      </c>
      <c r="R40" s="3017">
        <v>0</v>
      </c>
      <c r="S40" s="3015">
        <v>14</v>
      </c>
      <c r="T40" s="3016">
        <v>0</v>
      </c>
      <c r="U40" s="3017">
        <v>14</v>
      </c>
    </row>
    <row r="41" spans="1:21" outlineLevel="1">
      <c r="B41" s="3013" t="s">
        <v>191</v>
      </c>
      <c r="C41" s="3014" t="s">
        <v>192</v>
      </c>
      <c r="D41" s="3015">
        <v>0</v>
      </c>
      <c r="E41" s="3016">
        <v>0</v>
      </c>
      <c r="F41" s="3017">
        <v>0</v>
      </c>
      <c r="G41" s="3015">
        <v>0</v>
      </c>
      <c r="H41" s="3016">
        <v>0</v>
      </c>
      <c r="I41" s="3017">
        <v>0</v>
      </c>
      <c r="J41" s="3015">
        <v>10</v>
      </c>
      <c r="K41" s="3016">
        <v>0</v>
      </c>
      <c r="L41" s="3017">
        <v>10</v>
      </c>
      <c r="M41" s="3015">
        <v>8</v>
      </c>
      <c r="N41" s="3016">
        <v>0</v>
      </c>
      <c r="O41" s="3017">
        <v>8</v>
      </c>
      <c r="P41" s="3015">
        <v>0</v>
      </c>
      <c r="Q41" s="3016">
        <v>0</v>
      </c>
      <c r="R41" s="3017">
        <v>0</v>
      </c>
      <c r="S41" s="3015">
        <v>18</v>
      </c>
      <c r="T41" s="3016">
        <v>0</v>
      </c>
      <c r="U41" s="3017">
        <v>18</v>
      </c>
    </row>
    <row r="42" spans="1:21" outlineLevel="1">
      <c r="A42" s="221"/>
      <c r="B42" s="3013" t="s">
        <v>193</v>
      </c>
      <c r="C42" s="3014" t="s">
        <v>194</v>
      </c>
      <c r="D42" s="3015">
        <v>0</v>
      </c>
      <c r="E42" s="3016">
        <v>0</v>
      </c>
      <c r="F42" s="3017">
        <v>0</v>
      </c>
      <c r="G42" s="3015">
        <v>0</v>
      </c>
      <c r="H42" s="3016">
        <v>0</v>
      </c>
      <c r="I42" s="3017">
        <v>0</v>
      </c>
      <c r="J42" s="3015">
        <v>0</v>
      </c>
      <c r="K42" s="3016">
        <v>0</v>
      </c>
      <c r="L42" s="3017">
        <v>0</v>
      </c>
      <c r="M42" s="3015">
        <v>2</v>
      </c>
      <c r="N42" s="3016">
        <v>0</v>
      </c>
      <c r="O42" s="3017">
        <v>2</v>
      </c>
      <c r="P42" s="3015">
        <v>0</v>
      </c>
      <c r="Q42" s="3016">
        <v>0</v>
      </c>
      <c r="R42" s="3017">
        <v>0</v>
      </c>
      <c r="S42" s="3015">
        <v>2</v>
      </c>
      <c r="T42" s="3016">
        <v>0</v>
      </c>
      <c r="U42" s="3017">
        <v>2</v>
      </c>
    </row>
    <row r="43" spans="1:21" outlineLevel="1">
      <c r="B43" s="3013" t="s">
        <v>195</v>
      </c>
      <c r="C43" s="3014" t="s">
        <v>196</v>
      </c>
      <c r="D43" s="3015">
        <v>0</v>
      </c>
      <c r="E43" s="3016">
        <v>0</v>
      </c>
      <c r="F43" s="3017">
        <v>0</v>
      </c>
      <c r="G43" s="3015">
        <v>0</v>
      </c>
      <c r="H43" s="3016">
        <v>0</v>
      </c>
      <c r="I43" s="3017">
        <v>0</v>
      </c>
      <c r="J43" s="3015">
        <v>0</v>
      </c>
      <c r="K43" s="3016">
        <v>0</v>
      </c>
      <c r="L43" s="3017">
        <v>0</v>
      </c>
      <c r="M43" s="3015">
        <v>3</v>
      </c>
      <c r="N43" s="3016">
        <v>0</v>
      </c>
      <c r="O43" s="3017">
        <v>3</v>
      </c>
      <c r="P43" s="3015">
        <v>0</v>
      </c>
      <c r="Q43" s="3016">
        <v>0</v>
      </c>
      <c r="R43" s="3017">
        <v>0</v>
      </c>
      <c r="S43" s="3015">
        <v>3</v>
      </c>
      <c r="T43" s="3016">
        <v>0</v>
      </c>
      <c r="U43" s="3017">
        <v>3</v>
      </c>
    </row>
    <row r="44" spans="1:21" outlineLevel="1">
      <c r="A44" s="221"/>
      <c r="B44" s="3013" t="s">
        <v>199</v>
      </c>
      <c r="C44" s="3014" t="s">
        <v>200</v>
      </c>
      <c r="D44" s="3015">
        <v>0</v>
      </c>
      <c r="E44" s="3016">
        <v>0</v>
      </c>
      <c r="F44" s="3017">
        <v>0</v>
      </c>
      <c r="G44" s="3015">
        <v>0</v>
      </c>
      <c r="H44" s="3016">
        <v>0</v>
      </c>
      <c r="I44" s="3017">
        <v>0</v>
      </c>
      <c r="J44" s="3015">
        <v>0</v>
      </c>
      <c r="K44" s="3016">
        <v>0</v>
      </c>
      <c r="L44" s="3017">
        <v>0</v>
      </c>
      <c r="M44" s="3015">
        <v>2</v>
      </c>
      <c r="N44" s="3016">
        <v>0</v>
      </c>
      <c r="O44" s="3017">
        <v>2</v>
      </c>
      <c r="P44" s="3015">
        <v>0</v>
      </c>
      <c r="Q44" s="3016">
        <v>0</v>
      </c>
      <c r="R44" s="3017">
        <v>0</v>
      </c>
      <c r="S44" s="3015">
        <v>2</v>
      </c>
      <c r="T44" s="3016">
        <v>0</v>
      </c>
      <c r="U44" s="3017">
        <v>2</v>
      </c>
    </row>
    <row r="45" spans="1:21" ht="37.5" outlineLevel="1">
      <c r="B45" s="3013" t="s">
        <v>203</v>
      </c>
      <c r="C45" s="3014" t="s">
        <v>204</v>
      </c>
      <c r="D45" s="3015">
        <v>0</v>
      </c>
      <c r="E45" s="3016">
        <v>0</v>
      </c>
      <c r="F45" s="3017">
        <v>0</v>
      </c>
      <c r="G45" s="3015">
        <v>0</v>
      </c>
      <c r="H45" s="3016">
        <v>0</v>
      </c>
      <c r="I45" s="3017">
        <v>0</v>
      </c>
      <c r="J45" s="3015">
        <v>0</v>
      </c>
      <c r="K45" s="3016">
        <v>0</v>
      </c>
      <c r="L45" s="3017">
        <v>0</v>
      </c>
      <c r="M45" s="3015">
        <v>2</v>
      </c>
      <c r="N45" s="3016">
        <v>0</v>
      </c>
      <c r="O45" s="3017">
        <v>2</v>
      </c>
      <c r="P45" s="3015">
        <v>0</v>
      </c>
      <c r="Q45" s="3016">
        <v>0</v>
      </c>
      <c r="R45" s="3017">
        <v>0</v>
      </c>
      <c r="S45" s="3015">
        <v>2</v>
      </c>
      <c r="T45" s="3016">
        <v>0</v>
      </c>
      <c r="U45" s="3017">
        <v>2</v>
      </c>
    </row>
    <row r="46" spans="1:21" outlineLevel="1">
      <c r="A46" s="221"/>
      <c r="B46" s="3013" t="s">
        <v>205</v>
      </c>
      <c r="C46" s="3014" t="s">
        <v>206</v>
      </c>
      <c r="D46" s="3015">
        <v>15</v>
      </c>
      <c r="E46" s="3016">
        <v>0</v>
      </c>
      <c r="F46" s="3017">
        <v>15</v>
      </c>
      <c r="G46" s="3015">
        <v>19</v>
      </c>
      <c r="H46" s="3016">
        <v>0</v>
      </c>
      <c r="I46" s="3017">
        <v>19</v>
      </c>
      <c r="J46" s="3015">
        <v>20</v>
      </c>
      <c r="K46" s="3016">
        <v>1</v>
      </c>
      <c r="L46" s="3017">
        <v>21</v>
      </c>
      <c r="M46" s="3015">
        <v>9</v>
      </c>
      <c r="N46" s="3016">
        <v>0</v>
      </c>
      <c r="O46" s="3017">
        <v>9</v>
      </c>
      <c r="P46" s="3015">
        <v>0</v>
      </c>
      <c r="Q46" s="3016">
        <v>0</v>
      </c>
      <c r="R46" s="3017">
        <v>0</v>
      </c>
      <c r="S46" s="3015">
        <v>63</v>
      </c>
      <c r="T46" s="3016">
        <v>1</v>
      </c>
      <c r="U46" s="3017">
        <v>64</v>
      </c>
    </row>
    <row r="47" spans="1:21" ht="38.25" outlineLevel="1" thickBot="1">
      <c r="B47" s="3021" t="s">
        <v>207</v>
      </c>
      <c r="C47" s="3022" t="s">
        <v>249</v>
      </c>
      <c r="D47" s="3023">
        <v>0</v>
      </c>
      <c r="E47" s="3024">
        <v>0</v>
      </c>
      <c r="F47" s="3025">
        <v>0</v>
      </c>
      <c r="G47" s="3023">
        <v>11</v>
      </c>
      <c r="H47" s="3024">
        <v>1</v>
      </c>
      <c r="I47" s="3025">
        <v>12</v>
      </c>
      <c r="J47" s="3023">
        <v>12</v>
      </c>
      <c r="K47" s="3024">
        <v>0</v>
      </c>
      <c r="L47" s="3025">
        <v>12</v>
      </c>
      <c r="M47" s="3023">
        <v>9</v>
      </c>
      <c r="N47" s="3024">
        <v>0</v>
      </c>
      <c r="O47" s="3025">
        <v>9</v>
      </c>
      <c r="P47" s="3023">
        <v>0</v>
      </c>
      <c r="Q47" s="3024">
        <v>0</v>
      </c>
      <c r="R47" s="3025">
        <v>0</v>
      </c>
      <c r="S47" s="3023">
        <v>32</v>
      </c>
      <c r="T47" s="3024">
        <v>1</v>
      </c>
      <c r="U47" s="3025">
        <v>33</v>
      </c>
    </row>
    <row r="48" spans="1:21" ht="23.1" customHeight="1" thickBot="1">
      <c r="B48" s="3933" t="s">
        <v>8</v>
      </c>
      <c r="C48" s="3934"/>
      <c r="D48" s="3018">
        <f t="shared" ref="D48:U48" si="2">SUM(D30:D47)</f>
        <v>150</v>
      </c>
      <c r="E48" s="3019">
        <f t="shared" si="2"/>
        <v>6</v>
      </c>
      <c r="F48" s="205">
        <f t="shared" si="2"/>
        <v>156</v>
      </c>
      <c r="G48" s="3018">
        <f t="shared" si="2"/>
        <v>186</v>
      </c>
      <c r="H48" s="3019">
        <f t="shared" si="2"/>
        <v>2</v>
      </c>
      <c r="I48" s="205">
        <f t="shared" si="2"/>
        <v>188</v>
      </c>
      <c r="J48" s="3018">
        <f t="shared" si="2"/>
        <v>202</v>
      </c>
      <c r="K48" s="3019">
        <f t="shared" si="2"/>
        <v>4</v>
      </c>
      <c r="L48" s="205">
        <f t="shared" si="2"/>
        <v>206</v>
      </c>
      <c r="M48" s="3018">
        <f t="shared" si="2"/>
        <v>193</v>
      </c>
      <c r="N48" s="3019">
        <f t="shared" si="2"/>
        <v>2</v>
      </c>
      <c r="O48" s="205">
        <f t="shared" si="2"/>
        <v>195</v>
      </c>
      <c r="P48" s="3026">
        <f t="shared" si="2"/>
        <v>13</v>
      </c>
      <c r="Q48" s="3020">
        <f t="shared" si="2"/>
        <v>0</v>
      </c>
      <c r="R48" s="208">
        <f t="shared" si="2"/>
        <v>13</v>
      </c>
      <c r="S48" s="3018">
        <f t="shared" si="2"/>
        <v>744</v>
      </c>
      <c r="T48" s="3019">
        <f t="shared" si="2"/>
        <v>14</v>
      </c>
      <c r="U48" s="205">
        <f t="shared" si="2"/>
        <v>758</v>
      </c>
    </row>
    <row r="49" spans="2:22" ht="23.1" customHeight="1" thickBot="1">
      <c r="B49" s="3935" t="s">
        <v>25</v>
      </c>
      <c r="C49" s="3936"/>
      <c r="D49" s="3027"/>
      <c r="E49" s="3027"/>
      <c r="F49" s="3028"/>
      <c r="G49" s="3027"/>
      <c r="H49" s="3027"/>
      <c r="I49" s="3028"/>
      <c r="J49" s="3027"/>
      <c r="K49" s="3027"/>
      <c r="L49" s="3028"/>
      <c r="M49" s="3027"/>
      <c r="N49" s="3027"/>
      <c r="O49" s="3028"/>
      <c r="P49" s="3029"/>
      <c r="Q49" s="3029"/>
      <c r="R49" s="3030"/>
      <c r="S49" s="3027"/>
      <c r="T49" s="3027"/>
      <c r="U49" s="3028"/>
    </row>
    <row r="50" spans="2:22">
      <c r="B50" s="902" t="s">
        <v>167</v>
      </c>
      <c r="C50" s="909" t="s">
        <v>168</v>
      </c>
      <c r="D50" s="907">
        <v>0</v>
      </c>
      <c r="E50" s="905">
        <v>0</v>
      </c>
      <c r="F50" s="906">
        <v>0</v>
      </c>
      <c r="G50" s="907">
        <v>2</v>
      </c>
      <c r="H50" s="905">
        <v>0</v>
      </c>
      <c r="I50" s="906">
        <v>2</v>
      </c>
      <c r="J50" s="907">
        <v>1</v>
      </c>
      <c r="K50" s="905">
        <v>0</v>
      </c>
      <c r="L50" s="906">
        <v>1</v>
      </c>
      <c r="M50" s="907">
        <v>1</v>
      </c>
      <c r="N50" s="905">
        <v>0</v>
      </c>
      <c r="O50" s="906">
        <v>1</v>
      </c>
      <c r="P50" s="907">
        <v>0</v>
      </c>
      <c r="Q50" s="905">
        <v>0</v>
      </c>
      <c r="R50" s="906">
        <v>0</v>
      </c>
      <c r="S50" s="907">
        <v>4</v>
      </c>
      <c r="T50" s="905">
        <v>0</v>
      </c>
      <c r="U50" s="906">
        <v>4</v>
      </c>
    </row>
    <row r="51" spans="2:22" outlineLevel="1">
      <c r="B51" s="3013" t="s">
        <v>171</v>
      </c>
      <c r="C51" s="3014" t="s">
        <v>172</v>
      </c>
      <c r="D51" s="3015">
        <v>1</v>
      </c>
      <c r="E51" s="3016">
        <v>0</v>
      </c>
      <c r="F51" s="3017">
        <v>1</v>
      </c>
      <c r="G51" s="3015">
        <v>0</v>
      </c>
      <c r="H51" s="3016">
        <v>0</v>
      </c>
      <c r="I51" s="3017">
        <v>0</v>
      </c>
      <c r="J51" s="3015">
        <v>0</v>
      </c>
      <c r="K51" s="3016">
        <v>0</v>
      </c>
      <c r="L51" s="3017">
        <v>0</v>
      </c>
      <c r="M51" s="3015">
        <v>0</v>
      </c>
      <c r="N51" s="3016">
        <v>0</v>
      </c>
      <c r="O51" s="3017">
        <v>0</v>
      </c>
      <c r="P51" s="3015">
        <v>0</v>
      </c>
      <c r="Q51" s="3016">
        <v>0</v>
      </c>
      <c r="R51" s="3017">
        <v>0</v>
      </c>
      <c r="S51" s="3015">
        <v>1</v>
      </c>
      <c r="T51" s="3016">
        <v>0</v>
      </c>
      <c r="U51" s="3017">
        <v>1</v>
      </c>
    </row>
    <row r="52" spans="2:22" outlineLevel="1">
      <c r="B52" s="3013" t="s">
        <v>173</v>
      </c>
      <c r="C52" s="3014" t="s">
        <v>174</v>
      </c>
      <c r="D52" s="3015">
        <v>0</v>
      </c>
      <c r="E52" s="3016">
        <v>0</v>
      </c>
      <c r="F52" s="3017">
        <v>0</v>
      </c>
      <c r="G52" s="3015">
        <v>1</v>
      </c>
      <c r="H52" s="3016">
        <v>0</v>
      </c>
      <c r="I52" s="3017">
        <v>1</v>
      </c>
      <c r="J52" s="3015">
        <v>0</v>
      </c>
      <c r="K52" s="3016">
        <v>0</v>
      </c>
      <c r="L52" s="3017">
        <v>0</v>
      </c>
      <c r="M52" s="3015">
        <v>0</v>
      </c>
      <c r="N52" s="3016">
        <v>0</v>
      </c>
      <c r="O52" s="3017">
        <v>0</v>
      </c>
      <c r="P52" s="3015">
        <v>0</v>
      </c>
      <c r="Q52" s="3016">
        <v>0</v>
      </c>
      <c r="R52" s="3017">
        <v>0</v>
      </c>
      <c r="S52" s="3015">
        <v>1</v>
      </c>
      <c r="T52" s="3016">
        <v>0</v>
      </c>
      <c r="U52" s="3017">
        <v>1</v>
      </c>
    </row>
    <row r="53" spans="2:22" outlineLevel="1">
      <c r="B53" s="3013" t="s">
        <v>175</v>
      </c>
      <c r="C53" s="3014" t="s">
        <v>176</v>
      </c>
      <c r="D53" s="3015">
        <v>0</v>
      </c>
      <c r="E53" s="3016">
        <v>0</v>
      </c>
      <c r="F53" s="3017">
        <v>0</v>
      </c>
      <c r="G53" s="3015">
        <v>2</v>
      </c>
      <c r="H53" s="3016">
        <v>0</v>
      </c>
      <c r="I53" s="3017">
        <v>2</v>
      </c>
      <c r="J53" s="3015">
        <v>1</v>
      </c>
      <c r="K53" s="3016">
        <v>0</v>
      </c>
      <c r="L53" s="3017">
        <v>1</v>
      </c>
      <c r="M53" s="3015">
        <v>1</v>
      </c>
      <c r="N53" s="3016">
        <v>0</v>
      </c>
      <c r="O53" s="3017">
        <v>1</v>
      </c>
      <c r="P53" s="3015">
        <v>0</v>
      </c>
      <c r="Q53" s="3016">
        <v>0</v>
      </c>
      <c r="R53" s="3017">
        <v>0</v>
      </c>
      <c r="S53" s="3015">
        <v>4</v>
      </c>
      <c r="T53" s="3016">
        <v>0</v>
      </c>
      <c r="U53" s="3017">
        <v>4</v>
      </c>
    </row>
    <row r="54" spans="2:22" ht="20.100000000000001" customHeight="1" outlineLevel="1">
      <c r="B54" s="3013" t="s">
        <v>177</v>
      </c>
      <c r="C54" s="3014" t="s">
        <v>178</v>
      </c>
      <c r="D54" s="3015">
        <v>1</v>
      </c>
      <c r="E54" s="3016">
        <v>0</v>
      </c>
      <c r="F54" s="3017">
        <v>1</v>
      </c>
      <c r="G54" s="3015">
        <v>2</v>
      </c>
      <c r="H54" s="3016">
        <v>0</v>
      </c>
      <c r="I54" s="3017">
        <v>2</v>
      </c>
      <c r="J54" s="3015">
        <v>4</v>
      </c>
      <c r="K54" s="3016">
        <v>0</v>
      </c>
      <c r="L54" s="3017">
        <v>4</v>
      </c>
      <c r="M54" s="3015">
        <v>0</v>
      </c>
      <c r="N54" s="3016">
        <v>0</v>
      </c>
      <c r="O54" s="3017">
        <v>0</v>
      </c>
      <c r="P54" s="3015">
        <v>0</v>
      </c>
      <c r="Q54" s="3016">
        <v>0</v>
      </c>
      <c r="R54" s="3017">
        <v>0</v>
      </c>
      <c r="S54" s="3015">
        <v>7</v>
      </c>
      <c r="T54" s="3016">
        <v>0</v>
      </c>
      <c r="U54" s="3017">
        <v>7</v>
      </c>
    </row>
    <row r="55" spans="2:22" outlineLevel="1">
      <c r="B55" s="3013" t="s">
        <v>179</v>
      </c>
      <c r="C55" s="3014" t="s">
        <v>180</v>
      </c>
      <c r="D55" s="3015">
        <v>1</v>
      </c>
      <c r="E55" s="3016">
        <v>0</v>
      </c>
      <c r="F55" s="3017">
        <v>1</v>
      </c>
      <c r="G55" s="3015">
        <v>0</v>
      </c>
      <c r="H55" s="3016">
        <v>0</v>
      </c>
      <c r="I55" s="3017">
        <v>0</v>
      </c>
      <c r="J55" s="3015">
        <v>0</v>
      </c>
      <c r="K55" s="3016">
        <v>0</v>
      </c>
      <c r="L55" s="3017">
        <v>0</v>
      </c>
      <c r="M55" s="3015">
        <v>0</v>
      </c>
      <c r="N55" s="3016">
        <v>0</v>
      </c>
      <c r="O55" s="3017">
        <v>0</v>
      </c>
      <c r="P55" s="3015">
        <v>0</v>
      </c>
      <c r="Q55" s="3016">
        <v>0</v>
      </c>
      <c r="R55" s="3017">
        <v>0</v>
      </c>
      <c r="S55" s="3015">
        <v>1</v>
      </c>
      <c r="T55" s="3016">
        <v>0</v>
      </c>
      <c r="U55" s="3017">
        <v>1</v>
      </c>
    </row>
    <row r="56" spans="2:22" outlineLevel="1">
      <c r="B56" s="3013" t="s">
        <v>183</v>
      </c>
      <c r="C56" s="3014" t="s">
        <v>184</v>
      </c>
      <c r="D56" s="3015">
        <v>0</v>
      </c>
      <c r="E56" s="3016">
        <v>0</v>
      </c>
      <c r="F56" s="3017">
        <v>0</v>
      </c>
      <c r="G56" s="3015">
        <v>0</v>
      </c>
      <c r="H56" s="3016">
        <v>0</v>
      </c>
      <c r="I56" s="3017">
        <v>0</v>
      </c>
      <c r="J56" s="3015">
        <v>0</v>
      </c>
      <c r="K56" s="3016">
        <v>0</v>
      </c>
      <c r="L56" s="3017">
        <v>0</v>
      </c>
      <c r="M56" s="3015">
        <v>2</v>
      </c>
      <c r="N56" s="3016">
        <v>0</v>
      </c>
      <c r="O56" s="3017">
        <v>2</v>
      </c>
      <c r="P56" s="3015">
        <v>0</v>
      </c>
      <c r="Q56" s="3016">
        <v>0</v>
      </c>
      <c r="R56" s="3017">
        <v>0</v>
      </c>
      <c r="S56" s="3015">
        <v>2</v>
      </c>
      <c r="T56" s="3016">
        <v>0</v>
      </c>
      <c r="U56" s="3017">
        <v>2</v>
      </c>
    </row>
    <row r="57" spans="2:22" outlineLevel="1">
      <c r="B57" s="3013" t="s">
        <v>205</v>
      </c>
      <c r="C57" s="3014" t="s">
        <v>206</v>
      </c>
      <c r="D57" s="3015">
        <v>0</v>
      </c>
      <c r="E57" s="3016">
        <v>0</v>
      </c>
      <c r="F57" s="3017">
        <v>0</v>
      </c>
      <c r="G57" s="3015">
        <v>1</v>
      </c>
      <c r="H57" s="3016">
        <v>0</v>
      </c>
      <c r="I57" s="3017">
        <v>1</v>
      </c>
      <c r="J57" s="3015">
        <v>0</v>
      </c>
      <c r="K57" s="3016">
        <v>0</v>
      </c>
      <c r="L57" s="3017">
        <v>0</v>
      </c>
      <c r="M57" s="3015">
        <v>1</v>
      </c>
      <c r="N57" s="3016">
        <v>0</v>
      </c>
      <c r="O57" s="3017">
        <v>1</v>
      </c>
      <c r="P57" s="3015">
        <v>0</v>
      </c>
      <c r="Q57" s="3016">
        <v>0</v>
      </c>
      <c r="R57" s="3017">
        <v>0</v>
      </c>
      <c r="S57" s="3015">
        <v>2</v>
      </c>
      <c r="T57" s="3016">
        <v>0</v>
      </c>
      <c r="U57" s="3017">
        <v>2</v>
      </c>
    </row>
    <row r="58" spans="2:22" ht="38.25" outlineLevel="1" thickBot="1">
      <c r="B58" s="3021" t="s">
        <v>207</v>
      </c>
      <c r="C58" s="3022" t="s">
        <v>249</v>
      </c>
      <c r="D58" s="3023">
        <v>0</v>
      </c>
      <c r="E58" s="3024">
        <v>0</v>
      </c>
      <c r="F58" s="3025">
        <v>0</v>
      </c>
      <c r="G58" s="3023">
        <v>0</v>
      </c>
      <c r="H58" s="3024">
        <v>0</v>
      </c>
      <c r="I58" s="3025">
        <v>0</v>
      </c>
      <c r="J58" s="3023">
        <v>0</v>
      </c>
      <c r="K58" s="3024">
        <v>0</v>
      </c>
      <c r="L58" s="3025">
        <v>0</v>
      </c>
      <c r="M58" s="3023">
        <v>2</v>
      </c>
      <c r="N58" s="3024">
        <v>0</v>
      </c>
      <c r="O58" s="3025">
        <v>2</v>
      </c>
      <c r="P58" s="3023">
        <v>0</v>
      </c>
      <c r="Q58" s="3024">
        <v>0</v>
      </c>
      <c r="R58" s="3025">
        <v>0</v>
      </c>
      <c r="S58" s="3023">
        <v>2</v>
      </c>
      <c r="T58" s="3024">
        <v>0</v>
      </c>
      <c r="U58" s="3025">
        <v>2</v>
      </c>
    </row>
    <row r="59" spans="2:22" s="73" customFormat="1" ht="22.5" customHeight="1" thickBot="1">
      <c r="B59" s="3937" t="s">
        <v>16</v>
      </c>
      <c r="C59" s="3938"/>
      <c r="D59" s="3031">
        <f t="shared" ref="D59:U59" si="3">SUM(D50:D58)</f>
        <v>3</v>
      </c>
      <c r="E59" s="3032">
        <f t="shared" si="3"/>
        <v>0</v>
      </c>
      <c r="F59" s="443">
        <f t="shared" si="3"/>
        <v>3</v>
      </c>
      <c r="G59" s="3031">
        <f t="shared" si="3"/>
        <v>8</v>
      </c>
      <c r="H59" s="3032">
        <f t="shared" si="3"/>
        <v>0</v>
      </c>
      <c r="I59" s="443">
        <f t="shared" si="3"/>
        <v>8</v>
      </c>
      <c r="J59" s="3031">
        <f t="shared" si="3"/>
        <v>6</v>
      </c>
      <c r="K59" s="3032">
        <f t="shared" si="3"/>
        <v>0</v>
      </c>
      <c r="L59" s="443">
        <f t="shared" si="3"/>
        <v>6</v>
      </c>
      <c r="M59" s="3031">
        <f t="shared" si="3"/>
        <v>7</v>
      </c>
      <c r="N59" s="3032">
        <f t="shared" si="3"/>
        <v>0</v>
      </c>
      <c r="O59" s="443">
        <f t="shared" si="3"/>
        <v>7</v>
      </c>
      <c r="P59" s="3031">
        <f t="shared" si="3"/>
        <v>0</v>
      </c>
      <c r="Q59" s="3032">
        <f t="shared" si="3"/>
        <v>0</v>
      </c>
      <c r="R59" s="443">
        <f t="shared" si="3"/>
        <v>0</v>
      </c>
      <c r="S59" s="3031">
        <f t="shared" si="3"/>
        <v>24</v>
      </c>
      <c r="T59" s="3032">
        <f t="shared" si="3"/>
        <v>0</v>
      </c>
      <c r="U59" s="443">
        <f t="shared" si="3"/>
        <v>24</v>
      </c>
    </row>
    <row r="60" spans="2:22" s="108" customFormat="1" ht="25.5" customHeight="1" thickBot="1">
      <c r="B60" s="3939" t="s">
        <v>10</v>
      </c>
      <c r="C60" s="3940"/>
      <c r="D60" s="546">
        <f t="shared" ref="D60:U60" si="4">SUM(D30:D47)</f>
        <v>150</v>
      </c>
      <c r="E60" s="547">
        <f t="shared" si="4"/>
        <v>6</v>
      </c>
      <c r="F60" s="176">
        <f t="shared" si="4"/>
        <v>156</v>
      </c>
      <c r="G60" s="3033">
        <f t="shared" si="4"/>
        <v>186</v>
      </c>
      <c r="H60" s="547">
        <f t="shared" si="4"/>
        <v>2</v>
      </c>
      <c r="I60" s="176">
        <f t="shared" si="4"/>
        <v>188</v>
      </c>
      <c r="J60" s="3033">
        <f t="shared" si="4"/>
        <v>202</v>
      </c>
      <c r="K60" s="547">
        <f t="shared" si="4"/>
        <v>4</v>
      </c>
      <c r="L60" s="176">
        <f t="shared" si="4"/>
        <v>206</v>
      </c>
      <c r="M60" s="3033">
        <f t="shared" si="4"/>
        <v>193</v>
      </c>
      <c r="N60" s="547">
        <f t="shared" si="4"/>
        <v>2</v>
      </c>
      <c r="O60" s="176">
        <f t="shared" si="4"/>
        <v>195</v>
      </c>
      <c r="P60" s="3033">
        <f t="shared" si="4"/>
        <v>13</v>
      </c>
      <c r="Q60" s="547">
        <f t="shared" si="4"/>
        <v>0</v>
      </c>
      <c r="R60" s="176">
        <f t="shared" si="4"/>
        <v>13</v>
      </c>
      <c r="S60" s="3033">
        <f t="shared" si="4"/>
        <v>744</v>
      </c>
      <c r="T60" s="547">
        <f t="shared" si="4"/>
        <v>14</v>
      </c>
      <c r="U60" s="176">
        <f t="shared" si="4"/>
        <v>758</v>
      </c>
    </row>
    <row r="61" spans="2:22" ht="38.450000000000003" customHeight="1" thickBot="1">
      <c r="B61" s="3941" t="s">
        <v>17</v>
      </c>
      <c r="C61" s="3942"/>
      <c r="D61" s="910">
        <f>D59</f>
        <v>3</v>
      </c>
      <c r="E61" s="3034">
        <f t="shared" ref="E61:U61" si="5">E59</f>
        <v>0</v>
      </c>
      <c r="F61" s="205">
        <f t="shared" si="5"/>
        <v>3</v>
      </c>
      <c r="G61" s="3035">
        <f t="shared" si="5"/>
        <v>8</v>
      </c>
      <c r="H61" s="3034">
        <f t="shared" si="5"/>
        <v>0</v>
      </c>
      <c r="I61" s="205">
        <f t="shared" si="5"/>
        <v>8</v>
      </c>
      <c r="J61" s="3035">
        <f t="shared" si="5"/>
        <v>6</v>
      </c>
      <c r="K61" s="3034">
        <f t="shared" si="5"/>
        <v>0</v>
      </c>
      <c r="L61" s="205">
        <f t="shared" si="5"/>
        <v>6</v>
      </c>
      <c r="M61" s="3035">
        <f t="shared" si="5"/>
        <v>7</v>
      </c>
      <c r="N61" s="3034">
        <f t="shared" si="5"/>
        <v>0</v>
      </c>
      <c r="O61" s="205">
        <f t="shared" si="5"/>
        <v>7</v>
      </c>
      <c r="P61" s="3035">
        <f t="shared" si="5"/>
        <v>0</v>
      </c>
      <c r="Q61" s="3034">
        <f t="shared" si="5"/>
        <v>0</v>
      </c>
      <c r="R61" s="205">
        <f t="shared" si="5"/>
        <v>0</v>
      </c>
      <c r="S61" s="3035">
        <f t="shared" si="5"/>
        <v>24</v>
      </c>
      <c r="T61" s="3034">
        <f t="shared" si="5"/>
        <v>0</v>
      </c>
      <c r="U61" s="205">
        <f t="shared" si="5"/>
        <v>24</v>
      </c>
    </row>
    <row r="62" spans="2:22" ht="20.45" customHeight="1" thickBot="1">
      <c r="B62" s="3929" t="s">
        <v>18</v>
      </c>
      <c r="C62" s="3930"/>
      <c r="D62" s="3039">
        <f>D60+D61</f>
        <v>153</v>
      </c>
      <c r="E62" s="3040">
        <f t="shared" ref="E62:U62" si="6">E60+E61</f>
        <v>6</v>
      </c>
      <c r="F62" s="512">
        <f t="shared" si="6"/>
        <v>159</v>
      </c>
      <c r="G62" s="1780">
        <f t="shared" si="6"/>
        <v>194</v>
      </c>
      <c r="H62" s="3040">
        <f t="shared" si="6"/>
        <v>2</v>
      </c>
      <c r="I62" s="512">
        <f t="shared" si="6"/>
        <v>196</v>
      </c>
      <c r="J62" s="1780">
        <f t="shared" si="6"/>
        <v>208</v>
      </c>
      <c r="K62" s="3040">
        <f t="shared" si="6"/>
        <v>4</v>
      </c>
      <c r="L62" s="512">
        <f t="shared" si="6"/>
        <v>212</v>
      </c>
      <c r="M62" s="1780">
        <f t="shared" si="6"/>
        <v>200</v>
      </c>
      <c r="N62" s="3040">
        <f t="shared" si="6"/>
        <v>2</v>
      </c>
      <c r="O62" s="512">
        <f t="shared" si="6"/>
        <v>202</v>
      </c>
      <c r="P62" s="1780">
        <f t="shared" si="6"/>
        <v>13</v>
      </c>
      <c r="Q62" s="3040">
        <f t="shared" si="6"/>
        <v>0</v>
      </c>
      <c r="R62" s="512">
        <f t="shared" si="6"/>
        <v>13</v>
      </c>
      <c r="S62" s="1780">
        <f t="shared" si="6"/>
        <v>768</v>
      </c>
      <c r="T62" s="3040">
        <f t="shared" si="6"/>
        <v>14</v>
      </c>
      <c r="U62" s="512">
        <f t="shared" si="6"/>
        <v>782</v>
      </c>
    </row>
    <row r="63" spans="2:22" s="108" customFormat="1">
      <c r="F63" s="193"/>
      <c r="I63" s="193"/>
      <c r="L63" s="193"/>
      <c r="O63" s="193"/>
      <c r="P63" s="193"/>
      <c r="Q63" s="193"/>
      <c r="R63" s="193"/>
      <c r="U63" s="193"/>
    </row>
    <row r="64" spans="2:22" ht="23.45" customHeight="1">
      <c r="B64" s="3906"/>
      <c r="C64" s="3906"/>
      <c r="D64" s="3906"/>
      <c r="E64" s="3906"/>
      <c r="F64" s="3906"/>
      <c r="G64" s="3906"/>
      <c r="H64" s="3906"/>
      <c r="I64" s="3906"/>
      <c r="J64" s="3906"/>
      <c r="K64" s="3906"/>
      <c r="L64" s="3906"/>
      <c r="M64" s="3906"/>
      <c r="N64" s="3906"/>
      <c r="O64" s="3906"/>
      <c r="P64" s="3906"/>
      <c r="Q64" s="3906"/>
      <c r="R64" s="3906"/>
      <c r="S64" s="3906"/>
      <c r="T64" s="3906"/>
      <c r="U64" s="91"/>
      <c r="V64" s="90"/>
    </row>
    <row r="66" spans="4:21">
      <c r="D66" s="297"/>
      <c r="E66" s="297"/>
      <c r="F66" s="297"/>
      <c r="G66" s="297"/>
      <c r="H66" s="297"/>
      <c r="I66" s="297"/>
      <c r="J66" s="297"/>
      <c r="K66" s="297"/>
      <c r="L66" s="297"/>
      <c r="M66" s="297"/>
      <c r="N66" s="297"/>
      <c r="O66" s="297"/>
      <c r="P66" s="297"/>
      <c r="Q66" s="297"/>
      <c r="R66" s="297"/>
      <c r="S66" s="297"/>
      <c r="T66" s="297"/>
      <c r="U66" s="297"/>
    </row>
  </sheetData>
  <mergeCells count="22">
    <mergeCell ref="B8:C8"/>
    <mergeCell ref="B27:C27"/>
    <mergeCell ref="B1:U1"/>
    <mergeCell ref="B3:F3"/>
    <mergeCell ref="G3:H3"/>
    <mergeCell ref="I3:U3"/>
    <mergeCell ref="B5:C7"/>
    <mergeCell ref="D5:F6"/>
    <mergeCell ref="G5:I6"/>
    <mergeCell ref="J5:L6"/>
    <mergeCell ref="M5:O6"/>
    <mergeCell ref="P5:R6"/>
    <mergeCell ref="S5:U6"/>
    <mergeCell ref="B62:C62"/>
    <mergeCell ref="B64:T64"/>
    <mergeCell ref="B28:C28"/>
    <mergeCell ref="B48:C48"/>
    <mergeCell ref="B49:C49"/>
    <mergeCell ref="B59:C59"/>
    <mergeCell ref="B29:C29"/>
    <mergeCell ref="B60:C60"/>
    <mergeCell ref="B61:C61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U26"/>
  <sheetViews>
    <sheetView zoomScale="60" zoomScaleNormal="60" workbookViewId="0">
      <selection activeCell="M26" sqref="M26:N26"/>
    </sheetView>
  </sheetViews>
  <sheetFormatPr defaultRowHeight="18.75"/>
  <cols>
    <col min="1" max="1" width="9.140625" style="73"/>
    <col min="2" max="2" width="14.85546875" style="73" customWidth="1"/>
    <col min="3" max="3" width="47.85546875" style="73" customWidth="1"/>
    <col min="4" max="4" width="11.85546875" style="73" customWidth="1"/>
    <col min="5" max="5" width="13.5703125" style="73" customWidth="1"/>
    <col min="6" max="6" width="10.42578125" style="112" customWidth="1"/>
    <col min="7" max="7" width="11" style="73" customWidth="1"/>
    <col min="8" max="8" width="12.5703125" style="73" customWidth="1"/>
    <col min="9" max="9" width="10.140625" style="112" customWidth="1"/>
    <col min="10" max="10" width="11.140625" style="73" customWidth="1"/>
    <col min="11" max="11" width="13.42578125" style="73" customWidth="1"/>
    <col min="12" max="12" width="11.42578125" style="112" customWidth="1"/>
    <col min="13" max="13" width="10.140625" style="73" customWidth="1"/>
    <col min="14" max="14" width="12.85546875" style="73" customWidth="1"/>
    <col min="15" max="15" width="11" style="112" customWidth="1"/>
    <col min="16" max="16" width="10.85546875" style="73" customWidth="1"/>
    <col min="17" max="17" width="12.5703125" style="73" customWidth="1"/>
    <col min="18" max="18" width="11.140625" style="112" customWidth="1"/>
    <col min="19" max="19" width="10.42578125" style="73" customWidth="1"/>
    <col min="20" max="20" width="13.42578125" style="73" customWidth="1"/>
    <col min="21" max="21" width="10.140625" style="112" customWidth="1"/>
    <col min="22" max="257" width="9.140625" style="73"/>
    <col min="258" max="258" width="14.85546875" style="73" customWidth="1"/>
    <col min="259" max="259" width="47.85546875" style="73" customWidth="1"/>
    <col min="260" max="260" width="11.85546875" style="73" customWidth="1"/>
    <col min="261" max="261" width="13.5703125" style="73" customWidth="1"/>
    <col min="262" max="262" width="10.42578125" style="73" customWidth="1"/>
    <col min="263" max="263" width="11" style="73" customWidth="1"/>
    <col min="264" max="264" width="12.5703125" style="73" customWidth="1"/>
    <col min="265" max="265" width="10.140625" style="73" customWidth="1"/>
    <col min="266" max="266" width="11.140625" style="73" customWidth="1"/>
    <col min="267" max="267" width="13.42578125" style="73" customWidth="1"/>
    <col min="268" max="268" width="11.42578125" style="73" customWidth="1"/>
    <col min="269" max="269" width="10.140625" style="73" customWidth="1"/>
    <col min="270" max="270" width="12.85546875" style="73" customWidth="1"/>
    <col min="271" max="271" width="11" style="73" customWidth="1"/>
    <col min="272" max="272" width="10.85546875" style="73" customWidth="1"/>
    <col min="273" max="273" width="12.5703125" style="73" customWidth="1"/>
    <col min="274" max="274" width="11.140625" style="73" customWidth="1"/>
    <col min="275" max="275" width="10.42578125" style="73" customWidth="1"/>
    <col min="276" max="276" width="13.42578125" style="73" customWidth="1"/>
    <col min="277" max="277" width="10.140625" style="73" customWidth="1"/>
    <col min="278" max="513" width="9.140625" style="73"/>
    <col min="514" max="514" width="14.85546875" style="73" customWidth="1"/>
    <col min="515" max="515" width="47.85546875" style="73" customWidth="1"/>
    <col min="516" max="516" width="11.85546875" style="73" customWidth="1"/>
    <col min="517" max="517" width="13.5703125" style="73" customWidth="1"/>
    <col min="518" max="518" width="10.42578125" style="73" customWidth="1"/>
    <col min="519" max="519" width="11" style="73" customWidth="1"/>
    <col min="520" max="520" width="12.5703125" style="73" customWidth="1"/>
    <col min="521" max="521" width="10.140625" style="73" customWidth="1"/>
    <col min="522" max="522" width="11.140625" style="73" customWidth="1"/>
    <col min="523" max="523" width="13.42578125" style="73" customWidth="1"/>
    <col min="524" max="524" width="11.42578125" style="73" customWidth="1"/>
    <col min="525" max="525" width="10.140625" style="73" customWidth="1"/>
    <col min="526" max="526" width="12.85546875" style="73" customWidth="1"/>
    <col min="527" max="527" width="11" style="73" customWidth="1"/>
    <col min="528" max="528" width="10.85546875" style="73" customWidth="1"/>
    <col min="529" max="529" width="12.5703125" style="73" customWidth="1"/>
    <col min="530" max="530" width="11.140625" style="73" customWidth="1"/>
    <col min="531" max="531" width="10.42578125" style="73" customWidth="1"/>
    <col min="532" max="532" width="13.42578125" style="73" customWidth="1"/>
    <col min="533" max="533" width="10.140625" style="73" customWidth="1"/>
    <col min="534" max="769" width="9.140625" style="73"/>
    <col min="770" max="770" width="14.85546875" style="73" customWidth="1"/>
    <col min="771" max="771" width="47.85546875" style="73" customWidth="1"/>
    <col min="772" max="772" width="11.85546875" style="73" customWidth="1"/>
    <col min="773" max="773" width="13.5703125" style="73" customWidth="1"/>
    <col min="774" max="774" width="10.42578125" style="73" customWidth="1"/>
    <col min="775" max="775" width="11" style="73" customWidth="1"/>
    <col min="776" max="776" width="12.5703125" style="73" customWidth="1"/>
    <col min="777" max="777" width="10.140625" style="73" customWidth="1"/>
    <col min="778" max="778" width="11.140625" style="73" customWidth="1"/>
    <col min="779" max="779" width="13.42578125" style="73" customWidth="1"/>
    <col min="780" max="780" width="11.42578125" style="73" customWidth="1"/>
    <col min="781" max="781" width="10.140625" style="73" customWidth="1"/>
    <col min="782" max="782" width="12.85546875" style="73" customWidth="1"/>
    <col min="783" max="783" width="11" style="73" customWidth="1"/>
    <col min="784" max="784" width="10.85546875" style="73" customWidth="1"/>
    <col min="785" max="785" width="12.5703125" style="73" customWidth="1"/>
    <col min="786" max="786" width="11.140625" style="73" customWidth="1"/>
    <col min="787" max="787" width="10.42578125" style="73" customWidth="1"/>
    <col min="788" max="788" width="13.42578125" style="73" customWidth="1"/>
    <col min="789" max="789" width="10.140625" style="73" customWidth="1"/>
    <col min="790" max="1025" width="9.140625" style="73"/>
    <col min="1026" max="1026" width="14.85546875" style="73" customWidth="1"/>
    <col min="1027" max="1027" width="47.85546875" style="73" customWidth="1"/>
    <col min="1028" max="1028" width="11.85546875" style="73" customWidth="1"/>
    <col min="1029" max="1029" width="13.5703125" style="73" customWidth="1"/>
    <col min="1030" max="1030" width="10.42578125" style="73" customWidth="1"/>
    <col min="1031" max="1031" width="11" style="73" customWidth="1"/>
    <col min="1032" max="1032" width="12.5703125" style="73" customWidth="1"/>
    <col min="1033" max="1033" width="10.140625" style="73" customWidth="1"/>
    <col min="1034" max="1034" width="11.140625" style="73" customWidth="1"/>
    <col min="1035" max="1035" width="13.42578125" style="73" customWidth="1"/>
    <col min="1036" max="1036" width="11.42578125" style="73" customWidth="1"/>
    <col min="1037" max="1037" width="10.140625" style="73" customWidth="1"/>
    <col min="1038" max="1038" width="12.85546875" style="73" customWidth="1"/>
    <col min="1039" max="1039" width="11" style="73" customWidth="1"/>
    <col min="1040" max="1040" width="10.85546875" style="73" customWidth="1"/>
    <col min="1041" max="1041" width="12.5703125" style="73" customWidth="1"/>
    <col min="1042" max="1042" width="11.140625" style="73" customWidth="1"/>
    <col min="1043" max="1043" width="10.42578125" style="73" customWidth="1"/>
    <col min="1044" max="1044" width="13.42578125" style="73" customWidth="1"/>
    <col min="1045" max="1045" width="10.140625" style="73" customWidth="1"/>
    <col min="1046" max="1281" width="9.140625" style="73"/>
    <col min="1282" max="1282" width="14.85546875" style="73" customWidth="1"/>
    <col min="1283" max="1283" width="47.85546875" style="73" customWidth="1"/>
    <col min="1284" max="1284" width="11.85546875" style="73" customWidth="1"/>
    <col min="1285" max="1285" width="13.5703125" style="73" customWidth="1"/>
    <col min="1286" max="1286" width="10.42578125" style="73" customWidth="1"/>
    <col min="1287" max="1287" width="11" style="73" customWidth="1"/>
    <col min="1288" max="1288" width="12.5703125" style="73" customWidth="1"/>
    <col min="1289" max="1289" width="10.140625" style="73" customWidth="1"/>
    <col min="1290" max="1290" width="11.140625" style="73" customWidth="1"/>
    <col min="1291" max="1291" width="13.42578125" style="73" customWidth="1"/>
    <col min="1292" max="1292" width="11.42578125" style="73" customWidth="1"/>
    <col min="1293" max="1293" width="10.140625" style="73" customWidth="1"/>
    <col min="1294" max="1294" width="12.85546875" style="73" customWidth="1"/>
    <col min="1295" max="1295" width="11" style="73" customWidth="1"/>
    <col min="1296" max="1296" width="10.85546875" style="73" customWidth="1"/>
    <col min="1297" max="1297" width="12.5703125" style="73" customWidth="1"/>
    <col min="1298" max="1298" width="11.140625" style="73" customWidth="1"/>
    <col min="1299" max="1299" width="10.42578125" style="73" customWidth="1"/>
    <col min="1300" max="1300" width="13.42578125" style="73" customWidth="1"/>
    <col min="1301" max="1301" width="10.140625" style="73" customWidth="1"/>
    <col min="1302" max="1537" width="9.140625" style="73"/>
    <col min="1538" max="1538" width="14.85546875" style="73" customWidth="1"/>
    <col min="1539" max="1539" width="47.85546875" style="73" customWidth="1"/>
    <col min="1540" max="1540" width="11.85546875" style="73" customWidth="1"/>
    <col min="1541" max="1541" width="13.5703125" style="73" customWidth="1"/>
    <col min="1542" max="1542" width="10.42578125" style="73" customWidth="1"/>
    <col min="1543" max="1543" width="11" style="73" customWidth="1"/>
    <col min="1544" max="1544" width="12.5703125" style="73" customWidth="1"/>
    <col min="1545" max="1545" width="10.140625" style="73" customWidth="1"/>
    <col min="1546" max="1546" width="11.140625" style="73" customWidth="1"/>
    <col min="1547" max="1547" width="13.42578125" style="73" customWidth="1"/>
    <col min="1548" max="1548" width="11.42578125" style="73" customWidth="1"/>
    <col min="1549" max="1549" width="10.140625" style="73" customWidth="1"/>
    <col min="1550" max="1550" width="12.85546875" style="73" customWidth="1"/>
    <col min="1551" max="1551" width="11" style="73" customWidth="1"/>
    <col min="1552" max="1552" width="10.85546875" style="73" customWidth="1"/>
    <col min="1553" max="1553" width="12.5703125" style="73" customWidth="1"/>
    <col min="1554" max="1554" width="11.140625" style="73" customWidth="1"/>
    <col min="1555" max="1555" width="10.42578125" style="73" customWidth="1"/>
    <col min="1556" max="1556" width="13.42578125" style="73" customWidth="1"/>
    <col min="1557" max="1557" width="10.140625" style="73" customWidth="1"/>
    <col min="1558" max="1793" width="9.140625" style="73"/>
    <col min="1794" max="1794" width="14.85546875" style="73" customWidth="1"/>
    <col min="1795" max="1795" width="47.85546875" style="73" customWidth="1"/>
    <col min="1796" max="1796" width="11.85546875" style="73" customWidth="1"/>
    <col min="1797" max="1797" width="13.5703125" style="73" customWidth="1"/>
    <col min="1798" max="1798" width="10.42578125" style="73" customWidth="1"/>
    <col min="1799" max="1799" width="11" style="73" customWidth="1"/>
    <col min="1800" max="1800" width="12.5703125" style="73" customWidth="1"/>
    <col min="1801" max="1801" width="10.140625" style="73" customWidth="1"/>
    <col min="1802" max="1802" width="11.140625" style="73" customWidth="1"/>
    <col min="1803" max="1803" width="13.42578125" style="73" customWidth="1"/>
    <col min="1804" max="1804" width="11.42578125" style="73" customWidth="1"/>
    <col min="1805" max="1805" width="10.140625" style="73" customWidth="1"/>
    <col min="1806" max="1806" width="12.85546875" style="73" customWidth="1"/>
    <col min="1807" max="1807" width="11" style="73" customWidth="1"/>
    <col min="1808" max="1808" width="10.85546875" style="73" customWidth="1"/>
    <col min="1809" max="1809" width="12.5703125" style="73" customWidth="1"/>
    <col min="1810" max="1810" width="11.140625" style="73" customWidth="1"/>
    <col min="1811" max="1811" width="10.42578125" style="73" customWidth="1"/>
    <col min="1812" max="1812" width="13.42578125" style="73" customWidth="1"/>
    <col min="1813" max="1813" width="10.140625" style="73" customWidth="1"/>
    <col min="1814" max="2049" width="9.140625" style="73"/>
    <col min="2050" max="2050" width="14.85546875" style="73" customWidth="1"/>
    <col min="2051" max="2051" width="47.85546875" style="73" customWidth="1"/>
    <col min="2052" max="2052" width="11.85546875" style="73" customWidth="1"/>
    <col min="2053" max="2053" width="13.5703125" style="73" customWidth="1"/>
    <col min="2054" max="2054" width="10.42578125" style="73" customWidth="1"/>
    <col min="2055" max="2055" width="11" style="73" customWidth="1"/>
    <col min="2056" max="2056" width="12.5703125" style="73" customWidth="1"/>
    <col min="2057" max="2057" width="10.140625" style="73" customWidth="1"/>
    <col min="2058" max="2058" width="11.140625" style="73" customWidth="1"/>
    <col min="2059" max="2059" width="13.42578125" style="73" customWidth="1"/>
    <col min="2060" max="2060" width="11.42578125" style="73" customWidth="1"/>
    <col min="2061" max="2061" width="10.140625" style="73" customWidth="1"/>
    <col min="2062" max="2062" width="12.85546875" style="73" customWidth="1"/>
    <col min="2063" max="2063" width="11" style="73" customWidth="1"/>
    <col min="2064" max="2064" width="10.85546875" style="73" customWidth="1"/>
    <col min="2065" max="2065" width="12.5703125" style="73" customWidth="1"/>
    <col min="2066" max="2066" width="11.140625" style="73" customWidth="1"/>
    <col min="2067" max="2067" width="10.42578125" style="73" customWidth="1"/>
    <col min="2068" max="2068" width="13.42578125" style="73" customWidth="1"/>
    <col min="2069" max="2069" width="10.140625" style="73" customWidth="1"/>
    <col min="2070" max="2305" width="9.140625" style="73"/>
    <col min="2306" max="2306" width="14.85546875" style="73" customWidth="1"/>
    <col min="2307" max="2307" width="47.85546875" style="73" customWidth="1"/>
    <col min="2308" max="2308" width="11.85546875" style="73" customWidth="1"/>
    <col min="2309" max="2309" width="13.5703125" style="73" customWidth="1"/>
    <col min="2310" max="2310" width="10.42578125" style="73" customWidth="1"/>
    <col min="2311" max="2311" width="11" style="73" customWidth="1"/>
    <col min="2312" max="2312" width="12.5703125" style="73" customWidth="1"/>
    <col min="2313" max="2313" width="10.140625" style="73" customWidth="1"/>
    <col min="2314" max="2314" width="11.140625" style="73" customWidth="1"/>
    <col min="2315" max="2315" width="13.42578125" style="73" customWidth="1"/>
    <col min="2316" max="2316" width="11.42578125" style="73" customWidth="1"/>
    <col min="2317" max="2317" width="10.140625" style="73" customWidth="1"/>
    <col min="2318" max="2318" width="12.85546875" style="73" customWidth="1"/>
    <col min="2319" max="2319" width="11" style="73" customWidth="1"/>
    <col min="2320" max="2320" width="10.85546875" style="73" customWidth="1"/>
    <col min="2321" max="2321" width="12.5703125" style="73" customWidth="1"/>
    <col min="2322" max="2322" width="11.140625" style="73" customWidth="1"/>
    <col min="2323" max="2323" width="10.42578125" style="73" customWidth="1"/>
    <col min="2324" max="2324" width="13.42578125" style="73" customWidth="1"/>
    <col min="2325" max="2325" width="10.140625" style="73" customWidth="1"/>
    <col min="2326" max="2561" width="9.140625" style="73"/>
    <col min="2562" max="2562" width="14.85546875" style="73" customWidth="1"/>
    <col min="2563" max="2563" width="47.85546875" style="73" customWidth="1"/>
    <col min="2564" max="2564" width="11.85546875" style="73" customWidth="1"/>
    <col min="2565" max="2565" width="13.5703125" style="73" customWidth="1"/>
    <col min="2566" max="2566" width="10.42578125" style="73" customWidth="1"/>
    <col min="2567" max="2567" width="11" style="73" customWidth="1"/>
    <col min="2568" max="2568" width="12.5703125" style="73" customWidth="1"/>
    <col min="2569" max="2569" width="10.140625" style="73" customWidth="1"/>
    <col min="2570" max="2570" width="11.140625" style="73" customWidth="1"/>
    <col min="2571" max="2571" width="13.42578125" style="73" customWidth="1"/>
    <col min="2572" max="2572" width="11.42578125" style="73" customWidth="1"/>
    <col min="2573" max="2573" width="10.140625" style="73" customWidth="1"/>
    <col min="2574" max="2574" width="12.85546875" style="73" customWidth="1"/>
    <col min="2575" max="2575" width="11" style="73" customWidth="1"/>
    <col min="2576" max="2576" width="10.85546875" style="73" customWidth="1"/>
    <col min="2577" max="2577" width="12.5703125" style="73" customWidth="1"/>
    <col min="2578" max="2578" width="11.140625" style="73" customWidth="1"/>
    <col min="2579" max="2579" width="10.42578125" style="73" customWidth="1"/>
    <col min="2580" max="2580" width="13.42578125" style="73" customWidth="1"/>
    <col min="2581" max="2581" width="10.140625" style="73" customWidth="1"/>
    <col min="2582" max="2817" width="9.140625" style="73"/>
    <col min="2818" max="2818" width="14.85546875" style="73" customWidth="1"/>
    <col min="2819" max="2819" width="47.85546875" style="73" customWidth="1"/>
    <col min="2820" max="2820" width="11.85546875" style="73" customWidth="1"/>
    <col min="2821" max="2821" width="13.5703125" style="73" customWidth="1"/>
    <col min="2822" max="2822" width="10.42578125" style="73" customWidth="1"/>
    <col min="2823" max="2823" width="11" style="73" customWidth="1"/>
    <col min="2824" max="2824" width="12.5703125" style="73" customWidth="1"/>
    <col min="2825" max="2825" width="10.140625" style="73" customWidth="1"/>
    <col min="2826" max="2826" width="11.140625" style="73" customWidth="1"/>
    <col min="2827" max="2827" width="13.42578125" style="73" customWidth="1"/>
    <col min="2828" max="2828" width="11.42578125" style="73" customWidth="1"/>
    <col min="2829" max="2829" width="10.140625" style="73" customWidth="1"/>
    <col min="2830" max="2830" width="12.85546875" style="73" customWidth="1"/>
    <col min="2831" max="2831" width="11" style="73" customWidth="1"/>
    <col min="2832" max="2832" width="10.85546875" style="73" customWidth="1"/>
    <col min="2833" max="2833" width="12.5703125" style="73" customWidth="1"/>
    <col min="2834" max="2834" width="11.140625" style="73" customWidth="1"/>
    <col min="2835" max="2835" width="10.42578125" style="73" customWidth="1"/>
    <col min="2836" max="2836" width="13.42578125" style="73" customWidth="1"/>
    <col min="2837" max="2837" width="10.140625" style="73" customWidth="1"/>
    <col min="2838" max="3073" width="9.140625" style="73"/>
    <col min="3074" max="3074" width="14.85546875" style="73" customWidth="1"/>
    <col min="3075" max="3075" width="47.85546875" style="73" customWidth="1"/>
    <col min="3076" max="3076" width="11.85546875" style="73" customWidth="1"/>
    <col min="3077" max="3077" width="13.5703125" style="73" customWidth="1"/>
    <col min="3078" max="3078" width="10.42578125" style="73" customWidth="1"/>
    <col min="3079" max="3079" width="11" style="73" customWidth="1"/>
    <col min="3080" max="3080" width="12.5703125" style="73" customWidth="1"/>
    <col min="3081" max="3081" width="10.140625" style="73" customWidth="1"/>
    <col min="3082" max="3082" width="11.140625" style="73" customWidth="1"/>
    <col min="3083" max="3083" width="13.42578125" style="73" customWidth="1"/>
    <col min="3084" max="3084" width="11.42578125" style="73" customWidth="1"/>
    <col min="3085" max="3085" width="10.140625" style="73" customWidth="1"/>
    <col min="3086" max="3086" width="12.85546875" style="73" customWidth="1"/>
    <col min="3087" max="3087" width="11" style="73" customWidth="1"/>
    <col min="3088" max="3088" width="10.85546875" style="73" customWidth="1"/>
    <col min="3089" max="3089" width="12.5703125" style="73" customWidth="1"/>
    <col min="3090" max="3090" width="11.140625" style="73" customWidth="1"/>
    <col min="3091" max="3091" width="10.42578125" style="73" customWidth="1"/>
    <col min="3092" max="3092" width="13.42578125" style="73" customWidth="1"/>
    <col min="3093" max="3093" width="10.140625" style="73" customWidth="1"/>
    <col min="3094" max="3329" width="9.140625" style="73"/>
    <col min="3330" max="3330" width="14.85546875" style="73" customWidth="1"/>
    <col min="3331" max="3331" width="47.85546875" style="73" customWidth="1"/>
    <col min="3332" max="3332" width="11.85546875" style="73" customWidth="1"/>
    <col min="3333" max="3333" width="13.5703125" style="73" customWidth="1"/>
    <col min="3334" max="3334" width="10.42578125" style="73" customWidth="1"/>
    <col min="3335" max="3335" width="11" style="73" customWidth="1"/>
    <col min="3336" max="3336" width="12.5703125" style="73" customWidth="1"/>
    <col min="3337" max="3337" width="10.140625" style="73" customWidth="1"/>
    <col min="3338" max="3338" width="11.140625" style="73" customWidth="1"/>
    <col min="3339" max="3339" width="13.42578125" style="73" customWidth="1"/>
    <col min="3340" max="3340" width="11.42578125" style="73" customWidth="1"/>
    <col min="3341" max="3341" width="10.140625" style="73" customWidth="1"/>
    <col min="3342" max="3342" width="12.85546875" style="73" customWidth="1"/>
    <col min="3343" max="3343" width="11" style="73" customWidth="1"/>
    <col min="3344" max="3344" width="10.85546875" style="73" customWidth="1"/>
    <col min="3345" max="3345" width="12.5703125" style="73" customWidth="1"/>
    <col min="3346" max="3346" width="11.140625" style="73" customWidth="1"/>
    <col min="3347" max="3347" width="10.42578125" style="73" customWidth="1"/>
    <col min="3348" max="3348" width="13.42578125" style="73" customWidth="1"/>
    <col min="3349" max="3349" width="10.140625" style="73" customWidth="1"/>
    <col min="3350" max="3585" width="9.140625" style="73"/>
    <col min="3586" max="3586" width="14.85546875" style="73" customWidth="1"/>
    <col min="3587" max="3587" width="47.85546875" style="73" customWidth="1"/>
    <col min="3588" max="3588" width="11.85546875" style="73" customWidth="1"/>
    <col min="3589" max="3589" width="13.5703125" style="73" customWidth="1"/>
    <col min="3590" max="3590" width="10.42578125" style="73" customWidth="1"/>
    <col min="3591" max="3591" width="11" style="73" customWidth="1"/>
    <col min="3592" max="3592" width="12.5703125" style="73" customWidth="1"/>
    <col min="3593" max="3593" width="10.140625" style="73" customWidth="1"/>
    <col min="3594" max="3594" width="11.140625" style="73" customWidth="1"/>
    <col min="3595" max="3595" width="13.42578125" style="73" customWidth="1"/>
    <col min="3596" max="3596" width="11.42578125" style="73" customWidth="1"/>
    <col min="3597" max="3597" width="10.140625" style="73" customWidth="1"/>
    <col min="3598" max="3598" width="12.85546875" style="73" customWidth="1"/>
    <col min="3599" max="3599" width="11" style="73" customWidth="1"/>
    <col min="3600" max="3600" width="10.85546875" style="73" customWidth="1"/>
    <col min="3601" max="3601" width="12.5703125" style="73" customWidth="1"/>
    <col min="3602" max="3602" width="11.140625" style="73" customWidth="1"/>
    <col min="3603" max="3603" width="10.42578125" style="73" customWidth="1"/>
    <col min="3604" max="3604" width="13.42578125" style="73" customWidth="1"/>
    <col min="3605" max="3605" width="10.140625" style="73" customWidth="1"/>
    <col min="3606" max="3841" width="9.140625" style="73"/>
    <col min="3842" max="3842" width="14.85546875" style="73" customWidth="1"/>
    <col min="3843" max="3843" width="47.85546875" style="73" customWidth="1"/>
    <col min="3844" max="3844" width="11.85546875" style="73" customWidth="1"/>
    <col min="3845" max="3845" width="13.5703125" style="73" customWidth="1"/>
    <col min="3846" max="3846" width="10.42578125" style="73" customWidth="1"/>
    <col min="3847" max="3847" width="11" style="73" customWidth="1"/>
    <col min="3848" max="3848" width="12.5703125" style="73" customWidth="1"/>
    <col min="3849" max="3849" width="10.140625" style="73" customWidth="1"/>
    <col min="3850" max="3850" width="11.140625" style="73" customWidth="1"/>
    <col min="3851" max="3851" width="13.42578125" style="73" customWidth="1"/>
    <col min="3852" max="3852" width="11.42578125" style="73" customWidth="1"/>
    <col min="3853" max="3853" width="10.140625" style="73" customWidth="1"/>
    <col min="3854" max="3854" width="12.85546875" style="73" customWidth="1"/>
    <col min="3855" max="3855" width="11" style="73" customWidth="1"/>
    <col min="3856" max="3856" width="10.85546875" style="73" customWidth="1"/>
    <col min="3857" max="3857" width="12.5703125" style="73" customWidth="1"/>
    <col min="3858" max="3858" width="11.140625" style="73" customWidth="1"/>
    <col min="3859" max="3859" width="10.42578125" style="73" customWidth="1"/>
    <col min="3860" max="3860" width="13.42578125" style="73" customWidth="1"/>
    <col min="3861" max="3861" width="10.140625" style="73" customWidth="1"/>
    <col min="3862" max="4097" width="9.140625" style="73"/>
    <col min="4098" max="4098" width="14.85546875" style="73" customWidth="1"/>
    <col min="4099" max="4099" width="47.85546875" style="73" customWidth="1"/>
    <col min="4100" max="4100" width="11.85546875" style="73" customWidth="1"/>
    <col min="4101" max="4101" width="13.5703125" style="73" customWidth="1"/>
    <col min="4102" max="4102" width="10.42578125" style="73" customWidth="1"/>
    <col min="4103" max="4103" width="11" style="73" customWidth="1"/>
    <col min="4104" max="4104" width="12.5703125" style="73" customWidth="1"/>
    <col min="4105" max="4105" width="10.140625" style="73" customWidth="1"/>
    <col min="4106" max="4106" width="11.140625" style="73" customWidth="1"/>
    <col min="4107" max="4107" width="13.42578125" style="73" customWidth="1"/>
    <col min="4108" max="4108" width="11.42578125" style="73" customWidth="1"/>
    <col min="4109" max="4109" width="10.140625" style="73" customWidth="1"/>
    <col min="4110" max="4110" width="12.85546875" style="73" customWidth="1"/>
    <col min="4111" max="4111" width="11" style="73" customWidth="1"/>
    <col min="4112" max="4112" width="10.85546875" style="73" customWidth="1"/>
    <col min="4113" max="4113" width="12.5703125" style="73" customWidth="1"/>
    <col min="4114" max="4114" width="11.140625" style="73" customWidth="1"/>
    <col min="4115" max="4115" width="10.42578125" style="73" customWidth="1"/>
    <col min="4116" max="4116" width="13.42578125" style="73" customWidth="1"/>
    <col min="4117" max="4117" width="10.140625" style="73" customWidth="1"/>
    <col min="4118" max="4353" width="9.140625" style="73"/>
    <col min="4354" max="4354" width="14.85546875" style="73" customWidth="1"/>
    <col min="4355" max="4355" width="47.85546875" style="73" customWidth="1"/>
    <col min="4356" max="4356" width="11.85546875" style="73" customWidth="1"/>
    <col min="4357" max="4357" width="13.5703125" style="73" customWidth="1"/>
    <col min="4358" max="4358" width="10.42578125" style="73" customWidth="1"/>
    <col min="4359" max="4359" width="11" style="73" customWidth="1"/>
    <col min="4360" max="4360" width="12.5703125" style="73" customWidth="1"/>
    <col min="4361" max="4361" width="10.140625" style="73" customWidth="1"/>
    <col min="4362" max="4362" width="11.140625" style="73" customWidth="1"/>
    <col min="4363" max="4363" width="13.42578125" style="73" customWidth="1"/>
    <col min="4364" max="4364" width="11.42578125" style="73" customWidth="1"/>
    <col min="4365" max="4365" width="10.140625" style="73" customWidth="1"/>
    <col min="4366" max="4366" width="12.85546875" style="73" customWidth="1"/>
    <col min="4367" max="4367" width="11" style="73" customWidth="1"/>
    <col min="4368" max="4368" width="10.85546875" style="73" customWidth="1"/>
    <col min="4369" max="4369" width="12.5703125" style="73" customWidth="1"/>
    <col min="4370" max="4370" width="11.140625" style="73" customWidth="1"/>
    <col min="4371" max="4371" width="10.42578125" style="73" customWidth="1"/>
    <col min="4372" max="4372" width="13.42578125" style="73" customWidth="1"/>
    <col min="4373" max="4373" width="10.140625" style="73" customWidth="1"/>
    <col min="4374" max="4609" width="9.140625" style="73"/>
    <col min="4610" max="4610" width="14.85546875" style="73" customWidth="1"/>
    <col min="4611" max="4611" width="47.85546875" style="73" customWidth="1"/>
    <col min="4612" max="4612" width="11.85546875" style="73" customWidth="1"/>
    <col min="4613" max="4613" width="13.5703125" style="73" customWidth="1"/>
    <col min="4614" max="4614" width="10.42578125" style="73" customWidth="1"/>
    <col min="4615" max="4615" width="11" style="73" customWidth="1"/>
    <col min="4616" max="4616" width="12.5703125" style="73" customWidth="1"/>
    <col min="4617" max="4617" width="10.140625" style="73" customWidth="1"/>
    <col min="4618" max="4618" width="11.140625" style="73" customWidth="1"/>
    <col min="4619" max="4619" width="13.42578125" style="73" customWidth="1"/>
    <col min="4620" max="4620" width="11.42578125" style="73" customWidth="1"/>
    <col min="4621" max="4621" width="10.140625" style="73" customWidth="1"/>
    <col min="4622" max="4622" width="12.85546875" style="73" customWidth="1"/>
    <col min="4623" max="4623" width="11" style="73" customWidth="1"/>
    <col min="4624" max="4624" width="10.85546875" style="73" customWidth="1"/>
    <col min="4625" max="4625" width="12.5703125" style="73" customWidth="1"/>
    <col min="4626" max="4626" width="11.140625" style="73" customWidth="1"/>
    <col min="4627" max="4627" width="10.42578125" style="73" customWidth="1"/>
    <col min="4628" max="4628" width="13.42578125" style="73" customWidth="1"/>
    <col min="4629" max="4629" width="10.140625" style="73" customWidth="1"/>
    <col min="4630" max="4865" width="9.140625" style="73"/>
    <col min="4866" max="4866" width="14.85546875" style="73" customWidth="1"/>
    <col min="4867" max="4867" width="47.85546875" style="73" customWidth="1"/>
    <col min="4868" max="4868" width="11.85546875" style="73" customWidth="1"/>
    <col min="4869" max="4869" width="13.5703125" style="73" customWidth="1"/>
    <col min="4870" max="4870" width="10.42578125" style="73" customWidth="1"/>
    <col min="4871" max="4871" width="11" style="73" customWidth="1"/>
    <col min="4872" max="4872" width="12.5703125" style="73" customWidth="1"/>
    <col min="4873" max="4873" width="10.140625" style="73" customWidth="1"/>
    <col min="4874" max="4874" width="11.140625" style="73" customWidth="1"/>
    <col min="4875" max="4875" width="13.42578125" style="73" customWidth="1"/>
    <col min="4876" max="4876" width="11.42578125" style="73" customWidth="1"/>
    <col min="4877" max="4877" width="10.140625" style="73" customWidth="1"/>
    <col min="4878" max="4878" width="12.85546875" style="73" customWidth="1"/>
    <col min="4879" max="4879" width="11" style="73" customWidth="1"/>
    <col min="4880" max="4880" width="10.85546875" style="73" customWidth="1"/>
    <col min="4881" max="4881" width="12.5703125" style="73" customWidth="1"/>
    <col min="4882" max="4882" width="11.140625" style="73" customWidth="1"/>
    <col min="4883" max="4883" width="10.42578125" style="73" customWidth="1"/>
    <col min="4884" max="4884" width="13.42578125" style="73" customWidth="1"/>
    <col min="4885" max="4885" width="10.140625" style="73" customWidth="1"/>
    <col min="4886" max="5121" width="9.140625" style="73"/>
    <col min="5122" max="5122" width="14.85546875" style="73" customWidth="1"/>
    <col min="5123" max="5123" width="47.85546875" style="73" customWidth="1"/>
    <col min="5124" max="5124" width="11.85546875" style="73" customWidth="1"/>
    <col min="5125" max="5125" width="13.5703125" style="73" customWidth="1"/>
    <col min="5126" max="5126" width="10.42578125" style="73" customWidth="1"/>
    <col min="5127" max="5127" width="11" style="73" customWidth="1"/>
    <col min="5128" max="5128" width="12.5703125" style="73" customWidth="1"/>
    <col min="5129" max="5129" width="10.140625" style="73" customWidth="1"/>
    <col min="5130" max="5130" width="11.140625" style="73" customWidth="1"/>
    <col min="5131" max="5131" width="13.42578125" style="73" customWidth="1"/>
    <col min="5132" max="5132" width="11.42578125" style="73" customWidth="1"/>
    <col min="5133" max="5133" width="10.140625" style="73" customWidth="1"/>
    <col min="5134" max="5134" width="12.85546875" style="73" customWidth="1"/>
    <col min="5135" max="5135" width="11" style="73" customWidth="1"/>
    <col min="5136" max="5136" width="10.85546875" style="73" customWidth="1"/>
    <col min="5137" max="5137" width="12.5703125" style="73" customWidth="1"/>
    <col min="5138" max="5138" width="11.140625" style="73" customWidth="1"/>
    <col min="5139" max="5139" width="10.42578125" style="73" customWidth="1"/>
    <col min="5140" max="5140" width="13.42578125" style="73" customWidth="1"/>
    <col min="5141" max="5141" width="10.140625" style="73" customWidth="1"/>
    <col min="5142" max="5377" width="9.140625" style="73"/>
    <col min="5378" max="5378" width="14.85546875" style="73" customWidth="1"/>
    <col min="5379" max="5379" width="47.85546875" style="73" customWidth="1"/>
    <col min="5380" max="5380" width="11.85546875" style="73" customWidth="1"/>
    <col min="5381" max="5381" width="13.5703125" style="73" customWidth="1"/>
    <col min="5382" max="5382" width="10.42578125" style="73" customWidth="1"/>
    <col min="5383" max="5383" width="11" style="73" customWidth="1"/>
    <col min="5384" max="5384" width="12.5703125" style="73" customWidth="1"/>
    <col min="5385" max="5385" width="10.140625" style="73" customWidth="1"/>
    <col min="5386" max="5386" width="11.140625" style="73" customWidth="1"/>
    <col min="5387" max="5387" width="13.42578125" style="73" customWidth="1"/>
    <col min="5388" max="5388" width="11.42578125" style="73" customWidth="1"/>
    <col min="5389" max="5389" width="10.140625" style="73" customWidth="1"/>
    <col min="5390" max="5390" width="12.85546875" style="73" customWidth="1"/>
    <col min="5391" max="5391" width="11" style="73" customWidth="1"/>
    <col min="5392" max="5392" width="10.85546875" style="73" customWidth="1"/>
    <col min="5393" max="5393" width="12.5703125" style="73" customWidth="1"/>
    <col min="5394" max="5394" width="11.140625" style="73" customWidth="1"/>
    <col min="5395" max="5395" width="10.42578125" style="73" customWidth="1"/>
    <col min="5396" max="5396" width="13.42578125" style="73" customWidth="1"/>
    <col min="5397" max="5397" width="10.140625" style="73" customWidth="1"/>
    <col min="5398" max="5633" width="9.140625" style="73"/>
    <col min="5634" max="5634" width="14.85546875" style="73" customWidth="1"/>
    <col min="5635" max="5635" width="47.85546875" style="73" customWidth="1"/>
    <col min="5636" max="5636" width="11.85546875" style="73" customWidth="1"/>
    <col min="5637" max="5637" width="13.5703125" style="73" customWidth="1"/>
    <col min="5638" max="5638" width="10.42578125" style="73" customWidth="1"/>
    <col min="5639" max="5639" width="11" style="73" customWidth="1"/>
    <col min="5640" max="5640" width="12.5703125" style="73" customWidth="1"/>
    <col min="5641" max="5641" width="10.140625" style="73" customWidth="1"/>
    <col min="5642" max="5642" width="11.140625" style="73" customWidth="1"/>
    <col min="5643" max="5643" width="13.42578125" style="73" customWidth="1"/>
    <col min="5644" max="5644" width="11.42578125" style="73" customWidth="1"/>
    <col min="5645" max="5645" width="10.140625" style="73" customWidth="1"/>
    <col min="5646" max="5646" width="12.85546875" style="73" customWidth="1"/>
    <col min="5647" max="5647" width="11" style="73" customWidth="1"/>
    <col min="5648" max="5648" width="10.85546875" style="73" customWidth="1"/>
    <col min="5649" max="5649" width="12.5703125" style="73" customWidth="1"/>
    <col min="5650" max="5650" width="11.140625" style="73" customWidth="1"/>
    <col min="5651" max="5651" width="10.42578125" style="73" customWidth="1"/>
    <col min="5652" max="5652" width="13.42578125" style="73" customWidth="1"/>
    <col min="5653" max="5653" width="10.140625" style="73" customWidth="1"/>
    <col min="5654" max="5889" width="9.140625" style="73"/>
    <col min="5890" max="5890" width="14.85546875" style="73" customWidth="1"/>
    <col min="5891" max="5891" width="47.85546875" style="73" customWidth="1"/>
    <col min="5892" max="5892" width="11.85546875" style="73" customWidth="1"/>
    <col min="5893" max="5893" width="13.5703125" style="73" customWidth="1"/>
    <col min="5894" max="5894" width="10.42578125" style="73" customWidth="1"/>
    <col min="5895" max="5895" width="11" style="73" customWidth="1"/>
    <col min="5896" max="5896" width="12.5703125" style="73" customWidth="1"/>
    <col min="5897" max="5897" width="10.140625" style="73" customWidth="1"/>
    <col min="5898" max="5898" width="11.140625" style="73" customWidth="1"/>
    <col min="5899" max="5899" width="13.42578125" style="73" customWidth="1"/>
    <col min="5900" max="5900" width="11.42578125" style="73" customWidth="1"/>
    <col min="5901" max="5901" width="10.140625" style="73" customWidth="1"/>
    <col min="5902" max="5902" width="12.85546875" style="73" customWidth="1"/>
    <col min="5903" max="5903" width="11" style="73" customWidth="1"/>
    <col min="5904" max="5904" width="10.85546875" style="73" customWidth="1"/>
    <col min="5905" max="5905" width="12.5703125" style="73" customWidth="1"/>
    <col min="5906" max="5906" width="11.140625" style="73" customWidth="1"/>
    <col min="5907" max="5907" width="10.42578125" style="73" customWidth="1"/>
    <col min="5908" max="5908" width="13.42578125" style="73" customWidth="1"/>
    <col min="5909" max="5909" width="10.140625" style="73" customWidth="1"/>
    <col min="5910" max="6145" width="9.140625" style="73"/>
    <col min="6146" max="6146" width="14.85546875" style="73" customWidth="1"/>
    <col min="6147" max="6147" width="47.85546875" style="73" customWidth="1"/>
    <col min="6148" max="6148" width="11.85546875" style="73" customWidth="1"/>
    <col min="6149" max="6149" width="13.5703125" style="73" customWidth="1"/>
    <col min="6150" max="6150" width="10.42578125" style="73" customWidth="1"/>
    <col min="6151" max="6151" width="11" style="73" customWidth="1"/>
    <col min="6152" max="6152" width="12.5703125" style="73" customWidth="1"/>
    <col min="6153" max="6153" width="10.140625" style="73" customWidth="1"/>
    <col min="6154" max="6154" width="11.140625" style="73" customWidth="1"/>
    <col min="6155" max="6155" width="13.42578125" style="73" customWidth="1"/>
    <col min="6156" max="6156" width="11.42578125" style="73" customWidth="1"/>
    <col min="6157" max="6157" width="10.140625" style="73" customWidth="1"/>
    <col min="6158" max="6158" width="12.85546875" style="73" customWidth="1"/>
    <col min="6159" max="6159" width="11" style="73" customWidth="1"/>
    <col min="6160" max="6160" width="10.85546875" style="73" customWidth="1"/>
    <col min="6161" max="6161" width="12.5703125" style="73" customWidth="1"/>
    <col min="6162" max="6162" width="11.140625" style="73" customWidth="1"/>
    <col min="6163" max="6163" width="10.42578125" style="73" customWidth="1"/>
    <col min="6164" max="6164" width="13.42578125" style="73" customWidth="1"/>
    <col min="6165" max="6165" width="10.140625" style="73" customWidth="1"/>
    <col min="6166" max="6401" width="9.140625" style="73"/>
    <col min="6402" max="6402" width="14.85546875" style="73" customWidth="1"/>
    <col min="6403" max="6403" width="47.85546875" style="73" customWidth="1"/>
    <col min="6404" max="6404" width="11.85546875" style="73" customWidth="1"/>
    <col min="6405" max="6405" width="13.5703125" style="73" customWidth="1"/>
    <col min="6406" max="6406" width="10.42578125" style="73" customWidth="1"/>
    <col min="6407" max="6407" width="11" style="73" customWidth="1"/>
    <col min="6408" max="6408" width="12.5703125" style="73" customWidth="1"/>
    <col min="6409" max="6409" width="10.140625" style="73" customWidth="1"/>
    <col min="6410" max="6410" width="11.140625" style="73" customWidth="1"/>
    <col min="6411" max="6411" width="13.42578125" style="73" customWidth="1"/>
    <col min="6412" max="6412" width="11.42578125" style="73" customWidth="1"/>
    <col min="6413" max="6413" width="10.140625" style="73" customWidth="1"/>
    <col min="6414" max="6414" width="12.85546875" style="73" customWidth="1"/>
    <col min="6415" max="6415" width="11" style="73" customWidth="1"/>
    <col min="6416" max="6416" width="10.85546875" style="73" customWidth="1"/>
    <col min="6417" max="6417" width="12.5703125" style="73" customWidth="1"/>
    <col min="6418" max="6418" width="11.140625" style="73" customWidth="1"/>
    <col min="6419" max="6419" width="10.42578125" style="73" customWidth="1"/>
    <col min="6420" max="6420" width="13.42578125" style="73" customWidth="1"/>
    <col min="6421" max="6421" width="10.140625" style="73" customWidth="1"/>
    <col min="6422" max="6657" width="9.140625" style="73"/>
    <col min="6658" max="6658" width="14.85546875" style="73" customWidth="1"/>
    <col min="6659" max="6659" width="47.85546875" style="73" customWidth="1"/>
    <col min="6660" max="6660" width="11.85546875" style="73" customWidth="1"/>
    <col min="6661" max="6661" width="13.5703125" style="73" customWidth="1"/>
    <col min="6662" max="6662" width="10.42578125" style="73" customWidth="1"/>
    <col min="6663" max="6663" width="11" style="73" customWidth="1"/>
    <col min="6664" max="6664" width="12.5703125" style="73" customWidth="1"/>
    <col min="6665" max="6665" width="10.140625" style="73" customWidth="1"/>
    <col min="6666" max="6666" width="11.140625" style="73" customWidth="1"/>
    <col min="6667" max="6667" width="13.42578125" style="73" customWidth="1"/>
    <col min="6668" max="6668" width="11.42578125" style="73" customWidth="1"/>
    <col min="6669" max="6669" width="10.140625" style="73" customWidth="1"/>
    <col min="6670" max="6670" width="12.85546875" style="73" customWidth="1"/>
    <col min="6671" max="6671" width="11" style="73" customWidth="1"/>
    <col min="6672" max="6672" width="10.85546875" style="73" customWidth="1"/>
    <col min="6673" max="6673" width="12.5703125" style="73" customWidth="1"/>
    <col min="6674" max="6674" width="11.140625" style="73" customWidth="1"/>
    <col min="6675" max="6675" width="10.42578125" style="73" customWidth="1"/>
    <col min="6676" max="6676" width="13.42578125" style="73" customWidth="1"/>
    <col min="6677" max="6677" width="10.140625" style="73" customWidth="1"/>
    <col min="6678" max="6913" width="9.140625" style="73"/>
    <col min="6914" max="6914" width="14.85546875" style="73" customWidth="1"/>
    <col min="6915" max="6915" width="47.85546875" style="73" customWidth="1"/>
    <col min="6916" max="6916" width="11.85546875" style="73" customWidth="1"/>
    <col min="6917" max="6917" width="13.5703125" style="73" customWidth="1"/>
    <col min="6918" max="6918" width="10.42578125" style="73" customWidth="1"/>
    <col min="6919" max="6919" width="11" style="73" customWidth="1"/>
    <col min="6920" max="6920" width="12.5703125" style="73" customWidth="1"/>
    <col min="6921" max="6921" width="10.140625" style="73" customWidth="1"/>
    <col min="6922" max="6922" width="11.140625" style="73" customWidth="1"/>
    <col min="6923" max="6923" width="13.42578125" style="73" customWidth="1"/>
    <col min="6924" max="6924" width="11.42578125" style="73" customWidth="1"/>
    <col min="6925" max="6925" width="10.140625" style="73" customWidth="1"/>
    <col min="6926" max="6926" width="12.85546875" style="73" customWidth="1"/>
    <col min="6927" max="6927" width="11" style="73" customWidth="1"/>
    <col min="6928" max="6928" width="10.85546875" style="73" customWidth="1"/>
    <col min="6929" max="6929" width="12.5703125" style="73" customWidth="1"/>
    <col min="6930" max="6930" width="11.140625" style="73" customWidth="1"/>
    <col min="6931" max="6931" width="10.42578125" style="73" customWidth="1"/>
    <col min="6932" max="6932" width="13.42578125" style="73" customWidth="1"/>
    <col min="6933" max="6933" width="10.140625" style="73" customWidth="1"/>
    <col min="6934" max="7169" width="9.140625" style="73"/>
    <col min="7170" max="7170" width="14.85546875" style="73" customWidth="1"/>
    <col min="7171" max="7171" width="47.85546875" style="73" customWidth="1"/>
    <col min="7172" max="7172" width="11.85546875" style="73" customWidth="1"/>
    <col min="7173" max="7173" width="13.5703125" style="73" customWidth="1"/>
    <col min="7174" max="7174" width="10.42578125" style="73" customWidth="1"/>
    <col min="7175" max="7175" width="11" style="73" customWidth="1"/>
    <col min="7176" max="7176" width="12.5703125" style="73" customWidth="1"/>
    <col min="7177" max="7177" width="10.140625" style="73" customWidth="1"/>
    <col min="7178" max="7178" width="11.140625" style="73" customWidth="1"/>
    <col min="7179" max="7179" width="13.42578125" style="73" customWidth="1"/>
    <col min="7180" max="7180" width="11.42578125" style="73" customWidth="1"/>
    <col min="7181" max="7181" width="10.140625" style="73" customWidth="1"/>
    <col min="7182" max="7182" width="12.85546875" style="73" customWidth="1"/>
    <col min="7183" max="7183" width="11" style="73" customWidth="1"/>
    <col min="7184" max="7184" width="10.85546875" style="73" customWidth="1"/>
    <col min="7185" max="7185" width="12.5703125" style="73" customWidth="1"/>
    <col min="7186" max="7186" width="11.140625" style="73" customWidth="1"/>
    <col min="7187" max="7187" width="10.42578125" style="73" customWidth="1"/>
    <col min="7188" max="7188" width="13.42578125" style="73" customWidth="1"/>
    <col min="7189" max="7189" width="10.140625" style="73" customWidth="1"/>
    <col min="7190" max="7425" width="9.140625" style="73"/>
    <col min="7426" max="7426" width="14.85546875" style="73" customWidth="1"/>
    <col min="7427" max="7427" width="47.85546875" style="73" customWidth="1"/>
    <col min="7428" max="7428" width="11.85546875" style="73" customWidth="1"/>
    <col min="7429" max="7429" width="13.5703125" style="73" customWidth="1"/>
    <col min="7430" max="7430" width="10.42578125" style="73" customWidth="1"/>
    <col min="7431" max="7431" width="11" style="73" customWidth="1"/>
    <col min="7432" max="7432" width="12.5703125" style="73" customWidth="1"/>
    <col min="7433" max="7433" width="10.140625" style="73" customWidth="1"/>
    <col min="7434" max="7434" width="11.140625" style="73" customWidth="1"/>
    <col min="7435" max="7435" width="13.42578125" style="73" customWidth="1"/>
    <col min="7436" max="7436" width="11.42578125" style="73" customWidth="1"/>
    <col min="7437" max="7437" width="10.140625" style="73" customWidth="1"/>
    <col min="7438" max="7438" width="12.85546875" style="73" customWidth="1"/>
    <col min="7439" max="7439" width="11" style="73" customWidth="1"/>
    <col min="7440" max="7440" width="10.85546875" style="73" customWidth="1"/>
    <col min="7441" max="7441" width="12.5703125" style="73" customWidth="1"/>
    <col min="7442" max="7442" width="11.140625" style="73" customWidth="1"/>
    <col min="7443" max="7443" width="10.42578125" style="73" customWidth="1"/>
    <col min="7444" max="7444" width="13.42578125" style="73" customWidth="1"/>
    <col min="7445" max="7445" width="10.140625" style="73" customWidth="1"/>
    <col min="7446" max="7681" width="9.140625" style="73"/>
    <col min="7682" max="7682" width="14.85546875" style="73" customWidth="1"/>
    <col min="7683" max="7683" width="47.85546875" style="73" customWidth="1"/>
    <col min="7684" max="7684" width="11.85546875" style="73" customWidth="1"/>
    <col min="7685" max="7685" width="13.5703125" style="73" customWidth="1"/>
    <col min="7686" max="7686" width="10.42578125" style="73" customWidth="1"/>
    <col min="7687" max="7687" width="11" style="73" customWidth="1"/>
    <col min="7688" max="7688" width="12.5703125" style="73" customWidth="1"/>
    <col min="7689" max="7689" width="10.140625" style="73" customWidth="1"/>
    <col min="7690" max="7690" width="11.140625" style="73" customWidth="1"/>
    <col min="7691" max="7691" width="13.42578125" style="73" customWidth="1"/>
    <col min="7692" max="7692" width="11.42578125" style="73" customWidth="1"/>
    <col min="7693" max="7693" width="10.140625" style="73" customWidth="1"/>
    <col min="7694" max="7694" width="12.85546875" style="73" customWidth="1"/>
    <col min="7695" max="7695" width="11" style="73" customWidth="1"/>
    <col min="7696" max="7696" width="10.85546875" style="73" customWidth="1"/>
    <col min="7697" max="7697" width="12.5703125" style="73" customWidth="1"/>
    <col min="7698" max="7698" width="11.140625" style="73" customWidth="1"/>
    <col min="7699" max="7699" width="10.42578125" style="73" customWidth="1"/>
    <col min="7700" max="7700" width="13.42578125" style="73" customWidth="1"/>
    <col min="7701" max="7701" width="10.140625" style="73" customWidth="1"/>
    <col min="7702" max="7937" width="9.140625" style="73"/>
    <col min="7938" max="7938" width="14.85546875" style="73" customWidth="1"/>
    <col min="7939" max="7939" width="47.85546875" style="73" customWidth="1"/>
    <col min="7940" max="7940" width="11.85546875" style="73" customWidth="1"/>
    <col min="7941" max="7941" width="13.5703125" style="73" customWidth="1"/>
    <col min="7942" max="7942" width="10.42578125" style="73" customWidth="1"/>
    <col min="7943" max="7943" width="11" style="73" customWidth="1"/>
    <col min="7944" max="7944" width="12.5703125" style="73" customWidth="1"/>
    <col min="7945" max="7945" width="10.140625" style="73" customWidth="1"/>
    <col min="7946" max="7946" width="11.140625" style="73" customWidth="1"/>
    <col min="7947" max="7947" width="13.42578125" style="73" customWidth="1"/>
    <col min="7948" max="7948" width="11.42578125" style="73" customWidth="1"/>
    <col min="7949" max="7949" width="10.140625" style="73" customWidth="1"/>
    <col min="7950" max="7950" width="12.85546875" style="73" customWidth="1"/>
    <col min="7951" max="7951" width="11" style="73" customWidth="1"/>
    <col min="7952" max="7952" width="10.85546875" style="73" customWidth="1"/>
    <col min="7953" max="7953" width="12.5703125" style="73" customWidth="1"/>
    <col min="7954" max="7954" width="11.140625" style="73" customWidth="1"/>
    <col min="7955" max="7955" width="10.42578125" style="73" customWidth="1"/>
    <col min="7956" max="7956" width="13.42578125" style="73" customWidth="1"/>
    <col min="7957" max="7957" width="10.140625" style="73" customWidth="1"/>
    <col min="7958" max="8193" width="9.140625" style="73"/>
    <col min="8194" max="8194" width="14.85546875" style="73" customWidth="1"/>
    <col min="8195" max="8195" width="47.85546875" style="73" customWidth="1"/>
    <col min="8196" max="8196" width="11.85546875" style="73" customWidth="1"/>
    <col min="8197" max="8197" width="13.5703125" style="73" customWidth="1"/>
    <col min="8198" max="8198" width="10.42578125" style="73" customWidth="1"/>
    <col min="8199" max="8199" width="11" style="73" customWidth="1"/>
    <col min="8200" max="8200" width="12.5703125" style="73" customWidth="1"/>
    <col min="8201" max="8201" width="10.140625" style="73" customWidth="1"/>
    <col min="8202" max="8202" width="11.140625" style="73" customWidth="1"/>
    <col min="8203" max="8203" width="13.42578125" style="73" customWidth="1"/>
    <col min="8204" max="8204" width="11.42578125" style="73" customWidth="1"/>
    <col min="8205" max="8205" width="10.140625" style="73" customWidth="1"/>
    <col min="8206" max="8206" width="12.85546875" style="73" customWidth="1"/>
    <col min="8207" max="8207" width="11" style="73" customWidth="1"/>
    <col min="8208" max="8208" width="10.85546875" style="73" customWidth="1"/>
    <col min="8209" max="8209" width="12.5703125" style="73" customWidth="1"/>
    <col min="8210" max="8210" width="11.140625" style="73" customWidth="1"/>
    <col min="8211" max="8211" width="10.42578125" style="73" customWidth="1"/>
    <col min="8212" max="8212" width="13.42578125" style="73" customWidth="1"/>
    <col min="8213" max="8213" width="10.140625" style="73" customWidth="1"/>
    <col min="8214" max="8449" width="9.140625" style="73"/>
    <col min="8450" max="8450" width="14.85546875" style="73" customWidth="1"/>
    <col min="8451" max="8451" width="47.85546875" style="73" customWidth="1"/>
    <col min="8452" max="8452" width="11.85546875" style="73" customWidth="1"/>
    <col min="8453" max="8453" width="13.5703125" style="73" customWidth="1"/>
    <col min="8454" max="8454" width="10.42578125" style="73" customWidth="1"/>
    <col min="8455" max="8455" width="11" style="73" customWidth="1"/>
    <col min="8456" max="8456" width="12.5703125" style="73" customWidth="1"/>
    <col min="8457" max="8457" width="10.140625" style="73" customWidth="1"/>
    <col min="8458" max="8458" width="11.140625" style="73" customWidth="1"/>
    <col min="8459" max="8459" width="13.42578125" style="73" customWidth="1"/>
    <col min="8460" max="8460" width="11.42578125" style="73" customWidth="1"/>
    <col min="8461" max="8461" width="10.140625" style="73" customWidth="1"/>
    <col min="8462" max="8462" width="12.85546875" style="73" customWidth="1"/>
    <col min="8463" max="8463" width="11" style="73" customWidth="1"/>
    <col min="8464" max="8464" width="10.85546875" style="73" customWidth="1"/>
    <col min="8465" max="8465" width="12.5703125" style="73" customWidth="1"/>
    <col min="8466" max="8466" width="11.140625" style="73" customWidth="1"/>
    <col min="8467" max="8467" width="10.42578125" style="73" customWidth="1"/>
    <col min="8468" max="8468" width="13.42578125" style="73" customWidth="1"/>
    <col min="8469" max="8469" width="10.140625" style="73" customWidth="1"/>
    <col min="8470" max="8705" width="9.140625" style="73"/>
    <col min="8706" max="8706" width="14.85546875" style="73" customWidth="1"/>
    <col min="8707" max="8707" width="47.85546875" style="73" customWidth="1"/>
    <col min="8708" max="8708" width="11.85546875" style="73" customWidth="1"/>
    <col min="8709" max="8709" width="13.5703125" style="73" customWidth="1"/>
    <col min="8710" max="8710" width="10.42578125" style="73" customWidth="1"/>
    <col min="8711" max="8711" width="11" style="73" customWidth="1"/>
    <col min="8712" max="8712" width="12.5703125" style="73" customWidth="1"/>
    <col min="8713" max="8713" width="10.140625" style="73" customWidth="1"/>
    <col min="8714" max="8714" width="11.140625" style="73" customWidth="1"/>
    <col min="8715" max="8715" width="13.42578125" style="73" customWidth="1"/>
    <col min="8716" max="8716" width="11.42578125" style="73" customWidth="1"/>
    <col min="8717" max="8717" width="10.140625" style="73" customWidth="1"/>
    <col min="8718" max="8718" width="12.85546875" style="73" customWidth="1"/>
    <col min="8719" max="8719" width="11" style="73" customWidth="1"/>
    <col min="8720" max="8720" width="10.85546875" style="73" customWidth="1"/>
    <col min="8721" max="8721" width="12.5703125" style="73" customWidth="1"/>
    <col min="8722" max="8722" width="11.140625" style="73" customWidth="1"/>
    <col min="8723" max="8723" width="10.42578125" style="73" customWidth="1"/>
    <col min="8724" max="8724" width="13.42578125" style="73" customWidth="1"/>
    <col min="8725" max="8725" width="10.140625" style="73" customWidth="1"/>
    <col min="8726" max="8961" width="9.140625" style="73"/>
    <col min="8962" max="8962" width="14.85546875" style="73" customWidth="1"/>
    <col min="8963" max="8963" width="47.85546875" style="73" customWidth="1"/>
    <col min="8964" max="8964" width="11.85546875" style="73" customWidth="1"/>
    <col min="8965" max="8965" width="13.5703125" style="73" customWidth="1"/>
    <col min="8966" max="8966" width="10.42578125" style="73" customWidth="1"/>
    <col min="8967" max="8967" width="11" style="73" customWidth="1"/>
    <col min="8968" max="8968" width="12.5703125" style="73" customWidth="1"/>
    <col min="8969" max="8969" width="10.140625" style="73" customWidth="1"/>
    <col min="8970" max="8970" width="11.140625" style="73" customWidth="1"/>
    <col min="8971" max="8971" width="13.42578125" style="73" customWidth="1"/>
    <col min="8972" max="8972" width="11.42578125" style="73" customWidth="1"/>
    <col min="8973" max="8973" width="10.140625" style="73" customWidth="1"/>
    <col min="8974" max="8974" width="12.85546875" style="73" customWidth="1"/>
    <col min="8975" max="8975" width="11" style="73" customWidth="1"/>
    <col min="8976" max="8976" width="10.85546875" style="73" customWidth="1"/>
    <col min="8977" max="8977" width="12.5703125" style="73" customWidth="1"/>
    <col min="8978" max="8978" width="11.140625" style="73" customWidth="1"/>
    <col min="8979" max="8979" width="10.42578125" style="73" customWidth="1"/>
    <col min="8980" max="8980" width="13.42578125" style="73" customWidth="1"/>
    <col min="8981" max="8981" width="10.140625" style="73" customWidth="1"/>
    <col min="8982" max="9217" width="9.140625" style="73"/>
    <col min="9218" max="9218" width="14.85546875" style="73" customWidth="1"/>
    <col min="9219" max="9219" width="47.85546875" style="73" customWidth="1"/>
    <col min="9220" max="9220" width="11.85546875" style="73" customWidth="1"/>
    <col min="9221" max="9221" width="13.5703125" style="73" customWidth="1"/>
    <col min="9222" max="9222" width="10.42578125" style="73" customWidth="1"/>
    <col min="9223" max="9223" width="11" style="73" customWidth="1"/>
    <col min="9224" max="9224" width="12.5703125" style="73" customWidth="1"/>
    <col min="9225" max="9225" width="10.140625" style="73" customWidth="1"/>
    <col min="9226" max="9226" width="11.140625" style="73" customWidth="1"/>
    <col min="9227" max="9227" width="13.42578125" style="73" customWidth="1"/>
    <col min="9228" max="9228" width="11.42578125" style="73" customWidth="1"/>
    <col min="9229" max="9229" width="10.140625" style="73" customWidth="1"/>
    <col min="9230" max="9230" width="12.85546875" style="73" customWidth="1"/>
    <col min="9231" max="9231" width="11" style="73" customWidth="1"/>
    <col min="9232" max="9232" width="10.85546875" style="73" customWidth="1"/>
    <col min="9233" max="9233" width="12.5703125" style="73" customWidth="1"/>
    <col min="9234" max="9234" width="11.140625" style="73" customWidth="1"/>
    <col min="9235" max="9235" width="10.42578125" style="73" customWidth="1"/>
    <col min="9236" max="9236" width="13.42578125" style="73" customWidth="1"/>
    <col min="9237" max="9237" width="10.140625" style="73" customWidth="1"/>
    <col min="9238" max="9473" width="9.140625" style="73"/>
    <col min="9474" max="9474" width="14.85546875" style="73" customWidth="1"/>
    <col min="9475" max="9475" width="47.85546875" style="73" customWidth="1"/>
    <col min="9476" max="9476" width="11.85546875" style="73" customWidth="1"/>
    <col min="9477" max="9477" width="13.5703125" style="73" customWidth="1"/>
    <col min="9478" max="9478" width="10.42578125" style="73" customWidth="1"/>
    <col min="9479" max="9479" width="11" style="73" customWidth="1"/>
    <col min="9480" max="9480" width="12.5703125" style="73" customWidth="1"/>
    <col min="9481" max="9481" width="10.140625" style="73" customWidth="1"/>
    <col min="9482" max="9482" width="11.140625" style="73" customWidth="1"/>
    <col min="9483" max="9483" width="13.42578125" style="73" customWidth="1"/>
    <col min="9484" max="9484" width="11.42578125" style="73" customWidth="1"/>
    <col min="9485" max="9485" width="10.140625" style="73" customWidth="1"/>
    <col min="9486" max="9486" width="12.85546875" style="73" customWidth="1"/>
    <col min="9487" max="9487" width="11" style="73" customWidth="1"/>
    <col min="9488" max="9488" width="10.85546875" style="73" customWidth="1"/>
    <col min="9489" max="9489" width="12.5703125" style="73" customWidth="1"/>
    <col min="9490" max="9490" width="11.140625" style="73" customWidth="1"/>
    <col min="9491" max="9491" width="10.42578125" style="73" customWidth="1"/>
    <col min="9492" max="9492" width="13.42578125" style="73" customWidth="1"/>
    <col min="9493" max="9493" width="10.140625" style="73" customWidth="1"/>
    <col min="9494" max="9729" width="9.140625" style="73"/>
    <col min="9730" max="9730" width="14.85546875" style="73" customWidth="1"/>
    <col min="9731" max="9731" width="47.85546875" style="73" customWidth="1"/>
    <col min="9732" max="9732" width="11.85546875" style="73" customWidth="1"/>
    <col min="9733" max="9733" width="13.5703125" style="73" customWidth="1"/>
    <col min="9734" max="9734" width="10.42578125" style="73" customWidth="1"/>
    <col min="9735" max="9735" width="11" style="73" customWidth="1"/>
    <col min="9736" max="9736" width="12.5703125" style="73" customWidth="1"/>
    <col min="9737" max="9737" width="10.140625" style="73" customWidth="1"/>
    <col min="9738" max="9738" width="11.140625" style="73" customWidth="1"/>
    <col min="9739" max="9739" width="13.42578125" style="73" customWidth="1"/>
    <col min="9740" max="9740" width="11.42578125" style="73" customWidth="1"/>
    <col min="9741" max="9741" width="10.140625" style="73" customWidth="1"/>
    <col min="9742" max="9742" width="12.85546875" style="73" customWidth="1"/>
    <col min="9743" max="9743" width="11" style="73" customWidth="1"/>
    <col min="9744" max="9744" width="10.85546875" style="73" customWidth="1"/>
    <col min="9745" max="9745" width="12.5703125" style="73" customWidth="1"/>
    <col min="9746" max="9746" width="11.140625" style="73" customWidth="1"/>
    <col min="9747" max="9747" width="10.42578125" style="73" customWidth="1"/>
    <col min="9748" max="9748" width="13.42578125" style="73" customWidth="1"/>
    <col min="9749" max="9749" width="10.140625" style="73" customWidth="1"/>
    <col min="9750" max="9985" width="9.140625" style="73"/>
    <col min="9986" max="9986" width="14.85546875" style="73" customWidth="1"/>
    <col min="9987" max="9987" width="47.85546875" style="73" customWidth="1"/>
    <col min="9988" max="9988" width="11.85546875" style="73" customWidth="1"/>
    <col min="9989" max="9989" width="13.5703125" style="73" customWidth="1"/>
    <col min="9990" max="9990" width="10.42578125" style="73" customWidth="1"/>
    <col min="9991" max="9991" width="11" style="73" customWidth="1"/>
    <col min="9992" max="9992" width="12.5703125" style="73" customWidth="1"/>
    <col min="9993" max="9993" width="10.140625" style="73" customWidth="1"/>
    <col min="9994" max="9994" width="11.140625" style="73" customWidth="1"/>
    <col min="9995" max="9995" width="13.42578125" style="73" customWidth="1"/>
    <col min="9996" max="9996" width="11.42578125" style="73" customWidth="1"/>
    <col min="9997" max="9997" width="10.140625" style="73" customWidth="1"/>
    <col min="9998" max="9998" width="12.85546875" style="73" customWidth="1"/>
    <col min="9999" max="9999" width="11" style="73" customWidth="1"/>
    <col min="10000" max="10000" width="10.85546875" style="73" customWidth="1"/>
    <col min="10001" max="10001" width="12.5703125" style="73" customWidth="1"/>
    <col min="10002" max="10002" width="11.140625" style="73" customWidth="1"/>
    <col min="10003" max="10003" width="10.42578125" style="73" customWidth="1"/>
    <col min="10004" max="10004" width="13.42578125" style="73" customWidth="1"/>
    <col min="10005" max="10005" width="10.140625" style="73" customWidth="1"/>
    <col min="10006" max="10241" width="9.140625" style="73"/>
    <col min="10242" max="10242" width="14.85546875" style="73" customWidth="1"/>
    <col min="10243" max="10243" width="47.85546875" style="73" customWidth="1"/>
    <col min="10244" max="10244" width="11.85546875" style="73" customWidth="1"/>
    <col min="10245" max="10245" width="13.5703125" style="73" customWidth="1"/>
    <col min="10246" max="10246" width="10.42578125" style="73" customWidth="1"/>
    <col min="10247" max="10247" width="11" style="73" customWidth="1"/>
    <col min="10248" max="10248" width="12.5703125" style="73" customWidth="1"/>
    <col min="10249" max="10249" width="10.140625" style="73" customWidth="1"/>
    <col min="10250" max="10250" width="11.140625" style="73" customWidth="1"/>
    <col min="10251" max="10251" width="13.42578125" style="73" customWidth="1"/>
    <col min="10252" max="10252" width="11.42578125" style="73" customWidth="1"/>
    <col min="10253" max="10253" width="10.140625" style="73" customWidth="1"/>
    <col min="10254" max="10254" width="12.85546875" style="73" customWidth="1"/>
    <col min="10255" max="10255" width="11" style="73" customWidth="1"/>
    <col min="10256" max="10256" width="10.85546875" style="73" customWidth="1"/>
    <col min="10257" max="10257" width="12.5703125" style="73" customWidth="1"/>
    <col min="10258" max="10258" width="11.140625" style="73" customWidth="1"/>
    <col min="10259" max="10259" width="10.42578125" style="73" customWidth="1"/>
    <col min="10260" max="10260" width="13.42578125" style="73" customWidth="1"/>
    <col min="10261" max="10261" width="10.140625" style="73" customWidth="1"/>
    <col min="10262" max="10497" width="9.140625" style="73"/>
    <col min="10498" max="10498" width="14.85546875" style="73" customWidth="1"/>
    <col min="10499" max="10499" width="47.85546875" style="73" customWidth="1"/>
    <col min="10500" max="10500" width="11.85546875" style="73" customWidth="1"/>
    <col min="10501" max="10501" width="13.5703125" style="73" customWidth="1"/>
    <col min="10502" max="10502" width="10.42578125" style="73" customWidth="1"/>
    <col min="10503" max="10503" width="11" style="73" customWidth="1"/>
    <col min="10504" max="10504" width="12.5703125" style="73" customWidth="1"/>
    <col min="10505" max="10505" width="10.140625" style="73" customWidth="1"/>
    <col min="10506" max="10506" width="11.140625" style="73" customWidth="1"/>
    <col min="10507" max="10507" width="13.42578125" style="73" customWidth="1"/>
    <col min="10508" max="10508" width="11.42578125" style="73" customWidth="1"/>
    <col min="10509" max="10509" width="10.140625" style="73" customWidth="1"/>
    <col min="10510" max="10510" width="12.85546875" style="73" customWidth="1"/>
    <col min="10511" max="10511" width="11" style="73" customWidth="1"/>
    <col min="10512" max="10512" width="10.85546875" style="73" customWidth="1"/>
    <col min="10513" max="10513" width="12.5703125" style="73" customWidth="1"/>
    <col min="10514" max="10514" width="11.140625" style="73" customWidth="1"/>
    <col min="10515" max="10515" width="10.42578125" style="73" customWidth="1"/>
    <col min="10516" max="10516" width="13.42578125" style="73" customWidth="1"/>
    <col min="10517" max="10517" width="10.140625" style="73" customWidth="1"/>
    <col min="10518" max="10753" width="9.140625" style="73"/>
    <col min="10754" max="10754" width="14.85546875" style="73" customWidth="1"/>
    <col min="10755" max="10755" width="47.85546875" style="73" customWidth="1"/>
    <col min="10756" max="10756" width="11.85546875" style="73" customWidth="1"/>
    <col min="10757" max="10757" width="13.5703125" style="73" customWidth="1"/>
    <col min="10758" max="10758" width="10.42578125" style="73" customWidth="1"/>
    <col min="10759" max="10759" width="11" style="73" customWidth="1"/>
    <col min="10760" max="10760" width="12.5703125" style="73" customWidth="1"/>
    <col min="10761" max="10761" width="10.140625" style="73" customWidth="1"/>
    <col min="10762" max="10762" width="11.140625" style="73" customWidth="1"/>
    <col min="10763" max="10763" width="13.42578125" style="73" customWidth="1"/>
    <col min="10764" max="10764" width="11.42578125" style="73" customWidth="1"/>
    <col min="10765" max="10765" width="10.140625" style="73" customWidth="1"/>
    <col min="10766" max="10766" width="12.85546875" style="73" customWidth="1"/>
    <col min="10767" max="10767" width="11" style="73" customWidth="1"/>
    <col min="10768" max="10768" width="10.85546875" style="73" customWidth="1"/>
    <col min="10769" max="10769" width="12.5703125" style="73" customWidth="1"/>
    <col min="10770" max="10770" width="11.140625" style="73" customWidth="1"/>
    <col min="10771" max="10771" width="10.42578125" style="73" customWidth="1"/>
    <col min="10772" max="10772" width="13.42578125" style="73" customWidth="1"/>
    <col min="10773" max="10773" width="10.140625" style="73" customWidth="1"/>
    <col min="10774" max="11009" width="9.140625" style="73"/>
    <col min="11010" max="11010" width="14.85546875" style="73" customWidth="1"/>
    <col min="11011" max="11011" width="47.85546875" style="73" customWidth="1"/>
    <col min="11012" max="11012" width="11.85546875" style="73" customWidth="1"/>
    <col min="11013" max="11013" width="13.5703125" style="73" customWidth="1"/>
    <col min="11014" max="11014" width="10.42578125" style="73" customWidth="1"/>
    <col min="11015" max="11015" width="11" style="73" customWidth="1"/>
    <col min="11016" max="11016" width="12.5703125" style="73" customWidth="1"/>
    <col min="11017" max="11017" width="10.140625" style="73" customWidth="1"/>
    <col min="11018" max="11018" width="11.140625" style="73" customWidth="1"/>
    <col min="11019" max="11019" width="13.42578125" style="73" customWidth="1"/>
    <col min="11020" max="11020" width="11.42578125" style="73" customWidth="1"/>
    <col min="11021" max="11021" width="10.140625" style="73" customWidth="1"/>
    <col min="11022" max="11022" width="12.85546875" style="73" customWidth="1"/>
    <col min="11023" max="11023" width="11" style="73" customWidth="1"/>
    <col min="11024" max="11024" width="10.85546875" style="73" customWidth="1"/>
    <col min="11025" max="11025" width="12.5703125" style="73" customWidth="1"/>
    <col min="11026" max="11026" width="11.140625" style="73" customWidth="1"/>
    <col min="11027" max="11027" width="10.42578125" style="73" customWidth="1"/>
    <col min="11028" max="11028" width="13.42578125" style="73" customWidth="1"/>
    <col min="11029" max="11029" width="10.140625" style="73" customWidth="1"/>
    <col min="11030" max="11265" width="9.140625" style="73"/>
    <col min="11266" max="11266" width="14.85546875" style="73" customWidth="1"/>
    <col min="11267" max="11267" width="47.85546875" style="73" customWidth="1"/>
    <col min="11268" max="11268" width="11.85546875" style="73" customWidth="1"/>
    <col min="11269" max="11269" width="13.5703125" style="73" customWidth="1"/>
    <col min="11270" max="11270" width="10.42578125" style="73" customWidth="1"/>
    <col min="11271" max="11271" width="11" style="73" customWidth="1"/>
    <col min="11272" max="11272" width="12.5703125" style="73" customWidth="1"/>
    <col min="11273" max="11273" width="10.140625" style="73" customWidth="1"/>
    <col min="11274" max="11274" width="11.140625" style="73" customWidth="1"/>
    <col min="11275" max="11275" width="13.42578125" style="73" customWidth="1"/>
    <col min="11276" max="11276" width="11.42578125" style="73" customWidth="1"/>
    <col min="11277" max="11277" width="10.140625" style="73" customWidth="1"/>
    <col min="11278" max="11278" width="12.85546875" style="73" customWidth="1"/>
    <col min="11279" max="11279" width="11" style="73" customWidth="1"/>
    <col min="11280" max="11280" width="10.85546875" style="73" customWidth="1"/>
    <col min="11281" max="11281" width="12.5703125" style="73" customWidth="1"/>
    <col min="11282" max="11282" width="11.140625" style="73" customWidth="1"/>
    <col min="11283" max="11283" width="10.42578125" style="73" customWidth="1"/>
    <col min="11284" max="11284" width="13.42578125" style="73" customWidth="1"/>
    <col min="11285" max="11285" width="10.140625" style="73" customWidth="1"/>
    <col min="11286" max="11521" width="9.140625" style="73"/>
    <col min="11522" max="11522" width="14.85546875" style="73" customWidth="1"/>
    <col min="11523" max="11523" width="47.85546875" style="73" customWidth="1"/>
    <col min="11524" max="11524" width="11.85546875" style="73" customWidth="1"/>
    <col min="11525" max="11525" width="13.5703125" style="73" customWidth="1"/>
    <col min="11526" max="11526" width="10.42578125" style="73" customWidth="1"/>
    <col min="11527" max="11527" width="11" style="73" customWidth="1"/>
    <col min="11528" max="11528" width="12.5703125" style="73" customWidth="1"/>
    <col min="11529" max="11529" width="10.140625" style="73" customWidth="1"/>
    <col min="11530" max="11530" width="11.140625" style="73" customWidth="1"/>
    <col min="11531" max="11531" width="13.42578125" style="73" customWidth="1"/>
    <col min="11532" max="11532" width="11.42578125" style="73" customWidth="1"/>
    <col min="11533" max="11533" width="10.140625" style="73" customWidth="1"/>
    <col min="11534" max="11534" width="12.85546875" style="73" customWidth="1"/>
    <col min="11535" max="11535" width="11" style="73" customWidth="1"/>
    <col min="11536" max="11536" width="10.85546875" style="73" customWidth="1"/>
    <col min="11537" max="11537" width="12.5703125" style="73" customWidth="1"/>
    <col min="11538" max="11538" width="11.140625" style="73" customWidth="1"/>
    <col min="11539" max="11539" width="10.42578125" style="73" customWidth="1"/>
    <col min="11540" max="11540" width="13.42578125" style="73" customWidth="1"/>
    <col min="11541" max="11541" width="10.140625" style="73" customWidth="1"/>
    <col min="11542" max="11777" width="9.140625" style="73"/>
    <col min="11778" max="11778" width="14.85546875" style="73" customWidth="1"/>
    <col min="11779" max="11779" width="47.85546875" style="73" customWidth="1"/>
    <col min="11780" max="11780" width="11.85546875" style="73" customWidth="1"/>
    <col min="11781" max="11781" width="13.5703125" style="73" customWidth="1"/>
    <col min="11782" max="11782" width="10.42578125" style="73" customWidth="1"/>
    <col min="11783" max="11783" width="11" style="73" customWidth="1"/>
    <col min="11784" max="11784" width="12.5703125" style="73" customWidth="1"/>
    <col min="11785" max="11785" width="10.140625" style="73" customWidth="1"/>
    <col min="11786" max="11786" width="11.140625" style="73" customWidth="1"/>
    <col min="11787" max="11787" width="13.42578125" style="73" customWidth="1"/>
    <col min="11788" max="11788" width="11.42578125" style="73" customWidth="1"/>
    <col min="11789" max="11789" width="10.140625" style="73" customWidth="1"/>
    <col min="11790" max="11790" width="12.85546875" style="73" customWidth="1"/>
    <col min="11791" max="11791" width="11" style="73" customWidth="1"/>
    <col min="11792" max="11792" width="10.85546875" style="73" customWidth="1"/>
    <col min="11793" max="11793" width="12.5703125" style="73" customWidth="1"/>
    <col min="11794" max="11794" width="11.140625" style="73" customWidth="1"/>
    <col min="11795" max="11795" width="10.42578125" style="73" customWidth="1"/>
    <col min="11796" max="11796" width="13.42578125" style="73" customWidth="1"/>
    <col min="11797" max="11797" width="10.140625" style="73" customWidth="1"/>
    <col min="11798" max="12033" width="9.140625" style="73"/>
    <col min="12034" max="12034" width="14.85546875" style="73" customWidth="1"/>
    <col min="12035" max="12035" width="47.85546875" style="73" customWidth="1"/>
    <col min="12036" max="12036" width="11.85546875" style="73" customWidth="1"/>
    <col min="12037" max="12037" width="13.5703125" style="73" customWidth="1"/>
    <col min="12038" max="12038" width="10.42578125" style="73" customWidth="1"/>
    <col min="12039" max="12039" width="11" style="73" customWidth="1"/>
    <col min="12040" max="12040" width="12.5703125" style="73" customWidth="1"/>
    <col min="12041" max="12041" width="10.140625" style="73" customWidth="1"/>
    <col min="12042" max="12042" width="11.140625" style="73" customWidth="1"/>
    <col min="12043" max="12043" width="13.42578125" style="73" customWidth="1"/>
    <col min="12044" max="12044" width="11.42578125" style="73" customWidth="1"/>
    <col min="12045" max="12045" width="10.140625" style="73" customWidth="1"/>
    <col min="12046" max="12046" width="12.85546875" style="73" customWidth="1"/>
    <col min="12047" max="12047" width="11" style="73" customWidth="1"/>
    <col min="12048" max="12048" width="10.85546875" style="73" customWidth="1"/>
    <col min="12049" max="12049" width="12.5703125" style="73" customWidth="1"/>
    <col min="12050" max="12050" width="11.140625" style="73" customWidth="1"/>
    <col min="12051" max="12051" width="10.42578125" style="73" customWidth="1"/>
    <col min="12052" max="12052" width="13.42578125" style="73" customWidth="1"/>
    <col min="12053" max="12053" width="10.140625" style="73" customWidth="1"/>
    <col min="12054" max="12289" width="9.140625" style="73"/>
    <col min="12290" max="12290" width="14.85546875" style="73" customWidth="1"/>
    <col min="12291" max="12291" width="47.85546875" style="73" customWidth="1"/>
    <col min="12292" max="12292" width="11.85546875" style="73" customWidth="1"/>
    <col min="12293" max="12293" width="13.5703125" style="73" customWidth="1"/>
    <col min="12294" max="12294" width="10.42578125" style="73" customWidth="1"/>
    <col min="12295" max="12295" width="11" style="73" customWidth="1"/>
    <col min="12296" max="12296" width="12.5703125" style="73" customWidth="1"/>
    <col min="12297" max="12297" width="10.140625" style="73" customWidth="1"/>
    <col min="12298" max="12298" width="11.140625" style="73" customWidth="1"/>
    <col min="12299" max="12299" width="13.42578125" style="73" customWidth="1"/>
    <col min="12300" max="12300" width="11.42578125" style="73" customWidth="1"/>
    <col min="12301" max="12301" width="10.140625" style="73" customWidth="1"/>
    <col min="12302" max="12302" width="12.85546875" style="73" customWidth="1"/>
    <col min="12303" max="12303" width="11" style="73" customWidth="1"/>
    <col min="12304" max="12304" width="10.85546875" style="73" customWidth="1"/>
    <col min="12305" max="12305" width="12.5703125" style="73" customWidth="1"/>
    <col min="12306" max="12306" width="11.140625" style="73" customWidth="1"/>
    <col min="12307" max="12307" width="10.42578125" style="73" customWidth="1"/>
    <col min="12308" max="12308" width="13.42578125" style="73" customWidth="1"/>
    <col min="12309" max="12309" width="10.140625" style="73" customWidth="1"/>
    <col min="12310" max="12545" width="9.140625" style="73"/>
    <col min="12546" max="12546" width="14.85546875" style="73" customWidth="1"/>
    <col min="12547" max="12547" width="47.85546875" style="73" customWidth="1"/>
    <col min="12548" max="12548" width="11.85546875" style="73" customWidth="1"/>
    <col min="12549" max="12549" width="13.5703125" style="73" customWidth="1"/>
    <col min="12550" max="12550" width="10.42578125" style="73" customWidth="1"/>
    <col min="12551" max="12551" width="11" style="73" customWidth="1"/>
    <col min="12552" max="12552" width="12.5703125" style="73" customWidth="1"/>
    <col min="12553" max="12553" width="10.140625" style="73" customWidth="1"/>
    <col min="12554" max="12554" width="11.140625" style="73" customWidth="1"/>
    <col min="12555" max="12555" width="13.42578125" style="73" customWidth="1"/>
    <col min="12556" max="12556" width="11.42578125" style="73" customWidth="1"/>
    <col min="12557" max="12557" width="10.140625" style="73" customWidth="1"/>
    <col min="12558" max="12558" width="12.85546875" style="73" customWidth="1"/>
    <col min="12559" max="12559" width="11" style="73" customWidth="1"/>
    <col min="12560" max="12560" width="10.85546875" style="73" customWidth="1"/>
    <col min="12561" max="12561" width="12.5703125" style="73" customWidth="1"/>
    <col min="12562" max="12562" width="11.140625" style="73" customWidth="1"/>
    <col min="12563" max="12563" width="10.42578125" style="73" customWidth="1"/>
    <col min="12564" max="12564" width="13.42578125" style="73" customWidth="1"/>
    <col min="12565" max="12565" width="10.140625" style="73" customWidth="1"/>
    <col min="12566" max="12801" width="9.140625" style="73"/>
    <col min="12802" max="12802" width="14.85546875" style="73" customWidth="1"/>
    <col min="12803" max="12803" width="47.85546875" style="73" customWidth="1"/>
    <col min="12804" max="12804" width="11.85546875" style="73" customWidth="1"/>
    <col min="12805" max="12805" width="13.5703125" style="73" customWidth="1"/>
    <col min="12806" max="12806" width="10.42578125" style="73" customWidth="1"/>
    <col min="12807" max="12807" width="11" style="73" customWidth="1"/>
    <col min="12808" max="12808" width="12.5703125" style="73" customWidth="1"/>
    <col min="12809" max="12809" width="10.140625" style="73" customWidth="1"/>
    <col min="12810" max="12810" width="11.140625" style="73" customWidth="1"/>
    <col min="12811" max="12811" width="13.42578125" style="73" customWidth="1"/>
    <col min="12812" max="12812" width="11.42578125" style="73" customWidth="1"/>
    <col min="12813" max="12813" width="10.140625" style="73" customWidth="1"/>
    <col min="12814" max="12814" width="12.85546875" style="73" customWidth="1"/>
    <col min="12815" max="12815" width="11" style="73" customWidth="1"/>
    <col min="12816" max="12816" width="10.85546875" style="73" customWidth="1"/>
    <col min="12817" max="12817" width="12.5703125" style="73" customWidth="1"/>
    <col min="12818" max="12818" width="11.140625" style="73" customWidth="1"/>
    <col min="12819" max="12819" width="10.42578125" style="73" customWidth="1"/>
    <col min="12820" max="12820" width="13.42578125" style="73" customWidth="1"/>
    <col min="12821" max="12821" width="10.140625" style="73" customWidth="1"/>
    <col min="12822" max="13057" width="9.140625" style="73"/>
    <col min="13058" max="13058" width="14.85546875" style="73" customWidth="1"/>
    <col min="13059" max="13059" width="47.85546875" style="73" customWidth="1"/>
    <col min="13060" max="13060" width="11.85546875" style="73" customWidth="1"/>
    <col min="13061" max="13061" width="13.5703125" style="73" customWidth="1"/>
    <col min="13062" max="13062" width="10.42578125" style="73" customWidth="1"/>
    <col min="13063" max="13063" width="11" style="73" customWidth="1"/>
    <col min="13064" max="13064" width="12.5703125" style="73" customWidth="1"/>
    <col min="13065" max="13065" width="10.140625" style="73" customWidth="1"/>
    <col min="13066" max="13066" width="11.140625" style="73" customWidth="1"/>
    <col min="13067" max="13067" width="13.42578125" style="73" customWidth="1"/>
    <col min="13068" max="13068" width="11.42578125" style="73" customWidth="1"/>
    <col min="13069" max="13069" width="10.140625" style="73" customWidth="1"/>
    <col min="13070" max="13070" width="12.85546875" style="73" customWidth="1"/>
    <col min="13071" max="13071" width="11" style="73" customWidth="1"/>
    <col min="13072" max="13072" width="10.85546875" style="73" customWidth="1"/>
    <col min="13073" max="13073" width="12.5703125" style="73" customWidth="1"/>
    <col min="13074" max="13074" width="11.140625" style="73" customWidth="1"/>
    <col min="13075" max="13075" width="10.42578125" style="73" customWidth="1"/>
    <col min="13076" max="13076" width="13.42578125" style="73" customWidth="1"/>
    <col min="13077" max="13077" width="10.140625" style="73" customWidth="1"/>
    <col min="13078" max="13313" width="9.140625" style="73"/>
    <col min="13314" max="13314" width="14.85546875" style="73" customWidth="1"/>
    <col min="13315" max="13315" width="47.85546875" style="73" customWidth="1"/>
    <col min="13316" max="13316" width="11.85546875" style="73" customWidth="1"/>
    <col min="13317" max="13317" width="13.5703125" style="73" customWidth="1"/>
    <col min="13318" max="13318" width="10.42578125" style="73" customWidth="1"/>
    <col min="13319" max="13319" width="11" style="73" customWidth="1"/>
    <col min="13320" max="13320" width="12.5703125" style="73" customWidth="1"/>
    <col min="13321" max="13321" width="10.140625" style="73" customWidth="1"/>
    <col min="13322" max="13322" width="11.140625" style="73" customWidth="1"/>
    <col min="13323" max="13323" width="13.42578125" style="73" customWidth="1"/>
    <col min="13324" max="13324" width="11.42578125" style="73" customWidth="1"/>
    <col min="13325" max="13325" width="10.140625" style="73" customWidth="1"/>
    <col min="13326" max="13326" width="12.85546875" style="73" customWidth="1"/>
    <col min="13327" max="13327" width="11" style="73" customWidth="1"/>
    <col min="13328" max="13328" width="10.85546875" style="73" customWidth="1"/>
    <col min="13329" max="13329" width="12.5703125" style="73" customWidth="1"/>
    <col min="13330" max="13330" width="11.140625" style="73" customWidth="1"/>
    <col min="13331" max="13331" width="10.42578125" style="73" customWidth="1"/>
    <col min="13332" max="13332" width="13.42578125" style="73" customWidth="1"/>
    <col min="13333" max="13333" width="10.140625" style="73" customWidth="1"/>
    <col min="13334" max="13569" width="9.140625" style="73"/>
    <col min="13570" max="13570" width="14.85546875" style="73" customWidth="1"/>
    <col min="13571" max="13571" width="47.85546875" style="73" customWidth="1"/>
    <col min="13572" max="13572" width="11.85546875" style="73" customWidth="1"/>
    <col min="13573" max="13573" width="13.5703125" style="73" customWidth="1"/>
    <col min="13574" max="13574" width="10.42578125" style="73" customWidth="1"/>
    <col min="13575" max="13575" width="11" style="73" customWidth="1"/>
    <col min="13576" max="13576" width="12.5703125" style="73" customWidth="1"/>
    <col min="13577" max="13577" width="10.140625" style="73" customWidth="1"/>
    <col min="13578" max="13578" width="11.140625" style="73" customWidth="1"/>
    <col min="13579" max="13579" width="13.42578125" style="73" customWidth="1"/>
    <col min="13580" max="13580" width="11.42578125" style="73" customWidth="1"/>
    <col min="13581" max="13581" width="10.140625" style="73" customWidth="1"/>
    <col min="13582" max="13582" width="12.85546875" style="73" customWidth="1"/>
    <col min="13583" max="13583" width="11" style="73" customWidth="1"/>
    <col min="13584" max="13584" width="10.85546875" style="73" customWidth="1"/>
    <col min="13585" max="13585" width="12.5703125" style="73" customWidth="1"/>
    <col min="13586" max="13586" width="11.140625" style="73" customWidth="1"/>
    <col min="13587" max="13587" width="10.42578125" style="73" customWidth="1"/>
    <col min="13588" max="13588" width="13.42578125" style="73" customWidth="1"/>
    <col min="13589" max="13589" width="10.140625" style="73" customWidth="1"/>
    <col min="13590" max="13825" width="9.140625" style="73"/>
    <col min="13826" max="13826" width="14.85546875" style="73" customWidth="1"/>
    <col min="13827" max="13827" width="47.85546875" style="73" customWidth="1"/>
    <col min="13828" max="13828" width="11.85546875" style="73" customWidth="1"/>
    <col min="13829" max="13829" width="13.5703125" style="73" customWidth="1"/>
    <col min="13830" max="13830" width="10.42578125" style="73" customWidth="1"/>
    <col min="13831" max="13831" width="11" style="73" customWidth="1"/>
    <col min="13832" max="13832" width="12.5703125" style="73" customWidth="1"/>
    <col min="13833" max="13833" width="10.140625" style="73" customWidth="1"/>
    <col min="13834" max="13834" width="11.140625" style="73" customWidth="1"/>
    <col min="13835" max="13835" width="13.42578125" style="73" customWidth="1"/>
    <col min="13836" max="13836" width="11.42578125" style="73" customWidth="1"/>
    <col min="13837" max="13837" width="10.140625" style="73" customWidth="1"/>
    <col min="13838" max="13838" width="12.85546875" style="73" customWidth="1"/>
    <col min="13839" max="13839" width="11" style="73" customWidth="1"/>
    <col min="13840" max="13840" width="10.85546875" style="73" customWidth="1"/>
    <col min="13841" max="13841" width="12.5703125" style="73" customWidth="1"/>
    <col min="13842" max="13842" width="11.140625" style="73" customWidth="1"/>
    <col min="13843" max="13843" width="10.42578125" style="73" customWidth="1"/>
    <col min="13844" max="13844" width="13.42578125" style="73" customWidth="1"/>
    <col min="13845" max="13845" width="10.140625" style="73" customWidth="1"/>
    <col min="13846" max="14081" width="9.140625" style="73"/>
    <col min="14082" max="14082" width="14.85546875" style="73" customWidth="1"/>
    <col min="14083" max="14083" width="47.85546875" style="73" customWidth="1"/>
    <col min="14084" max="14084" width="11.85546875" style="73" customWidth="1"/>
    <col min="14085" max="14085" width="13.5703125" style="73" customWidth="1"/>
    <col min="14086" max="14086" width="10.42578125" style="73" customWidth="1"/>
    <col min="14087" max="14087" width="11" style="73" customWidth="1"/>
    <col min="14088" max="14088" width="12.5703125" style="73" customWidth="1"/>
    <col min="14089" max="14089" width="10.140625" style="73" customWidth="1"/>
    <col min="14090" max="14090" width="11.140625" style="73" customWidth="1"/>
    <col min="14091" max="14091" width="13.42578125" style="73" customWidth="1"/>
    <col min="14092" max="14092" width="11.42578125" style="73" customWidth="1"/>
    <col min="14093" max="14093" width="10.140625" style="73" customWidth="1"/>
    <col min="14094" max="14094" width="12.85546875" style="73" customWidth="1"/>
    <col min="14095" max="14095" width="11" style="73" customWidth="1"/>
    <col min="14096" max="14096" width="10.85546875" style="73" customWidth="1"/>
    <col min="14097" max="14097" width="12.5703125" style="73" customWidth="1"/>
    <col min="14098" max="14098" width="11.140625" style="73" customWidth="1"/>
    <col min="14099" max="14099" width="10.42578125" style="73" customWidth="1"/>
    <col min="14100" max="14100" width="13.42578125" style="73" customWidth="1"/>
    <col min="14101" max="14101" width="10.140625" style="73" customWidth="1"/>
    <col min="14102" max="14337" width="9.140625" style="73"/>
    <col min="14338" max="14338" width="14.85546875" style="73" customWidth="1"/>
    <col min="14339" max="14339" width="47.85546875" style="73" customWidth="1"/>
    <col min="14340" max="14340" width="11.85546875" style="73" customWidth="1"/>
    <col min="14341" max="14341" width="13.5703125" style="73" customWidth="1"/>
    <col min="14342" max="14342" width="10.42578125" style="73" customWidth="1"/>
    <col min="14343" max="14343" width="11" style="73" customWidth="1"/>
    <col min="14344" max="14344" width="12.5703125" style="73" customWidth="1"/>
    <col min="14345" max="14345" width="10.140625" style="73" customWidth="1"/>
    <col min="14346" max="14346" width="11.140625" style="73" customWidth="1"/>
    <col min="14347" max="14347" width="13.42578125" style="73" customWidth="1"/>
    <col min="14348" max="14348" width="11.42578125" style="73" customWidth="1"/>
    <col min="14349" max="14349" width="10.140625" style="73" customWidth="1"/>
    <col min="14350" max="14350" width="12.85546875" style="73" customWidth="1"/>
    <col min="14351" max="14351" width="11" style="73" customWidth="1"/>
    <col min="14352" max="14352" width="10.85546875" style="73" customWidth="1"/>
    <col min="14353" max="14353" width="12.5703125" style="73" customWidth="1"/>
    <col min="14354" max="14354" width="11.140625" style="73" customWidth="1"/>
    <col min="14355" max="14355" width="10.42578125" style="73" customWidth="1"/>
    <col min="14356" max="14356" width="13.42578125" style="73" customWidth="1"/>
    <col min="14357" max="14357" width="10.140625" style="73" customWidth="1"/>
    <col min="14358" max="14593" width="9.140625" style="73"/>
    <col min="14594" max="14594" width="14.85546875" style="73" customWidth="1"/>
    <col min="14595" max="14595" width="47.85546875" style="73" customWidth="1"/>
    <col min="14596" max="14596" width="11.85546875" style="73" customWidth="1"/>
    <col min="14597" max="14597" width="13.5703125" style="73" customWidth="1"/>
    <col min="14598" max="14598" width="10.42578125" style="73" customWidth="1"/>
    <col min="14599" max="14599" width="11" style="73" customWidth="1"/>
    <col min="14600" max="14600" width="12.5703125" style="73" customWidth="1"/>
    <col min="14601" max="14601" width="10.140625" style="73" customWidth="1"/>
    <col min="14602" max="14602" width="11.140625" style="73" customWidth="1"/>
    <col min="14603" max="14603" width="13.42578125" style="73" customWidth="1"/>
    <col min="14604" max="14604" width="11.42578125" style="73" customWidth="1"/>
    <col min="14605" max="14605" width="10.140625" style="73" customWidth="1"/>
    <col min="14606" max="14606" width="12.85546875" style="73" customWidth="1"/>
    <col min="14607" max="14607" width="11" style="73" customWidth="1"/>
    <col min="14608" max="14608" width="10.85546875" style="73" customWidth="1"/>
    <col min="14609" max="14609" width="12.5703125" style="73" customWidth="1"/>
    <col min="14610" max="14610" width="11.140625" style="73" customWidth="1"/>
    <col min="14611" max="14611" width="10.42578125" style="73" customWidth="1"/>
    <col min="14612" max="14612" width="13.42578125" style="73" customWidth="1"/>
    <col min="14613" max="14613" width="10.140625" style="73" customWidth="1"/>
    <col min="14614" max="14849" width="9.140625" style="73"/>
    <col min="14850" max="14850" width="14.85546875" style="73" customWidth="1"/>
    <col min="14851" max="14851" width="47.85546875" style="73" customWidth="1"/>
    <col min="14852" max="14852" width="11.85546875" style="73" customWidth="1"/>
    <col min="14853" max="14853" width="13.5703125" style="73" customWidth="1"/>
    <col min="14854" max="14854" width="10.42578125" style="73" customWidth="1"/>
    <col min="14855" max="14855" width="11" style="73" customWidth="1"/>
    <col min="14856" max="14856" width="12.5703125" style="73" customWidth="1"/>
    <col min="14857" max="14857" width="10.140625" style="73" customWidth="1"/>
    <col min="14858" max="14858" width="11.140625" style="73" customWidth="1"/>
    <col min="14859" max="14859" width="13.42578125" style="73" customWidth="1"/>
    <col min="14860" max="14860" width="11.42578125" style="73" customWidth="1"/>
    <col min="14861" max="14861" width="10.140625" style="73" customWidth="1"/>
    <col min="14862" max="14862" width="12.85546875" style="73" customWidth="1"/>
    <col min="14863" max="14863" width="11" style="73" customWidth="1"/>
    <col min="14864" max="14864" width="10.85546875" style="73" customWidth="1"/>
    <col min="14865" max="14865" width="12.5703125" style="73" customWidth="1"/>
    <col min="14866" max="14866" width="11.140625" style="73" customWidth="1"/>
    <col min="14867" max="14867" width="10.42578125" style="73" customWidth="1"/>
    <col min="14868" max="14868" width="13.42578125" style="73" customWidth="1"/>
    <col min="14869" max="14869" width="10.140625" style="73" customWidth="1"/>
    <col min="14870" max="15105" width="9.140625" style="73"/>
    <col min="15106" max="15106" width="14.85546875" style="73" customWidth="1"/>
    <col min="15107" max="15107" width="47.85546875" style="73" customWidth="1"/>
    <col min="15108" max="15108" width="11.85546875" style="73" customWidth="1"/>
    <col min="15109" max="15109" width="13.5703125" style="73" customWidth="1"/>
    <col min="15110" max="15110" width="10.42578125" style="73" customWidth="1"/>
    <col min="15111" max="15111" width="11" style="73" customWidth="1"/>
    <col min="15112" max="15112" width="12.5703125" style="73" customWidth="1"/>
    <col min="15113" max="15113" width="10.140625" style="73" customWidth="1"/>
    <col min="15114" max="15114" width="11.140625" style="73" customWidth="1"/>
    <col min="15115" max="15115" width="13.42578125" style="73" customWidth="1"/>
    <col min="15116" max="15116" width="11.42578125" style="73" customWidth="1"/>
    <col min="15117" max="15117" width="10.140625" style="73" customWidth="1"/>
    <col min="15118" max="15118" width="12.85546875" style="73" customWidth="1"/>
    <col min="15119" max="15119" width="11" style="73" customWidth="1"/>
    <col min="15120" max="15120" width="10.85546875" style="73" customWidth="1"/>
    <col min="15121" max="15121" width="12.5703125" style="73" customWidth="1"/>
    <col min="15122" max="15122" width="11.140625" style="73" customWidth="1"/>
    <col min="15123" max="15123" width="10.42578125" style="73" customWidth="1"/>
    <col min="15124" max="15124" width="13.42578125" style="73" customWidth="1"/>
    <col min="15125" max="15125" width="10.140625" style="73" customWidth="1"/>
    <col min="15126" max="15361" width="9.140625" style="73"/>
    <col min="15362" max="15362" width="14.85546875" style="73" customWidth="1"/>
    <col min="15363" max="15363" width="47.85546875" style="73" customWidth="1"/>
    <col min="15364" max="15364" width="11.85546875" style="73" customWidth="1"/>
    <col min="15365" max="15365" width="13.5703125" style="73" customWidth="1"/>
    <col min="15366" max="15366" width="10.42578125" style="73" customWidth="1"/>
    <col min="15367" max="15367" width="11" style="73" customWidth="1"/>
    <col min="15368" max="15368" width="12.5703125" style="73" customWidth="1"/>
    <col min="15369" max="15369" width="10.140625" style="73" customWidth="1"/>
    <col min="15370" max="15370" width="11.140625" style="73" customWidth="1"/>
    <col min="15371" max="15371" width="13.42578125" style="73" customWidth="1"/>
    <col min="15372" max="15372" width="11.42578125" style="73" customWidth="1"/>
    <col min="15373" max="15373" width="10.140625" style="73" customWidth="1"/>
    <col min="15374" max="15374" width="12.85546875" style="73" customWidth="1"/>
    <col min="15375" max="15375" width="11" style="73" customWidth="1"/>
    <col min="15376" max="15376" width="10.85546875" style="73" customWidth="1"/>
    <col min="15377" max="15377" width="12.5703125" style="73" customWidth="1"/>
    <col min="15378" max="15378" width="11.140625" style="73" customWidth="1"/>
    <col min="15379" max="15379" width="10.42578125" style="73" customWidth="1"/>
    <col min="15380" max="15380" width="13.42578125" style="73" customWidth="1"/>
    <col min="15381" max="15381" width="10.140625" style="73" customWidth="1"/>
    <col min="15382" max="15617" width="9.140625" style="73"/>
    <col min="15618" max="15618" width="14.85546875" style="73" customWidth="1"/>
    <col min="15619" max="15619" width="47.85546875" style="73" customWidth="1"/>
    <col min="15620" max="15620" width="11.85546875" style="73" customWidth="1"/>
    <col min="15621" max="15621" width="13.5703125" style="73" customWidth="1"/>
    <col min="15622" max="15622" width="10.42578125" style="73" customWidth="1"/>
    <col min="15623" max="15623" width="11" style="73" customWidth="1"/>
    <col min="15624" max="15624" width="12.5703125" style="73" customWidth="1"/>
    <col min="15625" max="15625" width="10.140625" style="73" customWidth="1"/>
    <col min="15626" max="15626" width="11.140625" style="73" customWidth="1"/>
    <col min="15627" max="15627" width="13.42578125" style="73" customWidth="1"/>
    <col min="15628" max="15628" width="11.42578125" style="73" customWidth="1"/>
    <col min="15629" max="15629" width="10.140625" style="73" customWidth="1"/>
    <col min="15630" max="15630" width="12.85546875" style="73" customWidth="1"/>
    <col min="15631" max="15631" width="11" style="73" customWidth="1"/>
    <col min="15632" max="15632" width="10.85546875" style="73" customWidth="1"/>
    <col min="15633" max="15633" width="12.5703125" style="73" customWidth="1"/>
    <col min="15634" max="15634" width="11.140625" style="73" customWidth="1"/>
    <col min="15635" max="15635" width="10.42578125" style="73" customWidth="1"/>
    <col min="15636" max="15636" width="13.42578125" style="73" customWidth="1"/>
    <col min="15637" max="15637" width="10.140625" style="73" customWidth="1"/>
    <col min="15638" max="15873" width="9.140625" style="73"/>
    <col min="15874" max="15874" width="14.85546875" style="73" customWidth="1"/>
    <col min="15875" max="15875" width="47.85546875" style="73" customWidth="1"/>
    <col min="15876" max="15876" width="11.85546875" style="73" customWidth="1"/>
    <col min="15877" max="15877" width="13.5703125" style="73" customWidth="1"/>
    <col min="15878" max="15878" width="10.42578125" style="73" customWidth="1"/>
    <col min="15879" max="15879" width="11" style="73" customWidth="1"/>
    <col min="15880" max="15880" width="12.5703125" style="73" customWidth="1"/>
    <col min="15881" max="15881" width="10.140625" style="73" customWidth="1"/>
    <col min="15882" max="15882" width="11.140625" style="73" customWidth="1"/>
    <col min="15883" max="15883" width="13.42578125" style="73" customWidth="1"/>
    <col min="15884" max="15884" width="11.42578125" style="73" customWidth="1"/>
    <col min="15885" max="15885" width="10.140625" style="73" customWidth="1"/>
    <col min="15886" max="15886" width="12.85546875" style="73" customWidth="1"/>
    <col min="15887" max="15887" width="11" style="73" customWidth="1"/>
    <col min="15888" max="15888" width="10.85546875" style="73" customWidth="1"/>
    <col min="15889" max="15889" width="12.5703125" style="73" customWidth="1"/>
    <col min="15890" max="15890" width="11.140625" style="73" customWidth="1"/>
    <col min="15891" max="15891" width="10.42578125" style="73" customWidth="1"/>
    <col min="15892" max="15892" width="13.42578125" style="73" customWidth="1"/>
    <col min="15893" max="15893" width="10.140625" style="73" customWidth="1"/>
    <col min="15894" max="16129" width="9.140625" style="73"/>
    <col min="16130" max="16130" width="14.85546875" style="73" customWidth="1"/>
    <col min="16131" max="16131" width="47.85546875" style="73" customWidth="1"/>
    <col min="16132" max="16132" width="11.85546875" style="73" customWidth="1"/>
    <col min="16133" max="16133" width="13.5703125" style="73" customWidth="1"/>
    <col min="16134" max="16134" width="10.42578125" style="73" customWidth="1"/>
    <col min="16135" max="16135" width="11" style="73" customWidth="1"/>
    <col min="16136" max="16136" width="12.5703125" style="73" customWidth="1"/>
    <col min="16137" max="16137" width="10.140625" style="73" customWidth="1"/>
    <col min="16138" max="16138" width="11.140625" style="73" customWidth="1"/>
    <col min="16139" max="16139" width="13.42578125" style="73" customWidth="1"/>
    <col min="16140" max="16140" width="11.42578125" style="73" customWidth="1"/>
    <col min="16141" max="16141" width="10.140625" style="73" customWidth="1"/>
    <col min="16142" max="16142" width="12.85546875" style="73" customWidth="1"/>
    <col min="16143" max="16143" width="11" style="73" customWidth="1"/>
    <col min="16144" max="16144" width="10.85546875" style="73" customWidth="1"/>
    <col min="16145" max="16145" width="12.5703125" style="73" customWidth="1"/>
    <col min="16146" max="16146" width="11.140625" style="73" customWidth="1"/>
    <col min="16147" max="16147" width="10.42578125" style="73" customWidth="1"/>
    <col min="16148" max="16148" width="13.42578125" style="73" customWidth="1"/>
    <col min="16149" max="16149" width="10.140625" style="73" customWidth="1"/>
    <col min="16150" max="16384" width="9.140625" style="73"/>
  </cols>
  <sheetData>
    <row r="1" spans="2:21" s="90" customFormat="1" ht="18.75" customHeight="1">
      <c r="B1" s="3924" t="str">
        <f>[2]БакалавриатДО!B1</f>
        <v>Гуманитарно-педагогическая академия (филиал) ФГАОУ ВО «КФУ им. В. И. Вернадского» в г. Ялте</v>
      </c>
      <c r="C1" s="3924"/>
      <c r="D1" s="3924"/>
      <c r="E1" s="3924"/>
      <c r="F1" s="3924"/>
      <c r="G1" s="3924"/>
      <c r="H1" s="3924"/>
      <c r="I1" s="3924"/>
      <c r="J1" s="3924"/>
      <c r="K1" s="3924"/>
      <c r="L1" s="3924"/>
      <c r="M1" s="3924"/>
      <c r="N1" s="3924"/>
      <c r="O1" s="3924"/>
      <c r="P1" s="3924"/>
      <c r="Q1" s="3924"/>
      <c r="R1" s="3924"/>
      <c r="S1" s="3924"/>
      <c r="T1" s="3924"/>
      <c r="U1" s="3924"/>
    </row>
    <row r="2" spans="2:21" s="90" customFormat="1">
      <c r="B2" s="3924"/>
      <c r="C2" s="3924"/>
      <c r="D2" s="3924"/>
      <c r="E2" s="3924"/>
      <c r="F2" s="3924"/>
      <c r="G2" s="3924"/>
      <c r="H2" s="3924"/>
      <c r="I2" s="3924"/>
      <c r="J2" s="3924"/>
      <c r="K2" s="3924"/>
      <c r="L2" s="3924"/>
      <c r="M2" s="3924"/>
      <c r="N2" s="3924"/>
      <c r="O2" s="3924"/>
      <c r="P2" s="3924"/>
      <c r="Q2" s="3924"/>
      <c r="R2" s="3924"/>
      <c r="S2" s="3924"/>
      <c r="T2" s="3924"/>
      <c r="U2" s="3924"/>
    </row>
    <row r="3" spans="2:21" s="90" customFormat="1" ht="18.75" customHeight="1">
      <c r="B3" s="3928" t="s">
        <v>228</v>
      </c>
      <c r="C3" s="3928"/>
      <c r="D3" s="3928"/>
      <c r="E3" s="3928"/>
      <c r="F3" s="3928"/>
      <c r="G3" s="3928"/>
      <c r="H3" s="3928"/>
      <c r="I3" s="3971">
        <v>44256</v>
      </c>
      <c r="J3" s="3924"/>
      <c r="K3" s="3925" t="s">
        <v>226</v>
      </c>
      <c r="L3" s="3925"/>
      <c r="M3" s="3925"/>
      <c r="N3" s="3925"/>
      <c r="O3" s="3925"/>
      <c r="P3" s="3925"/>
      <c r="Q3" s="3925"/>
      <c r="R3" s="3925"/>
      <c r="S3" s="3925"/>
      <c r="T3" s="3925"/>
      <c r="U3" s="3925"/>
    </row>
    <row r="4" spans="2:21" s="90" customFormat="1" ht="9.75" customHeight="1" thickBot="1">
      <c r="C4" s="898"/>
      <c r="F4" s="91"/>
      <c r="I4" s="91"/>
      <c r="L4" s="91"/>
      <c r="O4" s="91"/>
      <c r="R4" s="91"/>
      <c r="U4" s="91"/>
    </row>
    <row r="5" spans="2:21" s="90" customFormat="1" ht="12.75" customHeight="1" thickBot="1">
      <c r="B5" s="3982" t="s">
        <v>9</v>
      </c>
      <c r="C5" s="3983"/>
      <c r="D5" s="3988" t="s">
        <v>0</v>
      </c>
      <c r="E5" s="3989"/>
      <c r="F5" s="3989"/>
      <c r="G5" s="3992" t="s">
        <v>1</v>
      </c>
      <c r="H5" s="3992"/>
      <c r="I5" s="3992"/>
      <c r="J5" s="3989" t="s">
        <v>2</v>
      </c>
      <c r="K5" s="3989"/>
      <c r="L5" s="3989"/>
      <c r="M5" s="3992" t="s">
        <v>3</v>
      </c>
      <c r="N5" s="3992"/>
      <c r="O5" s="3992"/>
      <c r="P5" s="3973">
        <v>5</v>
      </c>
      <c r="Q5" s="3973"/>
      <c r="R5" s="3973"/>
      <c r="S5" s="3975" t="s">
        <v>6</v>
      </c>
      <c r="T5" s="3975"/>
      <c r="U5" s="3976"/>
    </row>
    <row r="6" spans="2:21" s="90" customFormat="1" ht="19.5" thickBot="1">
      <c r="B6" s="3984"/>
      <c r="C6" s="3985"/>
      <c r="D6" s="3990"/>
      <c r="E6" s="3991"/>
      <c r="F6" s="3991"/>
      <c r="G6" s="3993"/>
      <c r="H6" s="3993"/>
      <c r="I6" s="3993"/>
      <c r="J6" s="3991"/>
      <c r="K6" s="3991"/>
      <c r="L6" s="3991"/>
      <c r="M6" s="3993"/>
      <c r="N6" s="3993"/>
      <c r="O6" s="3993"/>
      <c r="P6" s="3974"/>
      <c r="Q6" s="3974"/>
      <c r="R6" s="3974"/>
      <c r="S6" s="3977"/>
      <c r="T6" s="3977"/>
      <c r="U6" s="3978"/>
    </row>
    <row r="7" spans="2:21" s="90" customFormat="1" ht="48" customHeight="1" thickBot="1">
      <c r="B7" s="3986"/>
      <c r="C7" s="3987"/>
      <c r="D7" s="944" t="s">
        <v>26</v>
      </c>
      <c r="E7" s="914" t="s">
        <v>27</v>
      </c>
      <c r="F7" s="912" t="s">
        <v>4</v>
      </c>
      <c r="G7" s="913" t="s">
        <v>26</v>
      </c>
      <c r="H7" s="914" t="s">
        <v>27</v>
      </c>
      <c r="I7" s="912" t="s">
        <v>4</v>
      </c>
      <c r="J7" s="913" t="s">
        <v>26</v>
      </c>
      <c r="K7" s="914" t="s">
        <v>27</v>
      </c>
      <c r="L7" s="912" t="s">
        <v>4</v>
      </c>
      <c r="M7" s="913" t="s">
        <v>26</v>
      </c>
      <c r="N7" s="914" t="s">
        <v>27</v>
      </c>
      <c r="O7" s="912" t="s">
        <v>4</v>
      </c>
      <c r="P7" s="913" t="s">
        <v>26</v>
      </c>
      <c r="Q7" s="914" t="s">
        <v>27</v>
      </c>
      <c r="R7" s="912" t="s">
        <v>4</v>
      </c>
      <c r="S7" s="913" t="s">
        <v>26</v>
      </c>
      <c r="T7" s="914" t="s">
        <v>27</v>
      </c>
      <c r="U7" s="911" t="s">
        <v>4</v>
      </c>
    </row>
    <row r="8" spans="2:21" s="90" customFormat="1" ht="30" customHeight="1" thickBot="1">
      <c r="B8" s="3937" t="s">
        <v>22</v>
      </c>
      <c r="C8" s="3979"/>
      <c r="D8" s="920">
        <f t="shared" ref="D8:U8" si="0">SUM(D9:D10)</f>
        <v>0</v>
      </c>
      <c r="E8" s="819">
        <f t="shared" si="0"/>
        <v>0</v>
      </c>
      <c r="F8" s="208">
        <f t="shared" si="0"/>
        <v>0</v>
      </c>
      <c r="G8" s="921">
        <f t="shared" si="0"/>
        <v>7</v>
      </c>
      <c r="H8" s="819">
        <f t="shared" si="0"/>
        <v>0</v>
      </c>
      <c r="I8" s="208">
        <f t="shared" si="0"/>
        <v>7</v>
      </c>
      <c r="J8" s="921">
        <f t="shared" si="0"/>
        <v>3</v>
      </c>
      <c r="K8" s="819">
        <f t="shared" si="0"/>
        <v>0</v>
      </c>
      <c r="L8" s="208">
        <f t="shared" si="0"/>
        <v>3</v>
      </c>
      <c r="M8" s="921">
        <f t="shared" si="0"/>
        <v>6</v>
      </c>
      <c r="N8" s="819">
        <f t="shared" si="0"/>
        <v>2</v>
      </c>
      <c r="O8" s="208">
        <f t="shared" si="0"/>
        <v>8</v>
      </c>
      <c r="P8" s="921">
        <f t="shared" si="0"/>
        <v>0</v>
      </c>
      <c r="Q8" s="819">
        <f t="shared" si="0"/>
        <v>0</v>
      </c>
      <c r="R8" s="208">
        <f t="shared" si="0"/>
        <v>0</v>
      </c>
      <c r="S8" s="921">
        <f t="shared" si="0"/>
        <v>16</v>
      </c>
      <c r="T8" s="819">
        <f t="shared" si="0"/>
        <v>2</v>
      </c>
      <c r="U8" s="208">
        <f t="shared" si="0"/>
        <v>18</v>
      </c>
    </row>
    <row r="9" spans="2:21">
      <c r="B9" s="922" t="s">
        <v>169</v>
      </c>
      <c r="C9" s="923" t="s">
        <v>170</v>
      </c>
      <c r="D9" s="924">
        <v>0</v>
      </c>
      <c r="E9" s="925">
        <v>0</v>
      </c>
      <c r="F9" s="926">
        <v>0</v>
      </c>
      <c r="G9" s="927">
        <v>7</v>
      </c>
      <c r="H9" s="925">
        <v>0</v>
      </c>
      <c r="I9" s="926">
        <v>7</v>
      </c>
      <c r="J9" s="927">
        <v>3</v>
      </c>
      <c r="K9" s="925">
        <v>0</v>
      </c>
      <c r="L9" s="926">
        <v>3</v>
      </c>
      <c r="M9" s="927">
        <v>6</v>
      </c>
      <c r="N9" s="925">
        <v>0</v>
      </c>
      <c r="O9" s="926">
        <v>6</v>
      </c>
      <c r="P9" s="927">
        <v>0</v>
      </c>
      <c r="Q9" s="925">
        <v>0</v>
      </c>
      <c r="R9" s="926">
        <v>0</v>
      </c>
      <c r="S9" s="927">
        <v>16</v>
      </c>
      <c r="T9" s="925">
        <v>0</v>
      </c>
      <c r="U9" s="926">
        <v>16</v>
      </c>
    </row>
    <row r="10" spans="2:21" ht="22.5" customHeight="1" thickBot="1">
      <c r="B10" s="830" t="s">
        <v>205</v>
      </c>
      <c r="C10" s="928" t="s">
        <v>206</v>
      </c>
      <c r="D10" s="929">
        <v>0</v>
      </c>
      <c r="E10" s="831">
        <v>0</v>
      </c>
      <c r="F10" s="832">
        <v>0</v>
      </c>
      <c r="G10" s="833">
        <v>0</v>
      </c>
      <c r="H10" s="831">
        <v>0</v>
      </c>
      <c r="I10" s="832">
        <v>0</v>
      </c>
      <c r="J10" s="833">
        <v>0</v>
      </c>
      <c r="K10" s="831">
        <v>0</v>
      </c>
      <c r="L10" s="832">
        <v>0</v>
      </c>
      <c r="M10" s="833">
        <v>0</v>
      </c>
      <c r="N10" s="831">
        <v>2</v>
      </c>
      <c r="O10" s="832">
        <v>2</v>
      </c>
      <c r="P10" s="833">
        <v>0</v>
      </c>
      <c r="Q10" s="831">
        <v>0</v>
      </c>
      <c r="R10" s="832">
        <v>0</v>
      </c>
      <c r="S10" s="833">
        <v>0</v>
      </c>
      <c r="T10" s="831">
        <v>2</v>
      </c>
      <c r="U10" s="832">
        <v>2</v>
      </c>
    </row>
    <row r="11" spans="2:21" ht="27.75" customHeight="1" thickBot="1">
      <c r="B11" s="3980" t="s">
        <v>16</v>
      </c>
      <c r="C11" s="3981"/>
      <c r="D11" s="547">
        <f t="shared" ref="D11:U11" si="1">SUM(D9:D10)</f>
        <v>0</v>
      </c>
      <c r="E11" s="130">
        <f t="shared" si="1"/>
        <v>0</v>
      </c>
      <c r="F11" s="176">
        <f t="shared" si="1"/>
        <v>0</v>
      </c>
      <c r="G11" s="130">
        <f t="shared" si="1"/>
        <v>7</v>
      </c>
      <c r="H11" s="130">
        <f t="shared" si="1"/>
        <v>0</v>
      </c>
      <c r="I11" s="176">
        <f t="shared" si="1"/>
        <v>7</v>
      </c>
      <c r="J11" s="130">
        <f t="shared" si="1"/>
        <v>3</v>
      </c>
      <c r="K11" s="130">
        <f t="shared" si="1"/>
        <v>0</v>
      </c>
      <c r="L11" s="176">
        <f t="shared" si="1"/>
        <v>3</v>
      </c>
      <c r="M11" s="130">
        <f t="shared" si="1"/>
        <v>6</v>
      </c>
      <c r="N11" s="130">
        <f t="shared" si="1"/>
        <v>2</v>
      </c>
      <c r="O11" s="176">
        <f t="shared" si="1"/>
        <v>8</v>
      </c>
      <c r="P11" s="130">
        <f t="shared" si="1"/>
        <v>0</v>
      </c>
      <c r="Q11" s="130">
        <f t="shared" si="1"/>
        <v>0</v>
      </c>
      <c r="R11" s="176">
        <f t="shared" si="1"/>
        <v>0</v>
      </c>
      <c r="S11" s="130">
        <f t="shared" si="1"/>
        <v>16</v>
      </c>
      <c r="T11" s="130">
        <f t="shared" si="1"/>
        <v>2</v>
      </c>
      <c r="U11" s="176">
        <f t="shared" si="1"/>
        <v>18</v>
      </c>
    </row>
    <row r="12" spans="2:21" ht="27" customHeight="1" thickBot="1">
      <c r="B12" s="3980" t="s">
        <v>23</v>
      </c>
      <c r="C12" s="3981"/>
      <c r="D12" s="917"/>
      <c r="E12" s="918"/>
      <c r="F12" s="919"/>
      <c r="G12" s="918"/>
      <c r="H12" s="918"/>
      <c r="I12" s="919"/>
      <c r="J12" s="918"/>
      <c r="K12" s="918"/>
      <c r="L12" s="919"/>
      <c r="M12" s="918"/>
      <c r="N12" s="918"/>
      <c r="O12" s="919"/>
      <c r="P12" s="918"/>
      <c r="Q12" s="918"/>
      <c r="R12" s="919"/>
      <c r="S12" s="918"/>
      <c r="T12" s="918"/>
      <c r="U12" s="919"/>
    </row>
    <row r="13" spans="2:21" ht="20.45" customHeight="1" thickBot="1">
      <c r="B13" s="3994" t="s">
        <v>11</v>
      </c>
      <c r="C13" s="3995"/>
      <c r="D13" s="945"/>
      <c r="E13" s="946"/>
      <c r="F13" s="947"/>
      <c r="G13" s="946"/>
      <c r="H13" s="946"/>
      <c r="I13" s="947"/>
      <c r="J13" s="946"/>
      <c r="K13" s="946"/>
      <c r="L13" s="947"/>
      <c r="M13" s="946"/>
      <c r="N13" s="946"/>
      <c r="O13" s="947"/>
      <c r="P13" s="946"/>
      <c r="Q13" s="946"/>
      <c r="R13" s="947"/>
      <c r="S13" s="946"/>
      <c r="T13" s="946"/>
      <c r="U13" s="947"/>
    </row>
    <row r="14" spans="2:21" ht="21.6" customHeight="1">
      <c r="B14" s="922" t="s">
        <v>169</v>
      </c>
      <c r="C14" s="923" t="s">
        <v>170</v>
      </c>
      <c r="D14" s="924">
        <v>0</v>
      </c>
      <c r="E14" s="925">
        <v>0</v>
      </c>
      <c r="F14" s="926">
        <v>0</v>
      </c>
      <c r="G14" s="927">
        <v>7</v>
      </c>
      <c r="H14" s="925">
        <v>0</v>
      </c>
      <c r="I14" s="926">
        <v>7</v>
      </c>
      <c r="J14" s="927">
        <v>2</v>
      </c>
      <c r="K14" s="925">
        <v>0</v>
      </c>
      <c r="L14" s="926">
        <v>2</v>
      </c>
      <c r="M14" s="927">
        <v>5</v>
      </c>
      <c r="N14" s="925">
        <v>0</v>
      </c>
      <c r="O14" s="926">
        <v>5</v>
      </c>
      <c r="P14" s="927">
        <v>0</v>
      </c>
      <c r="Q14" s="925">
        <v>0</v>
      </c>
      <c r="R14" s="926">
        <v>0</v>
      </c>
      <c r="S14" s="927">
        <v>14</v>
      </c>
      <c r="T14" s="925">
        <v>0</v>
      </c>
      <c r="U14" s="926">
        <v>14</v>
      </c>
    </row>
    <row r="15" spans="2:21" ht="19.5" thickBot="1">
      <c r="B15" s="830" t="s">
        <v>205</v>
      </c>
      <c r="C15" s="928" t="s">
        <v>206</v>
      </c>
      <c r="D15" s="929">
        <v>0</v>
      </c>
      <c r="E15" s="831">
        <v>0</v>
      </c>
      <c r="F15" s="832">
        <v>0</v>
      </c>
      <c r="G15" s="833">
        <v>0</v>
      </c>
      <c r="H15" s="831">
        <v>0</v>
      </c>
      <c r="I15" s="832">
        <v>0</v>
      </c>
      <c r="J15" s="833">
        <v>0</v>
      </c>
      <c r="K15" s="831">
        <v>0</v>
      </c>
      <c r="L15" s="832">
        <v>0</v>
      </c>
      <c r="M15" s="833">
        <v>0</v>
      </c>
      <c r="N15" s="831">
        <v>2</v>
      </c>
      <c r="O15" s="832">
        <v>2</v>
      </c>
      <c r="P15" s="833">
        <v>0</v>
      </c>
      <c r="Q15" s="831">
        <v>0</v>
      </c>
      <c r="R15" s="832">
        <v>0</v>
      </c>
      <c r="S15" s="833">
        <v>0</v>
      </c>
      <c r="T15" s="831">
        <v>2</v>
      </c>
      <c r="U15" s="832">
        <v>2</v>
      </c>
    </row>
    <row r="16" spans="2:21" ht="20.25" customHeight="1" thickBot="1">
      <c r="B16" s="3980" t="s">
        <v>8</v>
      </c>
      <c r="C16" s="3981"/>
      <c r="D16" s="547">
        <f t="shared" ref="D16:U16" si="2">SUM(D14:D15)</f>
        <v>0</v>
      </c>
      <c r="E16" s="130">
        <f t="shared" si="2"/>
        <v>0</v>
      </c>
      <c r="F16" s="217">
        <f t="shared" si="2"/>
        <v>0</v>
      </c>
      <c r="G16" s="130">
        <f t="shared" si="2"/>
        <v>7</v>
      </c>
      <c r="H16" s="130">
        <f t="shared" si="2"/>
        <v>0</v>
      </c>
      <c r="I16" s="217">
        <f t="shared" si="2"/>
        <v>7</v>
      </c>
      <c r="J16" s="130">
        <f t="shared" si="2"/>
        <v>2</v>
      </c>
      <c r="K16" s="130">
        <f t="shared" si="2"/>
        <v>0</v>
      </c>
      <c r="L16" s="217">
        <f t="shared" si="2"/>
        <v>2</v>
      </c>
      <c r="M16" s="130">
        <f t="shared" si="2"/>
        <v>5</v>
      </c>
      <c r="N16" s="130">
        <f t="shared" si="2"/>
        <v>2</v>
      </c>
      <c r="O16" s="217">
        <f t="shared" si="2"/>
        <v>7</v>
      </c>
      <c r="P16" s="130">
        <f t="shared" si="2"/>
        <v>0</v>
      </c>
      <c r="Q16" s="130">
        <f t="shared" si="2"/>
        <v>0</v>
      </c>
      <c r="R16" s="217">
        <f t="shared" si="2"/>
        <v>0</v>
      </c>
      <c r="S16" s="130">
        <f t="shared" si="2"/>
        <v>14</v>
      </c>
      <c r="T16" s="130">
        <f t="shared" si="2"/>
        <v>2</v>
      </c>
      <c r="U16" s="217">
        <f t="shared" si="2"/>
        <v>16</v>
      </c>
    </row>
    <row r="17" spans="2:21" ht="36.75" customHeight="1" thickBot="1">
      <c r="B17" s="3994" t="s">
        <v>25</v>
      </c>
      <c r="C17" s="3995"/>
      <c r="D17" s="930"/>
      <c r="E17" s="931"/>
      <c r="F17" s="908"/>
      <c r="G17" s="931"/>
      <c r="H17" s="931"/>
      <c r="I17" s="908"/>
      <c r="J17" s="931"/>
      <c r="K17" s="931"/>
      <c r="L17" s="908"/>
      <c r="M17" s="931"/>
      <c r="N17" s="931"/>
      <c r="O17" s="908"/>
      <c r="P17" s="931"/>
      <c r="Q17" s="931"/>
      <c r="R17" s="908"/>
      <c r="S17" s="931"/>
      <c r="T17" s="931"/>
      <c r="U17" s="908"/>
    </row>
    <row r="18" spans="2:21" ht="29.25" customHeight="1" thickBot="1">
      <c r="B18" s="558" t="s">
        <v>169</v>
      </c>
      <c r="C18" s="932" t="s">
        <v>170</v>
      </c>
      <c r="D18" s="933">
        <v>0</v>
      </c>
      <c r="E18" s="934">
        <v>0</v>
      </c>
      <c r="F18" s="500">
        <v>0</v>
      </c>
      <c r="G18" s="935">
        <v>0</v>
      </c>
      <c r="H18" s="934">
        <v>0</v>
      </c>
      <c r="I18" s="500">
        <v>0</v>
      </c>
      <c r="J18" s="935">
        <v>1</v>
      </c>
      <c r="K18" s="934">
        <v>0</v>
      </c>
      <c r="L18" s="500">
        <v>1</v>
      </c>
      <c r="M18" s="935">
        <v>1</v>
      </c>
      <c r="N18" s="934">
        <v>0</v>
      </c>
      <c r="O18" s="500">
        <v>1</v>
      </c>
      <c r="P18" s="935">
        <v>0</v>
      </c>
      <c r="Q18" s="934">
        <v>0</v>
      </c>
      <c r="R18" s="500">
        <v>0</v>
      </c>
      <c r="S18" s="935">
        <v>2</v>
      </c>
      <c r="T18" s="934">
        <v>0</v>
      </c>
      <c r="U18" s="500">
        <v>2</v>
      </c>
    </row>
    <row r="19" spans="2:21" ht="32.25" customHeight="1" thickBot="1">
      <c r="B19" s="3996" t="s">
        <v>13</v>
      </c>
      <c r="C19" s="3979"/>
      <c r="D19" s="910">
        <f t="shared" ref="D19:U19" si="3">SUM(D18:D18)</f>
        <v>0</v>
      </c>
      <c r="E19" s="936">
        <f t="shared" si="3"/>
        <v>0</v>
      </c>
      <c r="F19" s="205">
        <f t="shared" si="3"/>
        <v>0</v>
      </c>
      <c r="G19" s="937">
        <f t="shared" si="3"/>
        <v>0</v>
      </c>
      <c r="H19" s="936">
        <f t="shared" si="3"/>
        <v>0</v>
      </c>
      <c r="I19" s="205">
        <f t="shared" si="3"/>
        <v>0</v>
      </c>
      <c r="J19" s="937">
        <f t="shared" si="3"/>
        <v>1</v>
      </c>
      <c r="K19" s="936">
        <f t="shared" si="3"/>
        <v>0</v>
      </c>
      <c r="L19" s="205">
        <f t="shared" si="3"/>
        <v>1</v>
      </c>
      <c r="M19" s="937">
        <f t="shared" si="3"/>
        <v>1</v>
      </c>
      <c r="N19" s="936">
        <f t="shared" si="3"/>
        <v>0</v>
      </c>
      <c r="O19" s="205">
        <f t="shared" si="3"/>
        <v>1</v>
      </c>
      <c r="P19" s="937">
        <f t="shared" si="3"/>
        <v>0</v>
      </c>
      <c r="Q19" s="936">
        <f t="shared" si="3"/>
        <v>0</v>
      </c>
      <c r="R19" s="205">
        <f t="shared" si="3"/>
        <v>0</v>
      </c>
      <c r="S19" s="937">
        <f t="shared" si="3"/>
        <v>2</v>
      </c>
      <c r="T19" s="936">
        <f t="shared" si="3"/>
        <v>0</v>
      </c>
      <c r="U19" s="205">
        <f t="shared" si="3"/>
        <v>2</v>
      </c>
    </row>
    <row r="20" spans="2:21" s="112" customFormat="1" ht="33.75" customHeight="1">
      <c r="B20" s="3969" t="s">
        <v>10</v>
      </c>
      <c r="C20" s="3969"/>
      <c r="D20" s="938">
        <f t="shared" ref="D20:U20" si="4">D16</f>
        <v>0</v>
      </c>
      <c r="E20" s="826">
        <f t="shared" si="4"/>
        <v>0</v>
      </c>
      <c r="F20" s="823">
        <f t="shared" si="4"/>
        <v>0</v>
      </c>
      <c r="G20" s="825">
        <f t="shared" si="4"/>
        <v>7</v>
      </c>
      <c r="H20" s="826">
        <f t="shared" si="4"/>
        <v>0</v>
      </c>
      <c r="I20" s="823">
        <f t="shared" si="4"/>
        <v>7</v>
      </c>
      <c r="J20" s="825">
        <f t="shared" si="4"/>
        <v>2</v>
      </c>
      <c r="K20" s="826">
        <f t="shared" si="4"/>
        <v>0</v>
      </c>
      <c r="L20" s="823">
        <f t="shared" si="4"/>
        <v>2</v>
      </c>
      <c r="M20" s="825">
        <f t="shared" si="4"/>
        <v>5</v>
      </c>
      <c r="N20" s="826">
        <f t="shared" si="4"/>
        <v>2</v>
      </c>
      <c r="O20" s="823">
        <f t="shared" si="4"/>
        <v>7</v>
      </c>
      <c r="P20" s="825">
        <f t="shared" si="4"/>
        <v>0</v>
      </c>
      <c r="Q20" s="826">
        <f t="shared" si="4"/>
        <v>0</v>
      </c>
      <c r="R20" s="823">
        <f t="shared" si="4"/>
        <v>0</v>
      </c>
      <c r="S20" s="825">
        <f t="shared" si="4"/>
        <v>14</v>
      </c>
      <c r="T20" s="826">
        <f t="shared" si="4"/>
        <v>2</v>
      </c>
      <c r="U20" s="823">
        <f t="shared" si="4"/>
        <v>16</v>
      </c>
    </row>
    <row r="21" spans="2:21" s="112" customFormat="1" ht="37.5" customHeight="1" thickBot="1">
      <c r="B21" s="3970" t="s">
        <v>17</v>
      </c>
      <c r="C21" s="3970"/>
      <c r="D21" s="939">
        <f>D19</f>
        <v>0</v>
      </c>
      <c r="E21" s="940">
        <f t="shared" ref="E21:U21" si="5">E19</f>
        <v>0</v>
      </c>
      <c r="F21" s="820">
        <f t="shared" si="5"/>
        <v>0</v>
      </c>
      <c r="G21" s="941">
        <f t="shared" si="5"/>
        <v>0</v>
      </c>
      <c r="H21" s="940">
        <f t="shared" si="5"/>
        <v>0</v>
      </c>
      <c r="I21" s="820">
        <f t="shared" si="5"/>
        <v>0</v>
      </c>
      <c r="J21" s="941">
        <f t="shared" si="5"/>
        <v>1</v>
      </c>
      <c r="K21" s="940">
        <f t="shared" si="5"/>
        <v>0</v>
      </c>
      <c r="L21" s="820">
        <f t="shared" si="5"/>
        <v>1</v>
      </c>
      <c r="M21" s="941">
        <f t="shared" si="5"/>
        <v>1</v>
      </c>
      <c r="N21" s="940">
        <f t="shared" si="5"/>
        <v>0</v>
      </c>
      <c r="O21" s="820">
        <f t="shared" si="5"/>
        <v>1</v>
      </c>
      <c r="P21" s="941">
        <f t="shared" si="5"/>
        <v>0</v>
      </c>
      <c r="Q21" s="940">
        <f t="shared" si="5"/>
        <v>0</v>
      </c>
      <c r="R21" s="820">
        <f t="shared" si="5"/>
        <v>0</v>
      </c>
      <c r="S21" s="941">
        <f t="shared" si="5"/>
        <v>2</v>
      </c>
      <c r="T21" s="940">
        <f t="shared" si="5"/>
        <v>0</v>
      </c>
      <c r="U21" s="820">
        <f t="shared" si="5"/>
        <v>2</v>
      </c>
    </row>
    <row r="22" spans="2:21" s="112" customFormat="1" ht="27.95" customHeight="1" thickBot="1">
      <c r="B22" s="3972" t="s">
        <v>18</v>
      </c>
      <c r="C22" s="3972"/>
      <c r="D22" s="821">
        <f>D20+D21</f>
        <v>0</v>
      </c>
      <c r="E22" s="948">
        <f t="shared" ref="E22:U22" si="6">E20+E21</f>
        <v>0</v>
      </c>
      <c r="F22" s="949">
        <f t="shared" si="6"/>
        <v>0</v>
      </c>
      <c r="G22" s="950">
        <f t="shared" si="6"/>
        <v>7</v>
      </c>
      <c r="H22" s="951">
        <f t="shared" si="6"/>
        <v>0</v>
      </c>
      <c r="I22" s="824">
        <f t="shared" si="6"/>
        <v>7</v>
      </c>
      <c r="J22" s="950">
        <f t="shared" si="6"/>
        <v>3</v>
      </c>
      <c r="K22" s="951">
        <f t="shared" si="6"/>
        <v>0</v>
      </c>
      <c r="L22" s="824">
        <f t="shared" si="6"/>
        <v>3</v>
      </c>
      <c r="M22" s="950">
        <f t="shared" si="6"/>
        <v>6</v>
      </c>
      <c r="N22" s="951">
        <f t="shared" si="6"/>
        <v>2</v>
      </c>
      <c r="O22" s="824">
        <f t="shared" si="6"/>
        <v>8</v>
      </c>
      <c r="P22" s="950">
        <f t="shared" si="6"/>
        <v>0</v>
      </c>
      <c r="Q22" s="951">
        <f t="shared" si="6"/>
        <v>0</v>
      </c>
      <c r="R22" s="824">
        <f t="shared" si="6"/>
        <v>0</v>
      </c>
      <c r="S22" s="950">
        <f t="shared" si="6"/>
        <v>16</v>
      </c>
      <c r="T22" s="951">
        <f t="shared" si="6"/>
        <v>2</v>
      </c>
      <c r="U22" s="824">
        <f t="shared" si="6"/>
        <v>18</v>
      </c>
    </row>
    <row r="23" spans="2:21" ht="27" customHeight="1"/>
    <row r="24" spans="2:21" ht="44.25" customHeight="1">
      <c r="B24" s="3906"/>
      <c r="C24" s="3906"/>
      <c r="D24" s="3906"/>
      <c r="E24" s="3906"/>
      <c r="F24" s="3906"/>
      <c r="G24" s="3906"/>
      <c r="H24" s="3906"/>
      <c r="I24" s="3906"/>
      <c r="J24" s="3906"/>
      <c r="K24" s="3906"/>
      <c r="L24" s="3906"/>
      <c r="M24" s="3906"/>
      <c r="N24" s="3906"/>
      <c r="O24" s="3906"/>
      <c r="P24" s="3906"/>
      <c r="Q24" s="3906"/>
      <c r="R24" s="91"/>
      <c r="S24" s="90"/>
    </row>
    <row r="25" spans="2:21" ht="30" customHeight="1"/>
    <row r="26" spans="2:21" s="298" customFormat="1" ht="30.6" customHeight="1"/>
  </sheetData>
  <mergeCells count="23">
    <mergeCell ref="B22:C22"/>
    <mergeCell ref="B24:Q24"/>
    <mergeCell ref="P5:R6"/>
    <mergeCell ref="S5:U6"/>
    <mergeCell ref="B8:C8"/>
    <mergeCell ref="B11:C11"/>
    <mergeCell ref="B12:C12"/>
    <mergeCell ref="B5:C7"/>
    <mergeCell ref="D5:F6"/>
    <mergeCell ref="G5:I6"/>
    <mergeCell ref="J5:L6"/>
    <mergeCell ref="M5:O6"/>
    <mergeCell ref="B13:C13"/>
    <mergeCell ref="B16:C16"/>
    <mergeCell ref="B17:C17"/>
    <mergeCell ref="B19:C19"/>
    <mergeCell ref="B20:C20"/>
    <mergeCell ref="B21:C21"/>
    <mergeCell ref="B1:U1"/>
    <mergeCell ref="B2:U2"/>
    <mergeCell ref="B3:H3"/>
    <mergeCell ref="I3:J3"/>
    <mergeCell ref="K3:U3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U58"/>
  <sheetViews>
    <sheetView topLeftCell="A19" zoomScale="60" zoomScaleNormal="60" workbookViewId="0">
      <selection activeCell="B5" sqref="B5:C7"/>
    </sheetView>
  </sheetViews>
  <sheetFormatPr defaultRowHeight="22.5" customHeight="1"/>
  <cols>
    <col min="1" max="1" width="9.140625" style="73"/>
    <col min="2" max="2" width="11.5703125" style="108" customWidth="1"/>
    <col min="3" max="3" width="75.42578125" style="73" customWidth="1"/>
    <col min="4" max="4" width="10.140625" style="73" customWidth="1"/>
    <col min="5" max="5" width="14" style="73" customWidth="1"/>
    <col min="6" max="6" width="11.5703125" style="112" customWidth="1"/>
    <col min="7" max="7" width="10.42578125" style="73" customWidth="1"/>
    <col min="8" max="8" width="12.140625" style="73" customWidth="1"/>
    <col min="9" max="9" width="11.5703125" style="112" customWidth="1"/>
    <col min="10" max="10" width="9.85546875" style="73" customWidth="1"/>
    <col min="11" max="11" width="13.5703125" style="73" customWidth="1"/>
    <col min="12" max="12" width="11.140625" style="112" customWidth="1"/>
    <col min="13" max="13" width="10" style="73" customWidth="1"/>
    <col min="14" max="14" width="13.42578125" style="73" customWidth="1"/>
    <col min="15" max="15" width="11.140625" style="112" customWidth="1"/>
    <col min="16" max="16" width="11.140625" style="73" customWidth="1"/>
    <col min="17" max="17" width="14.5703125" style="73" customWidth="1"/>
    <col min="18" max="18" width="11.140625" style="112" customWidth="1"/>
    <col min="19" max="19" width="10.7109375" style="73" customWidth="1"/>
    <col min="20" max="20" width="14.42578125" style="73" customWidth="1"/>
    <col min="21" max="21" width="11.140625" style="112" customWidth="1"/>
    <col min="22" max="22" width="10.140625" style="73" bestFit="1" customWidth="1"/>
    <col min="23" max="25" width="9.140625" style="73"/>
    <col min="26" max="26" width="14.42578125" style="73" bestFit="1" customWidth="1"/>
    <col min="27" max="257" width="9.140625" style="73"/>
    <col min="258" max="258" width="11.5703125" style="73" customWidth="1"/>
    <col min="259" max="259" width="68.5703125" style="73" customWidth="1"/>
    <col min="260" max="260" width="10.140625" style="73" customWidth="1"/>
    <col min="261" max="261" width="14" style="73" customWidth="1"/>
    <col min="262" max="262" width="11.5703125" style="73" customWidth="1"/>
    <col min="263" max="263" width="10.42578125" style="73" customWidth="1"/>
    <col min="264" max="264" width="12.140625" style="73" customWidth="1"/>
    <col min="265" max="265" width="11.5703125" style="73" customWidth="1"/>
    <col min="266" max="266" width="9.85546875" style="73" customWidth="1"/>
    <col min="267" max="267" width="13.5703125" style="73" customWidth="1"/>
    <col min="268" max="268" width="11.140625" style="73" customWidth="1"/>
    <col min="269" max="269" width="10" style="73" customWidth="1"/>
    <col min="270" max="270" width="13.42578125" style="73" customWidth="1"/>
    <col min="271" max="272" width="11.140625" style="73" customWidth="1"/>
    <col min="273" max="273" width="14.5703125" style="73" customWidth="1"/>
    <col min="274" max="274" width="11.140625" style="73" customWidth="1"/>
    <col min="275" max="275" width="9.5703125" style="73" customWidth="1"/>
    <col min="276" max="276" width="14.42578125" style="73" customWidth="1"/>
    <col min="277" max="277" width="11.140625" style="73" customWidth="1"/>
    <col min="278" max="278" width="10.140625" style="73" bestFit="1" customWidth="1"/>
    <col min="279" max="281" width="9.140625" style="73"/>
    <col min="282" max="282" width="14.42578125" style="73" bestFit="1" customWidth="1"/>
    <col min="283" max="513" width="9.140625" style="73"/>
    <col min="514" max="514" width="11.5703125" style="73" customWidth="1"/>
    <col min="515" max="515" width="68.5703125" style="73" customWidth="1"/>
    <col min="516" max="516" width="10.140625" style="73" customWidth="1"/>
    <col min="517" max="517" width="14" style="73" customWidth="1"/>
    <col min="518" max="518" width="11.5703125" style="73" customWidth="1"/>
    <col min="519" max="519" width="10.42578125" style="73" customWidth="1"/>
    <col min="520" max="520" width="12.140625" style="73" customWidth="1"/>
    <col min="521" max="521" width="11.5703125" style="73" customWidth="1"/>
    <col min="522" max="522" width="9.85546875" style="73" customWidth="1"/>
    <col min="523" max="523" width="13.5703125" style="73" customWidth="1"/>
    <col min="524" max="524" width="11.140625" style="73" customWidth="1"/>
    <col min="525" max="525" width="10" style="73" customWidth="1"/>
    <col min="526" max="526" width="13.42578125" style="73" customWidth="1"/>
    <col min="527" max="528" width="11.140625" style="73" customWidth="1"/>
    <col min="529" max="529" width="14.5703125" style="73" customWidth="1"/>
    <col min="530" max="530" width="11.140625" style="73" customWidth="1"/>
    <col min="531" max="531" width="9.5703125" style="73" customWidth="1"/>
    <col min="532" max="532" width="14.42578125" style="73" customWidth="1"/>
    <col min="533" max="533" width="11.140625" style="73" customWidth="1"/>
    <col min="534" max="534" width="10.140625" style="73" bestFit="1" customWidth="1"/>
    <col min="535" max="537" width="9.140625" style="73"/>
    <col min="538" max="538" width="14.42578125" style="73" bestFit="1" customWidth="1"/>
    <col min="539" max="769" width="9.140625" style="73"/>
    <col min="770" max="770" width="11.5703125" style="73" customWidth="1"/>
    <col min="771" max="771" width="68.5703125" style="73" customWidth="1"/>
    <col min="772" max="772" width="10.140625" style="73" customWidth="1"/>
    <col min="773" max="773" width="14" style="73" customWidth="1"/>
    <col min="774" max="774" width="11.5703125" style="73" customWidth="1"/>
    <col min="775" max="775" width="10.42578125" style="73" customWidth="1"/>
    <col min="776" max="776" width="12.140625" style="73" customWidth="1"/>
    <col min="777" max="777" width="11.5703125" style="73" customWidth="1"/>
    <col min="778" max="778" width="9.85546875" style="73" customWidth="1"/>
    <col min="779" max="779" width="13.5703125" style="73" customWidth="1"/>
    <col min="780" max="780" width="11.140625" style="73" customWidth="1"/>
    <col min="781" max="781" width="10" style="73" customWidth="1"/>
    <col min="782" max="782" width="13.42578125" style="73" customWidth="1"/>
    <col min="783" max="784" width="11.140625" style="73" customWidth="1"/>
    <col min="785" max="785" width="14.5703125" style="73" customWidth="1"/>
    <col min="786" max="786" width="11.140625" style="73" customWidth="1"/>
    <col min="787" max="787" width="9.5703125" style="73" customWidth="1"/>
    <col min="788" max="788" width="14.42578125" style="73" customWidth="1"/>
    <col min="789" max="789" width="11.140625" style="73" customWidth="1"/>
    <col min="790" max="790" width="10.140625" style="73" bestFit="1" customWidth="1"/>
    <col min="791" max="793" width="9.140625" style="73"/>
    <col min="794" max="794" width="14.42578125" style="73" bestFit="1" customWidth="1"/>
    <col min="795" max="1025" width="9.140625" style="73"/>
    <col min="1026" max="1026" width="11.5703125" style="73" customWidth="1"/>
    <col min="1027" max="1027" width="68.5703125" style="73" customWidth="1"/>
    <col min="1028" max="1028" width="10.140625" style="73" customWidth="1"/>
    <col min="1029" max="1029" width="14" style="73" customWidth="1"/>
    <col min="1030" max="1030" width="11.5703125" style="73" customWidth="1"/>
    <col min="1031" max="1031" width="10.42578125" style="73" customWidth="1"/>
    <col min="1032" max="1032" width="12.140625" style="73" customWidth="1"/>
    <col min="1033" max="1033" width="11.5703125" style="73" customWidth="1"/>
    <col min="1034" max="1034" width="9.85546875" style="73" customWidth="1"/>
    <col min="1035" max="1035" width="13.5703125" style="73" customWidth="1"/>
    <col min="1036" max="1036" width="11.140625" style="73" customWidth="1"/>
    <col min="1037" max="1037" width="10" style="73" customWidth="1"/>
    <col min="1038" max="1038" width="13.42578125" style="73" customWidth="1"/>
    <col min="1039" max="1040" width="11.140625" style="73" customWidth="1"/>
    <col min="1041" max="1041" width="14.5703125" style="73" customWidth="1"/>
    <col min="1042" max="1042" width="11.140625" style="73" customWidth="1"/>
    <col min="1043" max="1043" width="9.5703125" style="73" customWidth="1"/>
    <col min="1044" max="1044" width="14.42578125" style="73" customWidth="1"/>
    <col min="1045" max="1045" width="11.140625" style="73" customWidth="1"/>
    <col min="1046" max="1046" width="10.140625" style="73" bestFit="1" customWidth="1"/>
    <col min="1047" max="1049" width="9.140625" style="73"/>
    <col min="1050" max="1050" width="14.42578125" style="73" bestFit="1" customWidth="1"/>
    <col min="1051" max="1281" width="9.140625" style="73"/>
    <col min="1282" max="1282" width="11.5703125" style="73" customWidth="1"/>
    <col min="1283" max="1283" width="68.5703125" style="73" customWidth="1"/>
    <col min="1284" max="1284" width="10.140625" style="73" customWidth="1"/>
    <col min="1285" max="1285" width="14" style="73" customWidth="1"/>
    <col min="1286" max="1286" width="11.5703125" style="73" customWidth="1"/>
    <col min="1287" max="1287" width="10.42578125" style="73" customWidth="1"/>
    <col min="1288" max="1288" width="12.140625" style="73" customWidth="1"/>
    <col min="1289" max="1289" width="11.5703125" style="73" customWidth="1"/>
    <col min="1290" max="1290" width="9.85546875" style="73" customWidth="1"/>
    <col min="1291" max="1291" width="13.5703125" style="73" customWidth="1"/>
    <col min="1292" max="1292" width="11.140625" style="73" customWidth="1"/>
    <col min="1293" max="1293" width="10" style="73" customWidth="1"/>
    <col min="1294" max="1294" width="13.42578125" style="73" customWidth="1"/>
    <col min="1295" max="1296" width="11.140625" style="73" customWidth="1"/>
    <col min="1297" max="1297" width="14.5703125" style="73" customWidth="1"/>
    <col min="1298" max="1298" width="11.140625" style="73" customWidth="1"/>
    <col min="1299" max="1299" width="9.5703125" style="73" customWidth="1"/>
    <col min="1300" max="1300" width="14.42578125" style="73" customWidth="1"/>
    <col min="1301" max="1301" width="11.140625" style="73" customWidth="1"/>
    <col min="1302" max="1302" width="10.140625" style="73" bestFit="1" customWidth="1"/>
    <col min="1303" max="1305" width="9.140625" style="73"/>
    <col min="1306" max="1306" width="14.42578125" style="73" bestFit="1" customWidth="1"/>
    <col min="1307" max="1537" width="9.140625" style="73"/>
    <col min="1538" max="1538" width="11.5703125" style="73" customWidth="1"/>
    <col min="1539" max="1539" width="68.5703125" style="73" customWidth="1"/>
    <col min="1540" max="1540" width="10.140625" style="73" customWidth="1"/>
    <col min="1541" max="1541" width="14" style="73" customWidth="1"/>
    <col min="1542" max="1542" width="11.5703125" style="73" customWidth="1"/>
    <col min="1543" max="1543" width="10.42578125" style="73" customWidth="1"/>
    <col min="1544" max="1544" width="12.140625" style="73" customWidth="1"/>
    <col min="1545" max="1545" width="11.5703125" style="73" customWidth="1"/>
    <col min="1546" max="1546" width="9.85546875" style="73" customWidth="1"/>
    <col min="1547" max="1547" width="13.5703125" style="73" customWidth="1"/>
    <col min="1548" max="1548" width="11.140625" style="73" customWidth="1"/>
    <col min="1549" max="1549" width="10" style="73" customWidth="1"/>
    <col min="1550" max="1550" width="13.42578125" style="73" customWidth="1"/>
    <col min="1551" max="1552" width="11.140625" style="73" customWidth="1"/>
    <col min="1553" max="1553" width="14.5703125" style="73" customWidth="1"/>
    <col min="1554" max="1554" width="11.140625" style="73" customWidth="1"/>
    <col min="1555" max="1555" width="9.5703125" style="73" customWidth="1"/>
    <col min="1556" max="1556" width="14.42578125" style="73" customWidth="1"/>
    <col min="1557" max="1557" width="11.140625" style="73" customWidth="1"/>
    <col min="1558" max="1558" width="10.140625" style="73" bestFit="1" customWidth="1"/>
    <col min="1559" max="1561" width="9.140625" style="73"/>
    <col min="1562" max="1562" width="14.42578125" style="73" bestFit="1" customWidth="1"/>
    <col min="1563" max="1793" width="9.140625" style="73"/>
    <col min="1794" max="1794" width="11.5703125" style="73" customWidth="1"/>
    <col min="1795" max="1795" width="68.5703125" style="73" customWidth="1"/>
    <col min="1796" max="1796" width="10.140625" style="73" customWidth="1"/>
    <col min="1797" max="1797" width="14" style="73" customWidth="1"/>
    <col min="1798" max="1798" width="11.5703125" style="73" customWidth="1"/>
    <col min="1799" max="1799" width="10.42578125" style="73" customWidth="1"/>
    <col min="1800" max="1800" width="12.140625" style="73" customWidth="1"/>
    <col min="1801" max="1801" width="11.5703125" style="73" customWidth="1"/>
    <col min="1802" max="1802" width="9.85546875" style="73" customWidth="1"/>
    <col min="1803" max="1803" width="13.5703125" style="73" customWidth="1"/>
    <col min="1804" max="1804" width="11.140625" style="73" customWidth="1"/>
    <col min="1805" max="1805" width="10" style="73" customWidth="1"/>
    <col min="1806" max="1806" width="13.42578125" style="73" customWidth="1"/>
    <col min="1807" max="1808" width="11.140625" style="73" customWidth="1"/>
    <col min="1809" max="1809" width="14.5703125" style="73" customWidth="1"/>
    <col min="1810" max="1810" width="11.140625" style="73" customWidth="1"/>
    <col min="1811" max="1811" width="9.5703125" style="73" customWidth="1"/>
    <col min="1812" max="1812" width="14.42578125" style="73" customWidth="1"/>
    <col min="1813" max="1813" width="11.140625" style="73" customWidth="1"/>
    <col min="1814" max="1814" width="10.140625" style="73" bestFit="1" customWidth="1"/>
    <col min="1815" max="1817" width="9.140625" style="73"/>
    <col min="1818" max="1818" width="14.42578125" style="73" bestFit="1" customWidth="1"/>
    <col min="1819" max="2049" width="9.140625" style="73"/>
    <col min="2050" max="2050" width="11.5703125" style="73" customWidth="1"/>
    <col min="2051" max="2051" width="68.5703125" style="73" customWidth="1"/>
    <col min="2052" max="2052" width="10.140625" style="73" customWidth="1"/>
    <col min="2053" max="2053" width="14" style="73" customWidth="1"/>
    <col min="2054" max="2054" width="11.5703125" style="73" customWidth="1"/>
    <col min="2055" max="2055" width="10.42578125" style="73" customWidth="1"/>
    <col min="2056" max="2056" width="12.140625" style="73" customWidth="1"/>
    <col min="2057" max="2057" width="11.5703125" style="73" customWidth="1"/>
    <col min="2058" max="2058" width="9.85546875" style="73" customWidth="1"/>
    <col min="2059" max="2059" width="13.5703125" style="73" customWidth="1"/>
    <col min="2060" max="2060" width="11.140625" style="73" customWidth="1"/>
    <col min="2061" max="2061" width="10" style="73" customWidth="1"/>
    <col min="2062" max="2062" width="13.42578125" style="73" customWidth="1"/>
    <col min="2063" max="2064" width="11.140625" style="73" customWidth="1"/>
    <col min="2065" max="2065" width="14.5703125" style="73" customWidth="1"/>
    <col min="2066" max="2066" width="11.140625" style="73" customWidth="1"/>
    <col min="2067" max="2067" width="9.5703125" style="73" customWidth="1"/>
    <col min="2068" max="2068" width="14.42578125" style="73" customWidth="1"/>
    <col min="2069" max="2069" width="11.140625" style="73" customWidth="1"/>
    <col min="2070" max="2070" width="10.140625" style="73" bestFit="1" customWidth="1"/>
    <col min="2071" max="2073" width="9.140625" style="73"/>
    <col min="2074" max="2074" width="14.42578125" style="73" bestFit="1" customWidth="1"/>
    <col min="2075" max="2305" width="9.140625" style="73"/>
    <col min="2306" max="2306" width="11.5703125" style="73" customWidth="1"/>
    <col min="2307" max="2307" width="68.5703125" style="73" customWidth="1"/>
    <col min="2308" max="2308" width="10.140625" style="73" customWidth="1"/>
    <col min="2309" max="2309" width="14" style="73" customWidth="1"/>
    <col min="2310" max="2310" width="11.5703125" style="73" customWidth="1"/>
    <col min="2311" max="2311" width="10.42578125" style="73" customWidth="1"/>
    <col min="2312" max="2312" width="12.140625" style="73" customWidth="1"/>
    <col min="2313" max="2313" width="11.5703125" style="73" customWidth="1"/>
    <col min="2314" max="2314" width="9.85546875" style="73" customWidth="1"/>
    <col min="2315" max="2315" width="13.5703125" style="73" customWidth="1"/>
    <col min="2316" max="2316" width="11.140625" style="73" customWidth="1"/>
    <col min="2317" max="2317" width="10" style="73" customWidth="1"/>
    <col min="2318" max="2318" width="13.42578125" style="73" customWidth="1"/>
    <col min="2319" max="2320" width="11.140625" style="73" customWidth="1"/>
    <col min="2321" max="2321" width="14.5703125" style="73" customWidth="1"/>
    <col min="2322" max="2322" width="11.140625" style="73" customWidth="1"/>
    <col min="2323" max="2323" width="9.5703125" style="73" customWidth="1"/>
    <col min="2324" max="2324" width="14.42578125" style="73" customWidth="1"/>
    <col min="2325" max="2325" width="11.140625" style="73" customWidth="1"/>
    <col min="2326" max="2326" width="10.140625" style="73" bestFit="1" customWidth="1"/>
    <col min="2327" max="2329" width="9.140625" style="73"/>
    <col min="2330" max="2330" width="14.42578125" style="73" bestFit="1" customWidth="1"/>
    <col min="2331" max="2561" width="9.140625" style="73"/>
    <col min="2562" max="2562" width="11.5703125" style="73" customWidth="1"/>
    <col min="2563" max="2563" width="68.5703125" style="73" customWidth="1"/>
    <col min="2564" max="2564" width="10.140625" style="73" customWidth="1"/>
    <col min="2565" max="2565" width="14" style="73" customWidth="1"/>
    <col min="2566" max="2566" width="11.5703125" style="73" customWidth="1"/>
    <col min="2567" max="2567" width="10.42578125" style="73" customWidth="1"/>
    <col min="2568" max="2568" width="12.140625" style="73" customWidth="1"/>
    <col min="2569" max="2569" width="11.5703125" style="73" customWidth="1"/>
    <col min="2570" max="2570" width="9.85546875" style="73" customWidth="1"/>
    <col min="2571" max="2571" width="13.5703125" style="73" customWidth="1"/>
    <col min="2572" max="2572" width="11.140625" style="73" customWidth="1"/>
    <col min="2573" max="2573" width="10" style="73" customWidth="1"/>
    <col min="2574" max="2574" width="13.42578125" style="73" customWidth="1"/>
    <col min="2575" max="2576" width="11.140625" style="73" customWidth="1"/>
    <col min="2577" max="2577" width="14.5703125" style="73" customWidth="1"/>
    <col min="2578" max="2578" width="11.140625" style="73" customWidth="1"/>
    <col min="2579" max="2579" width="9.5703125" style="73" customWidth="1"/>
    <col min="2580" max="2580" width="14.42578125" style="73" customWidth="1"/>
    <col min="2581" max="2581" width="11.140625" style="73" customWidth="1"/>
    <col min="2582" max="2582" width="10.140625" style="73" bestFit="1" customWidth="1"/>
    <col min="2583" max="2585" width="9.140625" style="73"/>
    <col min="2586" max="2586" width="14.42578125" style="73" bestFit="1" customWidth="1"/>
    <col min="2587" max="2817" width="9.140625" style="73"/>
    <col min="2818" max="2818" width="11.5703125" style="73" customWidth="1"/>
    <col min="2819" max="2819" width="68.5703125" style="73" customWidth="1"/>
    <col min="2820" max="2820" width="10.140625" style="73" customWidth="1"/>
    <col min="2821" max="2821" width="14" style="73" customWidth="1"/>
    <col min="2822" max="2822" width="11.5703125" style="73" customWidth="1"/>
    <col min="2823" max="2823" width="10.42578125" style="73" customWidth="1"/>
    <col min="2824" max="2824" width="12.140625" style="73" customWidth="1"/>
    <col min="2825" max="2825" width="11.5703125" style="73" customWidth="1"/>
    <col min="2826" max="2826" width="9.85546875" style="73" customWidth="1"/>
    <col min="2827" max="2827" width="13.5703125" style="73" customWidth="1"/>
    <col min="2828" max="2828" width="11.140625" style="73" customWidth="1"/>
    <col min="2829" max="2829" width="10" style="73" customWidth="1"/>
    <col min="2830" max="2830" width="13.42578125" style="73" customWidth="1"/>
    <col min="2831" max="2832" width="11.140625" style="73" customWidth="1"/>
    <col min="2833" max="2833" width="14.5703125" style="73" customWidth="1"/>
    <col min="2834" max="2834" width="11.140625" style="73" customWidth="1"/>
    <col min="2835" max="2835" width="9.5703125" style="73" customWidth="1"/>
    <col min="2836" max="2836" width="14.42578125" style="73" customWidth="1"/>
    <col min="2837" max="2837" width="11.140625" style="73" customWidth="1"/>
    <col min="2838" max="2838" width="10.140625" style="73" bestFit="1" customWidth="1"/>
    <col min="2839" max="2841" width="9.140625" style="73"/>
    <col min="2842" max="2842" width="14.42578125" style="73" bestFit="1" customWidth="1"/>
    <col min="2843" max="3073" width="9.140625" style="73"/>
    <col min="3074" max="3074" width="11.5703125" style="73" customWidth="1"/>
    <col min="3075" max="3075" width="68.5703125" style="73" customWidth="1"/>
    <col min="3076" max="3076" width="10.140625" style="73" customWidth="1"/>
    <col min="3077" max="3077" width="14" style="73" customWidth="1"/>
    <col min="3078" max="3078" width="11.5703125" style="73" customWidth="1"/>
    <col min="3079" max="3079" width="10.42578125" style="73" customWidth="1"/>
    <col min="3080" max="3080" width="12.140625" style="73" customWidth="1"/>
    <col min="3081" max="3081" width="11.5703125" style="73" customWidth="1"/>
    <col min="3082" max="3082" width="9.85546875" style="73" customWidth="1"/>
    <col min="3083" max="3083" width="13.5703125" style="73" customWidth="1"/>
    <col min="3084" max="3084" width="11.140625" style="73" customWidth="1"/>
    <col min="3085" max="3085" width="10" style="73" customWidth="1"/>
    <col min="3086" max="3086" width="13.42578125" style="73" customWidth="1"/>
    <col min="3087" max="3088" width="11.140625" style="73" customWidth="1"/>
    <col min="3089" max="3089" width="14.5703125" style="73" customWidth="1"/>
    <col min="3090" max="3090" width="11.140625" style="73" customWidth="1"/>
    <col min="3091" max="3091" width="9.5703125" style="73" customWidth="1"/>
    <col min="3092" max="3092" width="14.42578125" style="73" customWidth="1"/>
    <col min="3093" max="3093" width="11.140625" style="73" customWidth="1"/>
    <col min="3094" max="3094" width="10.140625" style="73" bestFit="1" customWidth="1"/>
    <col min="3095" max="3097" width="9.140625" style="73"/>
    <col min="3098" max="3098" width="14.42578125" style="73" bestFit="1" customWidth="1"/>
    <col min="3099" max="3329" width="9.140625" style="73"/>
    <col min="3330" max="3330" width="11.5703125" style="73" customWidth="1"/>
    <col min="3331" max="3331" width="68.5703125" style="73" customWidth="1"/>
    <col min="3332" max="3332" width="10.140625" style="73" customWidth="1"/>
    <col min="3333" max="3333" width="14" style="73" customWidth="1"/>
    <col min="3334" max="3334" width="11.5703125" style="73" customWidth="1"/>
    <col min="3335" max="3335" width="10.42578125" style="73" customWidth="1"/>
    <col min="3336" max="3336" width="12.140625" style="73" customWidth="1"/>
    <col min="3337" max="3337" width="11.5703125" style="73" customWidth="1"/>
    <col min="3338" max="3338" width="9.85546875" style="73" customWidth="1"/>
    <col min="3339" max="3339" width="13.5703125" style="73" customWidth="1"/>
    <col min="3340" max="3340" width="11.140625" style="73" customWidth="1"/>
    <col min="3341" max="3341" width="10" style="73" customWidth="1"/>
    <col min="3342" max="3342" width="13.42578125" style="73" customWidth="1"/>
    <col min="3343" max="3344" width="11.140625" style="73" customWidth="1"/>
    <col min="3345" max="3345" width="14.5703125" style="73" customWidth="1"/>
    <col min="3346" max="3346" width="11.140625" style="73" customWidth="1"/>
    <col min="3347" max="3347" width="9.5703125" style="73" customWidth="1"/>
    <col min="3348" max="3348" width="14.42578125" style="73" customWidth="1"/>
    <col min="3349" max="3349" width="11.140625" style="73" customWidth="1"/>
    <col min="3350" max="3350" width="10.140625" style="73" bestFit="1" customWidth="1"/>
    <col min="3351" max="3353" width="9.140625" style="73"/>
    <col min="3354" max="3354" width="14.42578125" style="73" bestFit="1" customWidth="1"/>
    <col min="3355" max="3585" width="9.140625" style="73"/>
    <col min="3586" max="3586" width="11.5703125" style="73" customWidth="1"/>
    <col min="3587" max="3587" width="68.5703125" style="73" customWidth="1"/>
    <col min="3588" max="3588" width="10.140625" style="73" customWidth="1"/>
    <col min="3589" max="3589" width="14" style="73" customWidth="1"/>
    <col min="3590" max="3590" width="11.5703125" style="73" customWidth="1"/>
    <col min="3591" max="3591" width="10.42578125" style="73" customWidth="1"/>
    <col min="3592" max="3592" width="12.140625" style="73" customWidth="1"/>
    <col min="3593" max="3593" width="11.5703125" style="73" customWidth="1"/>
    <col min="3594" max="3594" width="9.85546875" style="73" customWidth="1"/>
    <col min="3595" max="3595" width="13.5703125" style="73" customWidth="1"/>
    <col min="3596" max="3596" width="11.140625" style="73" customWidth="1"/>
    <col min="3597" max="3597" width="10" style="73" customWidth="1"/>
    <col min="3598" max="3598" width="13.42578125" style="73" customWidth="1"/>
    <col min="3599" max="3600" width="11.140625" style="73" customWidth="1"/>
    <col min="3601" max="3601" width="14.5703125" style="73" customWidth="1"/>
    <col min="3602" max="3602" width="11.140625" style="73" customWidth="1"/>
    <col min="3603" max="3603" width="9.5703125" style="73" customWidth="1"/>
    <col min="3604" max="3604" width="14.42578125" style="73" customWidth="1"/>
    <col min="3605" max="3605" width="11.140625" style="73" customWidth="1"/>
    <col min="3606" max="3606" width="10.140625" style="73" bestFit="1" customWidth="1"/>
    <col min="3607" max="3609" width="9.140625" style="73"/>
    <col min="3610" max="3610" width="14.42578125" style="73" bestFit="1" customWidth="1"/>
    <col min="3611" max="3841" width="9.140625" style="73"/>
    <col min="3842" max="3842" width="11.5703125" style="73" customWidth="1"/>
    <col min="3843" max="3843" width="68.5703125" style="73" customWidth="1"/>
    <col min="3844" max="3844" width="10.140625" style="73" customWidth="1"/>
    <col min="3845" max="3845" width="14" style="73" customWidth="1"/>
    <col min="3846" max="3846" width="11.5703125" style="73" customWidth="1"/>
    <col min="3847" max="3847" width="10.42578125" style="73" customWidth="1"/>
    <col min="3848" max="3848" width="12.140625" style="73" customWidth="1"/>
    <col min="3849" max="3849" width="11.5703125" style="73" customWidth="1"/>
    <col min="3850" max="3850" width="9.85546875" style="73" customWidth="1"/>
    <col min="3851" max="3851" width="13.5703125" style="73" customWidth="1"/>
    <col min="3852" max="3852" width="11.140625" style="73" customWidth="1"/>
    <col min="3853" max="3853" width="10" style="73" customWidth="1"/>
    <col min="3854" max="3854" width="13.42578125" style="73" customWidth="1"/>
    <col min="3855" max="3856" width="11.140625" style="73" customWidth="1"/>
    <col min="3857" max="3857" width="14.5703125" style="73" customWidth="1"/>
    <col min="3858" max="3858" width="11.140625" style="73" customWidth="1"/>
    <col min="3859" max="3859" width="9.5703125" style="73" customWidth="1"/>
    <col min="3860" max="3860" width="14.42578125" style="73" customWidth="1"/>
    <col min="3861" max="3861" width="11.140625" style="73" customWidth="1"/>
    <col min="3862" max="3862" width="10.140625" style="73" bestFit="1" customWidth="1"/>
    <col min="3863" max="3865" width="9.140625" style="73"/>
    <col min="3866" max="3866" width="14.42578125" style="73" bestFit="1" customWidth="1"/>
    <col min="3867" max="4097" width="9.140625" style="73"/>
    <col min="4098" max="4098" width="11.5703125" style="73" customWidth="1"/>
    <col min="4099" max="4099" width="68.5703125" style="73" customWidth="1"/>
    <col min="4100" max="4100" width="10.140625" style="73" customWidth="1"/>
    <col min="4101" max="4101" width="14" style="73" customWidth="1"/>
    <col min="4102" max="4102" width="11.5703125" style="73" customWidth="1"/>
    <col min="4103" max="4103" width="10.42578125" style="73" customWidth="1"/>
    <col min="4104" max="4104" width="12.140625" style="73" customWidth="1"/>
    <col min="4105" max="4105" width="11.5703125" style="73" customWidth="1"/>
    <col min="4106" max="4106" width="9.85546875" style="73" customWidth="1"/>
    <col min="4107" max="4107" width="13.5703125" style="73" customWidth="1"/>
    <col min="4108" max="4108" width="11.140625" style="73" customWidth="1"/>
    <col min="4109" max="4109" width="10" style="73" customWidth="1"/>
    <col min="4110" max="4110" width="13.42578125" style="73" customWidth="1"/>
    <col min="4111" max="4112" width="11.140625" style="73" customWidth="1"/>
    <col min="4113" max="4113" width="14.5703125" style="73" customWidth="1"/>
    <col min="4114" max="4114" width="11.140625" style="73" customWidth="1"/>
    <col min="4115" max="4115" width="9.5703125" style="73" customWidth="1"/>
    <col min="4116" max="4116" width="14.42578125" style="73" customWidth="1"/>
    <col min="4117" max="4117" width="11.140625" style="73" customWidth="1"/>
    <col min="4118" max="4118" width="10.140625" style="73" bestFit="1" customWidth="1"/>
    <col min="4119" max="4121" width="9.140625" style="73"/>
    <col min="4122" max="4122" width="14.42578125" style="73" bestFit="1" customWidth="1"/>
    <col min="4123" max="4353" width="9.140625" style="73"/>
    <col min="4354" max="4354" width="11.5703125" style="73" customWidth="1"/>
    <col min="4355" max="4355" width="68.5703125" style="73" customWidth="1"/>
    <col min="4356" max="4356" width="10.140625" style="73" customWidth="1"/>
    <col min="4357" max="4357" width="14" style="73" customWidth="1"/>
    <col min="4358" max="4358" width="11.5703125" style="73" customWidth="1"/>
    <col min="4359" max="4359" width="10.42578125" style="73" customWidth="1"/>
    <col min="4360" max="4360" width="12.140625" style="73" customWidth="1"/>
    <col min="4361" max="4361" width="11.5703125" style="73" customWidth="1"/>
    <col min="4362" max="4362" width="9.85546875" style="73" customWidth="1"/>
    <col min="4363" max="4363" width="13.5703125" style="73" customWidth="1"/>
    <col min="4364" max="4364" width="11.140625" style="73" customWidth="1"/>
    <col min="4365" max="4365" width="10" style="73" customWidth="1"/>
    <col min="4366" max="4366" width="13.42578125" style="73" customWidth="1"/>
    <col min="4367" max="4368" width="11.140625" style="73" customWidth="1"/>
    <col min="4369" max="4369" width="14.5703125" style="73" customWidth="1"/>
    <col min="4370" max="4370" width="11.140625" style="73" customWidth="1"/>
    <col min="4371" max="4371" width="9.5703125" style="73" customWidth="1"/>
    <col min="4372" max="4372" width="14.42578125" style="73" customWidth="1"/>
    <col min="4373" max="4373" width="11.140625" style="73" customWidth="1"/>
    <col min="4374" max="4374" width="10.140625" style="73" bestFit="1" customWidth="1"/>
    <col min="4375" max="4377" width="9.140625" style="73"/>
    <col min="4378" max="4378" width="14.42578125" style="73" bestFit="1" customWidth="1"/>
    <col min="4379" max="4609" width="9.140625" style="73"/>
    <col min="4610" max="4610" width="11.5703125" style="73" customWidth="1"/>
    <col min="4611" max="4611" width="68.5703125" style="73" customWidth="1"/>
    <col min="4612" max="4612" width="10.140625" style="73" customWidth="1"/>
    <col min="4613" max="4613" width="14" style="73" customWidth="1"/>
    <col min="4614" max="4614" width="11.5703125" style="73" customWidth="1"/>
    <col min="4615" max="4615" width="10.42578125" style="73" customWidth="1"/>
    <col min="4616" max="4616" width="12.140625" style="73" customWidth="1"/>
    <col min="4617" max="4617" width="11.5703125" style="73" customWidth="1"/>
    <col min="4618" max="4618" width="9.85546875" style="73" customWidth="1"/>
    <col min="4619" max="4619" width="13.5703125" style="73" customWidth="1"/>
    <col min="4620" max="4620" width="11.140625" style="73" customWidth="1"/>
    <col min="4621" max="4621" width="10" style="73" customWidth="1"/>
    <col min="4622" max="4622" width="13.42578125" style="73" customWidth="1"/>
    <col min="4623" max="4624" width="11.140625" style="73" customWidth="1"/>
    <col min="4625" max="4625" width="14.5703125" style="73" customWidth="1"/>
    <col min="4626" max="4626" width="11.140625" style="73" customWidth="1"/>
    <col min="4627" max="4627" width="9.5703125" style="73" customWidth="1"/>
    <col min="4628" max="4628" width="14.42578125" style="73" customWidth="1"/>
    <col min="4629" max="4629" width="11.140625" style="73" customWidth="1"/>
    <col min="4630" max="4630" width="10.140625" style="73" bestFit="1" customWidth="1"/>
    <col min="4631" max="4633" width="9.140625" style="73"/>
    <col min="4634" max="4634" width="14.42578125" style="73" bestFit="1" customWidth="1"/>
    <col min="4635" max="4865" width="9.140625" style="73"/>
    <col min="4866" max="4866" width="11.5703125" style="73" customWidth="1"/>
    <col min="4867" max="4867" width="68.5703125" style="73" customWidth="1"/>
    <col min="4868" max="4868" width="10.140625" style="73" customWidth="1"/>
    <col min="4869" max="4869" width="14" style="73" customWidth="1"/>
    <col min="4870" max="4870" width="11.5703125" style="73" customWidth="1"/>
    <col min="4871" max="4871" width="10.42578125" style="73" customWidth="1"/>
    <col min="4872" max="4872" width="12.140625" style="73" customWidth="1"/>
    <col min="4873" max="4873" width="11.5703125" style="73" customWidth="1"/>
    <col min="4874" max="4874" width="9.85546875" style="73" customWidth="1"/>
    <col min="4875" max="4875" width="13.5703125" style="73" customWidth="1"/>
    <col min="4876" max="4876" width="11.140625" style="73" customWidth="1"/>
    <col min="4877" max="4877" width="10" style="73" customWidth="1"/>
    <col min="4878" max="4878" width="13.42578125" style="73" customWidth="1"/>
    <col min="4879" max="4880" width="11.140625" style="73" customWidth="1"/>
    <col min="4881" max="4881" width="14.5703125" style="73" customWidth="1"/>
    <col min="4882" max="4882" width="11.140625" style="73" customWidth="1"/>
    <col min="4883" max="4883" width="9.5703125" style="73" customWidth="1"/>
    <col min="4884" max="4884" width="14.42578125" style="73" customWidth="1"/>
    <col min="4885" max="4885" width="11.140625" style="73" customWidth="1"/>
    <col min="4886" max="4886" width="10.140625" style="73" bestFit="1" customWidth="1"/>
    <col min="4887" max="4889" width="9.140625" style="73"/>
    <col min="4890" max="4890" width="14.42578125" style="73" bestFit="1" customWidth="1"/>
    <col min="4891" max="5121" width="9.140625" style="73"/>
    <col min="5122" max="5122" width="11.5703125" style="73" customWidth="1"/>
    <col min="5123" max="5123" width="68.5703125" style="73" customWidth="1"/>
    <col min="5124" max="5124" width="10.140625" style="73" customWidth="1"/>
    <col min="5125" max="5125" width="14" style="73" customWidth="1"/>
    <col min="5126" max="5126" width="11.5703125" style="73" customWidth="1"/>
    <col min="5127" max="5127" width="10.42578125" style="73" customWidth="1"/>
    <col min="5128" max="5128" width="12.140625" style="73" customWidth="1"/>
    <col min="5129" max="5129" width="11.5703125" style="73" customWidth="1"/>
    <col min="5130" max="5130" width="9.85546875" style="73" customWidth="1"/>
    <col min="5131" max="5131" width="13.5703125" style="73" customWidth="1"/>
    <col min="5132" max="5132" width="11.140625" style="73" customWidth="1"/>
    <col min="5133" max="5133" width="10" style="73" customWidth="1"/>
    <col min="5134" max="5134" width="13.42578125" style="73" customWidth="1"/>
    <col min="5135" max="5136" width="11.140625" style="73" customWidth="1"/>
    <col min="5137" max="5137" width="14.5703125" style="73" customWidth="1"/>
    <col min="5138" max="5138" width="11.140625" style="73" customWidth="1"/>
    <col min="5139" max="5139" width="9.5703125" style="73" customWidth="1"/>
    <col min="5140" max="5140" width="14.42578125" style="73" customWidth="1"/>
    <col min="5141" max="5141" width="11.140625" style="73" customWidth="1"/>
    <col min="5142" max="5142" width="10.140625" style="73" bestFit="1" customWidth="1"/>
    <col min="5143" max="5145" width="9.140625" style="73"/>
    <col min="5146" max="5146" width="14.42578125" style="73" bestFit="1" customWidth="1"/>
    <col min="5147" max="5377" width="9.140625" style="73"/>
    <col min="5378" max="5378" width="11.5703125" style="73" customWidth="1"/>
    <col min="5379" max="5379" width="68.5703125" style="73" customWidth="1"/>
    <col min="5380" max="5380" width="10.140625" style="73" customWidth="1"/>
    <col min="5381" max="5381" width="14" style="73" customWidth="1"/>
    <col min="5382" max="5382" width="11.5703125" style="73" customWidth="1"/>
    <col min="5383" max="5383" width="10.42578125" style="73" customWidth="1"/>
    <col min="5384" max="5384" width="12.140625" style="73" customWidth="1"/>
    <col min="5385" max="5385" width="11.5703125" style="73" customWidth="1"/>
    <col min="5386" max="5386" width="9.85546875" style="73" customWidth="1"/>
    <col min="5387" max="5387" width="13.5703125" style="73" customWidth="1"/>
    <col min="5388" max="5388" width="11.140625" style="73" customWidth="1"/>
    <col min="5389" max="5389" width="10" style="73" customWidth="1"/>
    <col min="5390" max="5390" width="13.42578125" style="73" customWidth="1"/>
    <col min="5391" max="5392" width="11.140625" style="73" customWidth="1"/>
    <col min="5393" max="5393" width="14.5703125" style="73" customWidth="1"/>
    <col min="5394" max="5394" width="11.140625" style="73" customWidth="1"/>
    <col min="5395" max="5395" width="9.5703125" style="73" customWidth="1"/>
    <col min="5396" max="5396" width="14.42578125" style="73" customWidth="1"/>
    <col min="5397" max="5397" width="11.140625" style="73" customWidth="1"/>
    <col min="5398" max="5398" width="10.140625" style="73" bestFit="1" customWidth="1"/>
    <col min="5399" max="5401" width="9.140625" style="73"/>
    <col min="5402" max="5402" width="14.42578125" style="73" bestFit="1" customWidth="1"/>
    <col min="5403" max="5633" width="9.140625" style="73"/>
    <col min="5634" max="5634" width="11.5703125" style="73" customWidth="1"/>
    <col min="5635" max="5635" width="68.5703125" style="73" customWidth="1"/>
    <col min="5636" max="5636" width="10.140625" style="73" customWidth="1"/>
    <col min="5637" max="5637" width="14" style="73" customWidth="1"/>
    <col min="5638" max="5638" width="11.5703125" style="73" customWidth="1"/>
    <col min="5639" max="5639" width="10.42578125" style="73" customWidth="1"/>
    <col min="5640" max="5640" width="12.140625" style="73" customWidth="1"/>
    <col min="5641" max="5641" width="11.5703125" style="73" customWidth="1"/>
    <col min="5642" max="5642" width="9.85546875" style="73" customWidth="1"/>
    <col min="5643" max="5643" width="13.5703125" style="73" customWidth="1"/>
    <col min="5644" max="5644" width="11.140625" style="73" customWidth="1"/>
    <col min="5645" max="5645" width="10" style="73" customWidth="1"/>
    <col min="5646" max="5646" width="13.42578125" style="73" customWidth="1"/>
    <col min="5647" max="5648" width="11.140625" style="73" customWidth="1"/>
    <col min="5649" max="5649" width="14.5703125" style="73" customWidth="1"/>
    <col min="5650" max="5650" width="11.140625" style="73" customWidth="1"/>
    <col min="5651" max="5651" width="9.5703125" style="73" customWidth="1"/>
    <col min="5652" max="5652" width="14.42578125" style="73" customWidth="1"/>
    <col min="5653" max="5653" width="11.140625" style="73" customWidth="1"/>
    <col min="5654" max="5654" width="10.140625" style="73" bestFit="1" customWidth="1"/>
    <col min="5655" max="5657" width="9.140625" style="73"/>
    <col min="5658" max="5658" width="14.42578125" style="73" bestFit="1" customWidth="1"/>
    <col min="5659" max="5889" width="9.140625" style="73"/>
    <col min="5890" max="5890" width="11.5703125" style="73" customWidth="1"/>
    <col min="5891" max="5891" width="68.5703125" style="73" customWidth="1"/>
    <col min="5892" max="5892" width="10.140625" style="73" customWidth="1"/>
    <col min="5893" max="5893" width="14" style="73" customWidth="1"/>
    <col min="5894" max="5894" width="11.5703125" style="73" customWidth="1"/>
    <col min="5895" max="5895" width="10.42578125" style="73" customWidth="1"/>
    <col min="5896" max="5896" width="12.140625" style="73" customWidth="1"/>
    <col min="5897" max="5897" width="11.5703125" style="73" customWidth="1"/>
    <col min="5898" max="5898" width="9.85546875" style="73" customWidth="1"/>
    <col min="5899" max="5899" width="13.5703125" style="73" customWidth="1"/>
    <col min="5900" max="5900" width="11.140625" style="73" customWidth="1"/>
    <col min="5901" max="5901" width="10" style="73" customWidth="1"/>
    <col min="5902" max="5902" width="13.42578125" style="73" customWidth="1"/>
    <col min="5903" max="5904" width="11.140625" style="73" customWidth="1"/>
    <col min="5905" max="5905" width="14.5703125" style="73" customWidth="1"/>
    <col min="5906" max="5906" width="11.140625" style="73" customWidth="1"/>
    <col min="5907" max="5907" width="9.5703125" style="73" customWidth="1"/>
    <col min="5908" max="5908" width="14.42578125" style="73" customWidth="1"/>
    <col min="5909" max="5909" width="11.140625" style="73" customWidth="1"/>
    <col min="5910" max="5910" width="10.140625" style="73" bestFit="1" customWidth="1"/>
    <col min="5911" max="5913" width="9.140625" style="73"/>
    <col min="5914" max="5914" width="14.42578125" style="73" bestFit="1" customWidth="1"/>
    <col min="5915" max="6145" width="9.140625" style="73"/>
    <col min="6146" max="6146" width="11.5703125" style="73" customWidth="1"/>
    <col min="6147" max="6147" width="68.5703125" style="73" customWidth="1"/>
    <col min="6148" max="6148" width="10.140625" style="73" customWidth="1"/>
    <col min="6149" max="6149" width="14" style="73" customWidth="1"/>
    <col min="6150" max="6150" width="11.5703125" style="73" customWidth="1"/>
    <col min="6151" max="6151" width="10.42578125" style="73" customWidth="1"/>
    <col min="6152" max="6152" width="12.140625" style="73" customWidth="1"/>
    <col min="6153" max="6153" width="11.5703125" style="73" customWidth="1"/>
    <col min="6154" max="6154" width="9.85546875" style="73" customWidth="1"/>
    <col min="6155" max="6155" width="13.5703125" style="73" customWidth="1"/>
    <col min="6156" max="6156" width="11.140625" style="73" customWidth="1"/>
    <col min="6157" max="6157" width="10" style="73" customWidth="1"/>
    <col min="6158" max="6158" width="13.42578125" style="73" customWidth="1"/>
    <col min="6159" max="6160" width="11.140625" style="73" customWidth="1"/>
    <col min="6161" max="6161" width="14.5703125" style="73" customWidth="1"/>
    <col min="6162" max="6162" width="11.140625" style="73" customWidth="1"/>
    <col min="6163" max="6163" width="9.5703125" style="73" customWidth="1"/>
    <col min="6164" max="6164" width="14.42578125" style="73" customWidth="1"/>
    <col min="6165" max="6165" width="11.140625" style="73" customWidth="1"/>
    <col min="6166" max="6166" width="10.140625" style="73" bestFit="1" customWidth="1"/>
    <col min="6167" max="6169" width="9.140625" style="73"/>
    <col min="6170" max="6170" width="14.42578125" style="73" bestFit="1" customWidth="1"/>
    <col min="6171" max="6401" width="9.140625" style="73"/>
    <col min="6402" max="6402" width="11.5703125" style="73" customWidth="1"/>
    <col min="6403" max="6403" width="68.5703125" style="73" customWidth="1"/>
    <col min="6404" max="6404" width="10.140625" style="73" customWidth="1"/>
    <col min="6405" max="6405" width="14" style="73" customWidth="1"/>
    <col min="6406" max="6406" width="11.5703125" style="73" customWidth="1"/>
    <col min="6407" max="6407" width="10.42578125" style="73" customWidth="1"/>
    <col min="6408" max="6408" width="12.140625" style="73" customWidth="1"/>
    <col min="6409" max="6409" width="11.5703125" style="73" customWidth="1"/>
    <col min="6410" max="6410" width="9.85546875" style="73" customWidth="1"/>
    <col min="6411" max="6411" width="13.5703125" style="73" customWidth="1"/>
    <col min="6412" max="6412" width="11.140625" style="73" customWidth="1"/>
    <col min="6413" max="6413" width="10" style="73" customWidth="1"/>
    <col min="6414" max="6414" width="13.42578125" style="73" customWidth="1"/>
    <col min="6415" max="6416" width="11.140625" style="73" customWidth="1"/>
    <col min="6417" max="6417" width="14.5703125" style="73" customWidth="1"/>
    <col min="6418" max="6418" width="11.140625" style="73" customWidth="1"/>
    <col min="6419" max="6419" width="9.5703125" style="73" customWidth="1"/>
    <col min="6420" max="6420" width="14.42578125" style="73" customWidth="1"/>
    <col min="6421" max="6421" width="11.140625" style="73" customWidth="1"/>
    <col min="6422" max="6422" width="10.140625" style="73" bestFit="1" customWidth="1"/>
    <col min="6423" max="6425" width="9.140625" style="73"/>
    <col min="6426" max="6426" width="14.42578125" style="73" bestFit="1" customWidth="1"/>
    <col min="6427" max="6657" width="9.140625" style="73"/>
    <col min="6658" max="6658" width="11.5703125" style="73" customWidth="1"/>
    <col min="6659" max="6659" width="68.5703125" style="73" customWidth="1"/>
    <col min="6660" max="6660" width="10.140625" style="73" customWidth="1"/>
    <col min="6661" max="6661" width="14" style="73" customWidth="1"/>
    <col min="6662" max="6662" width="11.5703125" style="73" customWidth="1"/>
    <col min="6663" max="6663" width="10.42578125" style="73" customWidth="1"/>
    <col min="6664" max="6664" width="12.140625" style="73" customWidth="1"/>
    <col min="6665" max="6665" width="11.5703125" style="73" customWidth="1"/>
    <col min="6666" max="6666" width="9.85546875" style="73" customWidth="1"/>
    <col min="6667" max="6667" width="13.5703125" style="73" customWidth="1"/>
    <col min="6668" max="6668" width="11.140625" style="73" customWidth="1"/>
    <col min="6669" max="6669" width="10" style="73" customWidth="1"/>
    <col min="6670" max="6670" width="13.42578125" style="73" customWidth="1"/>
    <col min="6671" max="6672" width="11.140625" style="73" customWidth="1"/>
    <col min="6673" max="6673" width="14.5703125" style="73" customWidth="1"/>
    <col min="6674" max="6674" width="11.140625" style="73" customWidth="1"/>
    <col min="6675" max="6675" width="9.5703125" style="73" customWidth="1"/>
    <col min="6676" max="6676" width="14.42578125" style="73" customWidth="1"/>
    <col min="6677" max="6677" width="11.140625" style="73" customWidth="1"/>
    <col min="6678" max="6678" width="10.140625" style="73" bestFit="1" customWidth="1"/>
    <col min="6679" max="6681" width="9.140625" style="73"/>
    <col min="6682" max="6682" width="14.42578125" style="73" bestFit="1" customWidth="1"/>
    <col min="6683" max="6913" width="9.140625" style="73"/>
    <col min="6914" max="6914" width="11.5703125" style="73" customWidth="1"/>
    <col min="6915" max="6915" width="68.5703125" style="73" customWidth="1"/>
    <col min="6916" max="6916" width="10.140625" style="73" customWidth="1"/>
    <col min="6917" max="6917" width="14" style="73" customWidth="1"/>
    <col min="6918" max="6918" width="11.5703125" style="73" customWidth="1"/>
    <col min="6919" max="6919" width="10.42578125" style="73" customWidth="1"/>
    <col min="6920" max="6920" width="12.140625" style="73" customWidth="1"/>
    <col min="6921" max="6921" width="11.5703125" style="73" customWidth="1"/>
    <col min="6922" max="6922" width="9.85546875" style="73" customWidth="1"/>
    <col min="6923" max="6923" width="13.5703125" style="73" customWidth="1"/>
    <col min="6924" max="6924" width="11.140625" style="73" customWidth="1"/>
    <col min="6925" max="6925" width="10" style="73" customWidth="1"/>
    <col min="6926" max="6926" width="13.42578125" style="73" customWidth="1"/>
    <col min="6927" max="6928" width="11.140625" style="73" customWidth="1"/>
    <col min="6929" max="6929" width="14.5703125" style="73" customWidth="1"/>
    <col min="6930" max="6930" width="11.140625" style="73" customWidth="1"/>
    <col min="6931" max="6931" width="9.5703125" style="73" customWidth="1"/>
    <col min="6932" max="6932" width="14.42578125" style="73" customWidth="1"/>
    <col min="6933" max="6933" width="11.140625" style="73" customWidth="1"/>
    <col min="6934" max="6934" width="10.140625" style="73" bestFit="1" customWidth="1"/>
    <col min="6935" max="6937" width="9.140625" style="73"/>
    <col min="6938" max="6938" width="14.42578125" style="73" bestFit="1" customWidth="1"/>
    <col min="6939" max="7169" width="9.140625" style="73"/>
    <col min="7170" max="7170" width="11.5703125" style="73" customWidth="1"/>
    <col min="7171" max="7171" width="68.5703125" style="73" customWidth="1"/>
    <col min="7172" max="7172" width="10.140625" style="73" customWidth="1"/>
    <col min="7173" max="7173" width="14" style="73" customWidth="1"/>
    <col min="7174" max="7174" width="11.5703125" style="73" customWidth="1"/>
    <col min="7175" max="7175" width="10.42578125" style="73" customWidth="1"/>
    <col min="7176" max="7176" width="12.140625" style="73" customWidth="1"/>
    <col min="7177" max="7177" width="11.5703125" style="73" customWidth="1"/>
    <col min="7178" max="7178" width="9.85546875" style="73" customWidth="1"/>
    <col min="7179" max="7179" width="13.5703125" style="73" customWidth="1"/>
    <col min="7180" max="7180" width="11.140625" style="73" customWidth="1"/>
    <col min="7181" max="7181" width="10" style="73" customWidth="1"/>
    <col min="7182" max="7182" width="13.42578125" style="73" customWidth="1"/>
    <col min="7183" max="7184" width="11.140625" style="73" customWidth="1"/>
    <col min="7185" max="7185" width="14.5703125" style="73" customWidth="1"/>
    <col min="7186" max="7186" width="11.140625" style="73" customWidth="1"/>
    <col min="7187" max="7187" width="9.5703125" style="73" customWidth="1"/>
    <col min="7188" max="7188" width="14.42578125" style="73" customWidth="1"/>
    <col min="7189" max="7189" width="11.140625" style="73" customWidth="1"/>
    <col min="7190" max="7190" width="10.140625" style="73" bestFit="1" customWidth="1"/>
    <col min="7191" max="7193" width="9.140625" style="73"/>
    <col min="7194" max="7194" width="14.42578125" style="73" bestFit="1" customWidth="1"/>
    <col min="7195" max="7425" width="9.140625" style="73"/>
    <col min="7426" max="7426" width="11.5703125" style="73" customWidth="1"/>
    <col min="7427" max="7427" width="68.5703125" style="73" customWidth="1"/>
    <col min="7428" max="7428" width="10.140625" style="73" customWidth="1"/>
    <col min="7429" max="7429" width="14" style="73" customWidth="1"/>
    <col min="7430" max="7430" width="11.5703125" style="73" customWidth="1"/>
    <col min="7431" max="7431" width="10.42578125" style="73" customWidth="1"/>
    <col min="7432" max="7432" width="12.140625" style="73" customWidth="1"/>
    <col min="7433" max="7433" width="11.5703125" style="73" customWidth="1"/>
    <col min="7434" max="7434" width="9.85546875" style="73" customWidth="1"/>
    <col min="7435" max="7435" width="13.5703125" style="73" customWidth="1"/>
    <col min="7436" max="7436" width="11.140625" style="73" customWidth="1"/>
    <col min="7437" max="7437" width="10" style="73" customWidth="1"/>
    <col min="7438" max="7438" width="13.42578125" style="73" customWidth="1"/>
    <col min="7439" max="7440" width="11.140625" style="73" customWidth="1"/>
    <col min="7441" max="7441" width="14.5703125" style="73" customWidth="1"/>
    <col min="7442" max="7442" width="11.140625" style="73" customWidth="1"/>
    <col min="7443" max="7443" width="9.5703125" style="73" customWidth="1"/>
    <col min="7444" max="7444" width="14.42578125" style="73" customWidth="1"/>
    <col min="7445" max="7445" width="11.140625" style="73" customWidth="1"/>
    <col min="7446" max="7446" width="10.140625" style="73" bestFit="1" customWidth="1"/>
    <col min="7447" max="7449" width="9.140625" style="73"/>
    <col min="7450" max="7450" width="14.42578125" style="73" bestFit="1" customWidth="1"/>
    <col min="7451" max="7681" width="9.140625" style="73"/>
    <col min="7682" max="7682" width="11.5703125" style="73" customWidth="1"/>
    <col min="7683" max="7683" width="68.5703125" style="73" customWidth="1"/>
    <col min="7684" max="7684" width="10.140625" style="73" customWidth="1"/>
    <col min="7685" max="7685" width="14" style="73" customWidth="1"/>
    <col min="7686" max="7686" width="11.5703125" style="73" customWidth="1"/>
    <col min="7687" max="7687" width="10.42578125" style="73" customWidth="1"/>
    <col min="7688" max="7688" width="12.140625" style="73" customWidth="1"/>
    <col min="7689" max="7689" width="11.5703125" style="73" customWidth="1"/>
    <col min="7690" max="7690" width="9.85546875" style="73" customWidth="1"/>
    <col min="7691" max="7691" width="13.5703125" style="73" customWidth="1"/>
    <col min="7692" max="7692" width="11.140625" style="73" customWidth="1"/>
    <col min="7693" max="7693" width="10" style="73" customWidth="1"/>
    <col min="7694" max="7694" width="13.42578125" style="73" customWidth="1"/>
    <col min="7695" max="7696" width="11.140625" style="73" customWidth="1"/>
    <col min="7697" max="7697" width="14.5703125" style="73" customWidth="1"/>
    <col min="7698" max="7698" width="11.140625" style="73" customWidth="1"/>
    <col min="7699" max="7699" width="9.5703125" style="73" customWidth="1"/>
    <col min="7700" max="7700" width="14.42578125" style="73" customWidth="1"/>
    <col min="7701" max="7701" width="11.140625" style="73" customWidth="1"/>
    <col min="7702" max="7702" width="10.140625" style="73" bestFit="1" customWidth="1"/>
    <col min="7703" max="7705" width="9.140625" style="73"/>
    <col min="7706" max="7706" width="14.42578125" style="73" bestFit="1" customWidth="1"/>
    <col min="7707" max="7937" width="9.140625" style="73"/>
    <col min="7938" max="7938" width="11.5703125" style="73" customWidth="1"/>
    <col min="7939" max="7939" width="68.5703125" style="73" customWidth="1"/>
    <col min="7940" max="7940" width="10.140625" style="73" customWidth="1"/>
    <col min="7941" max="7941" width="14" style="73" customWidth="1"/>
    <col min="7942" max="7942" width="11.5703125" style="73" customWidth="1"/>
    <col min="7943" max="7943" width="10.42578125" style="73" customWidth="1"/>
    <col min="7944" max="7944" width="12.140625" style="73" customWidth="1"/>
    <col min="7945" max="7945" width="11.5703125" style="73" customWidth="1"/>
    <col min="7946" max="7946" width="9.85546875" style="73" customWidth="1"/>
    <col min="7947" max="7947" width="13.5703125" style="73" customWidth="1"/>
    <col min="7948" max="7948" width="11.140625" style="73" customWidth="1"/>
    <col min="7949" max="7949" width="10" style="73" customWidth="1"/>
    <col min="7950" max="7950" width="13.42578125" style="73" customWidth="1"/>
    <col min="7951" max="7952" width="11.140625" style="73" customWidth="1"/>
    <col min="7953" max="7953" width="14.5703125" style="73" customWidth="1"/>
    <col min="7954" max="7954" width="11.140625" style="73" customWidth="1"/>
    <col min="7955" max="7955" width="9.5703125" style="73" customWidth="1"/>
    <col min="7956" max="7956" width="14.42578125" style="73" customWidth="1"/>
    <col min="7957" max="7957" width="11.140625" style="73" customWidth="1"/>
    <col min="7958" max="7958" width="10.140625" style="73" bestFit="1" customWidth="1"/>
    <col min="7959" max="7961" width="9.140625" style="73"/>
    <col min="7962" max="7962" width="14.42578125" style="73" bestFit="1" customWidth="1"/>
    <col min="7963" max="8193" width="9.140625" style="73"/>
    <col min="8194" max="8194" width="11.5703125" style="73" customWidth="1"/>
    <col min="8195" max="8195" width="68.5703125" style="73" customWidth="1"/>
    <col min="8196" max="8196" width="10.140625" style="73" customWidth="1"/>
    <col min="8197" max="8197" width="14" style="73" customWidth="1"/>
    <col min="8198" max="8198" width="11.5703125" style="73" customWidth="1"/>
    <col min="8199" max="8199" width="10.42578125" style="73" customWidth="1"/>
    <col min="8200" max="8200" width="12.140625" style="73" customWidth="1"/>
    <col min="8201" max="8201" width="11.5703125" style="73" customWidth="1"/>
    <col min="8202" max="8202" width="9.85546875" style="73" customWidth="1"/>
    <col min="8203" max="8203" width="13.5703125" style="73" customWidth="1"/>
    <col min="8204" max="8204" width="11.140625" style="73" customWidth="1"/>
    <col min="8205" max="8205" width="10" style="73" customWidth="1"/>
    <col min="8206" max="8206" width="13.42578125" style="73" customWidth="1"/>
    <col min="8207" max="8208" width="11.140625" style="73" customWidth="1"/>
    <col min="8209" max="8209" width="14.5703125" style="73" customWidth="1"/>
    <col min="8210" max="8210" width="11.140625" style="73" customWidth="1"/>
    <col min="8211" max="8211" width="9.5703125" style="73" customWidth="1"/>
    <col min="8212" max="8212" width="14.42578125" style="73" customWidth="1"/>
    <col min="8213" max="8213" width="11.140625" style="73" customWidth="1"/>
    <col min="8214" max="8214" width="10.140625" style="73" bestFit="1" customWidth="1"/>
    <col min="8215" max="8217" width="9.140625" style="73"/>
    <col min="8218" max="8218" width="14.42578125" style="73" bestFit="1" customWidth="1"/>
    <col min="8219" max="8449" width="9.140625" style="73"/>
    <col min="8450" max="8450" width="11.5703125" style="73" customWidth="1"/>
    <col min="8451" max="8451" width="68.5703125" style="73" customWidth="1"/>
    <col min="8452" max="8452" width="10.140625" style="73" customWidth="1"/>
    <col min="8453" max="8453" width="14" style="73" customWidth="1"/>
    <col min="8454" max="8454" width="11.5703125" style="73" customWidth="1"/>
    <col min="8455" max="8455" width="10.42578125" style="73" customWidth="1"/>
    <col min="8456" max="8456" width="12.140625" style="73" customWidth="1"/>
    <col min="8457" max="8457" width="11.5703125" style="73" customWidth="1"/>
    <col min="8458" max="8458" width="9.85546875" style="73" customWidth="1"/>
    <col min="8459" max="8459" width="13.5703125" style="73" customWidth="1"/>
    <col min="8460" max="8460" width="11.140625" style="73" customWidth="1"/>
    <col min="8461" max="8461" width="10" style="73" customWidth="1"/>
    <col min="8462" max="8462" width="13.42578125" style="73" customWidth="1"/>
    <col min="8463" max="8464" width="11.140625" style="73" customWidth="1"/>
    <col min="8465" max="8465" width="14.5703125" style="73" customWidth="1"/>
    <col min="8466" max="8466" width="11.140625" style="73" customWidth="1"/>
    <col min="8467" max="8467" width="9.5703125" style="73" customWidth="1"/>
    <col min="8468" max="8468" width="14.42578125" style="73" customWidth="1"/>
    <col min="8469" max="8469" width="11.140625" style="73" customWidth="1"/>
    <col min="8470" max="8470" width="10.140625" style="73" bestFit="1" customWidth="1"/>
    <col min="8471" max="8473" width="9.140625" style="73"/>
    <col min="8474" max="8474" width="14.42578125" style="73" bestFit="1" customWidth="1"/>
    <col min="8475" max="8705" width="9.140625" style="73"/>
    <col min="8706" max="8706" width="11.5703125" style="73" customWidth="1"/>
    <col min="8707" max="8707" width="68.5703125" style="73" customWidth="1"/>
    <col min="8708" max="8708" width="10.140625" style="73" customWidth="1"/>
    <col min="8709" max="8709" width="14" style="73" customWidth="1"/>
    <col min="8710" max="8710" width="11.5703125" style="73" customWidth="1"/>
    <col min="8711" max="8711" width="10.42578125" style="73" customWidth="1"/>
    <col min="8712" max="8712" width="12.140625" style="73" customWidth="1"/>
    <col min="8713" max="8713" width="11.5703125" style="73" customWidth="1"/>
    <col min="8714" max="8714" width="9.85546875" style="73" customWidth="1"/>
    <col min="8715" max="8715" width="13.5703125" style="73" customWidth="1"/>
    <col min="8716" max="8716" width="11.140625" style="73" customWidth="1"/>
    <col min="8717" max="8717" width="10" style="73" customWidth="1"/>
    <col min="8718" max="8718" width="13.42578125" style="73" customWidth="1"/>
    <col min="8719" max="8720" width="11.140625" style="73" customWidth="1"/>
    <col min="8721" max="8721" width="14.5703125" style="73" customWidth="1"/>
    <col min="8722" max="8722" width="11.140625" style="73" customWidth="1"/>
    <col min="8723" max="8723" width="9.5703125" style="73" customWidth="1"/>
    <col min="8724" max="8724" width="14.42578125" style="73" customWidth="1"/>
    <col min="8725" max="8725" width="11.140625" style="73" customWidth="1"/>
    <col min="8726" max="8726" width="10.140625" style="73" bestFit="1" customWidth="1"/>
    <col min="8727" max="8729" width="9.140625" style="73"/>
    <col min="8730" max="8730" width="14.42578125" style="73" bestFit="1" customWidth="1"/>
    <col min="8731" max="8961" width="9.140625" style="73"/>
    <col min="8962" max="8962" width="11.5703125" style="73" customWidth="1"/>
    <col min="8963" max="8963" width="68.5703125" style="73" customWidth="1"/>
    <col min="8964" max="8964" width="10.140625" style="73" customWidth="1"/>
    <col min="8965" max="8965" width="14" style="73" customWidth="1"/>
    <col min="8966" max="8966" width="11.5703125" style="73" customWidth="1"/>
    <col min="8967" max="8967" width="10.42578125" style="73" customWidth="1"/>
    <col min="8968" max="8968" width="12.140625" style="73" customWidth="1"/>
    <col min="8969" max="8969" width="11.5703125" style="73" customWidth="1"/>
    <col min="8970" max="8970" width="9.85546875" style="73" customWidth="1"/>
    <col min="8971" max="8971" width="13.5703125" style="73" customWidth="1"/>
    <col min="8972" max="8972" width="11.140625" style="73" customWidth="1"/>
    <col min="8973" max="8973" width="10" style="73" customWidth="1"/>
    <col min="8974" max="8974" width="13.42578125" style="73" customWidth="1"/>
    <col min="8975" max="8976" width="11.140625" style="73" customWidth="1"/>
    <col min="8977" max="8977" width="14.5703125" style="73" customWidth="1"/>
    <col min="8978" max="8978" width="11.140625" style="73" customWidth="1"/>
    <col min="8979" max="8979" width="9.5703125" style="73" customWidth="1"/>
    <col min="8980" max="8980" width="14.42578125" style="73" customWidth="1"/>
    <col min="8981" max="8981" width="11.140625" style="73" customWidth="1"/>
    <col min="8982" max="8982" width="10.140625" style="73" bestFit="1" customWidth="1"/>
    <col min="8983" max="8985" width="9.140625" style="73"/>
    <col min="8986" max="8986" width="14.42578125" style="73" bestFit="1" customWidth="1"/>
    <col min="8987" max="9217" width="9.140625" style="73"/>
    <col min="9218" max="9218" width="11.5703125" style="73" customWidth="1"/>
    <col min="9219" max="9219" width="68.5703125" style="73" customWidth="1"/>
    <col min="9220" max="9220" width="10.140625" style="73" customWidth="1"/>
    <col min="9221" max="9221" width="14" style="73" customWidth="1"/>
    <col min="9222" max="9222" width="11.5703125" style="73" customWidth="1"/>
    <col min="9223" max="9223" width="10.42578125" style="73" customWidth="1"/>
    <col min="9224" max="9224" width="12.140625" style="73" customWidth="1"/>
    <col min="9225" max="9225" width="11.5703125" style="73" customWidth="1"/>
    <col min="9226" max="9226" width="9.85546875" style="73" customWidth="1"/>
    <col min="9227" max="9227" width="13.5703125" style="73" customWidth="1"/>
    <col min="9228" max="9228" width="11.140625" style="73" customWidth="1"/>
    <col min="9229" max="9229" width="10" style="73" customWidth="1"/>
    <col min="9230" max="9230" width="13.42578125" style="73" customWidth="1"/>
    <col min="9231" max="9232" width="11.140625" style="73" customWidth="1"/>
    <col min="9233" max="9233" width="14.5703125" style="73" customWidth="1"/>
    <col min="9234" max="9234" width="11.140625" style="73" customWidth="1"/>
    <col min="9235" max="9235" width="9.5703125" style="73" customWidth="1"/>
    <col min="9236" max="9236" width="14.42578125" style="73" customWidth="1"/>
    <col min="9237" max="9237" width="11.140625" style="73" customWidth="1"/>
    <col min="9238" max="9238" width="10.140625" style="73" bestFit="1" customWidth="1"/>
    <col min="9239" max="9241" width="9.140625" style="73"/>
    <col min="9242" max="9242" width="14.42578125" style="73" bestFit="1" customWidth="1"/>
    <col min="9243" max="9473" width="9.140625" style="73"/>
    <col min="9474" max="9474" width="11.5703125" style="73" customWidth="1"/>
    <col min="9475" max="9475" width="68.5703125" style="73" customWidth="1"/>
    <col min="9476" max="9476" width="10.140625" style="73" customWidth="1"/>
    <col min="9477" max="9477" width="14" style="73" customWidth="1"/>
    <col min="9478" max="9478" width="11.5703125" style="73" customWidth="1"/>
    <col min="9479" max="9479" width="10.42578125" style="73" customWidth="1"/>
    <col min="9480" max="9480" width="12.140625" style="73" customWidth="1"/>
    <col min="9481" max="9481" width="11.5703125" style="73" customWidth="1"/>
    <col min="9482" max="9482" width="9.85546875" style="73" customWidth="1"/>
    <col min="9483" max="9483" width="13.5703125" style="73" customWidth="1"/>
    <col min="9484" max="9484" width="11.140625" style="73" customWidth="1"/>
    <col min="9485" max="9485" width="10" style="73" customWidth="1"/>
    <col min="9486" max="9486" width="13.42578125" style="73" customWidth="1"/>
    <col min="9487" max="9488" width="11.140625" style="73" customWidth="1"/>
    <col min="9489" max="9489" width="14.5703125" style="73" customWidth="1"/>
    <col min="9490" max="9490" width="11.140625" style="73" customWidth="1"/>
    <col min="9491" max="9491" width="9.5703125" style="73" customWidth="1"/>
    <col min="9492" max="9492" width="14.42578125" style="73" customWidth="1"/>
    <col min="9493" max="9493" width="11.140625" style="73" customWidth="1"/>
    <col min="9494" max="9494" width="10.140625" style="73" bestFit="1" customWidth="1"/>
    <col min="9495" max="9497" width="9.140625" style="73"/>
    <col min="9498" max="9498" width="14.42578125" style="73" bestFit="1" customWidth="1"/>
    <col min="9499" max="9729" width="9.140625" style="73"/>
    <col min="9730" max="9730" width="11.5703125" style="73" customWidth="1"/>
    <col min="9731" max="9731" width="68.5703125" style="73" customWidth="1"/>
    <col min="9732" max="9732" width="10.140625" style="73" customWidth="1"/>
    <col min="9733" max="9733" width="14" style="73" customWidth="1"/>
    <col min="9734" max="9734" width="11.5703125" style="73" customWidth="1"/>
    <col min="9735" max="9735" width="10.42578125" style="73" customWidth="1"/>
    <col min="9736" max="9736" width="12.140625" style="73" customWidth="1"/>
    <col min="9737" max="9737" width="11.5703125" style="73" customWidth="1"/>
    <col min="9738" max="9738" width="9.85546875" style="73" customWidth="1"/>
    <col min="9739" max="9739" width="13.5703125" style="73" customWidth="1"/>
    <col min="9740" max="9740" width="11.140625" style="73" customWidth="1"/>
    <col min="9741" max="9741" width="10" style="73" customWidth="1"/>
    <col min="9742" max="9742" width="13.42578125" style="73" customWidth="1"/>
    <col min="9743" max="9744" width="11.140625" style="73" customWidth="1"/>
    <col min="9745" max="9745" width="14.5703125" style="73" customWidth="1"/>
    <col min="9746" max="9746" width="11.140625" style="73" customWidth="1"/>
    <col min="9747" max="9747" width="9.5703125" style="73" customWidth="1"/>
    <col min="9748" max="9748" width="14.42578125" style="73" customWidth="1"/>
    <col min="9749" max="9749" width="11.140625" style="73" customWidth="1"/>
    <col min="9750" max="9750" width="10.140625" style="73" bestFit="1" customWidth="1"/>
    <col min="9751" max="9753" width="9.140625" style="73"/>
    <col min="9754" max="9754" width="14.42578125" style="73" bestFit="1" customWidth="1"/>
    <col min="9755" max="9985" width="9.140625" style="73"/>
    <col min="9986" max="9986" width="11.5703125" style="73" customWidth="1"/>
    <col min="9987" max="9987" width="68.5703125" style="73" customWidth="1"/>
    <col min="9988" max="9988" width="10.140625" style="73" customWidth="1"/>
    <col min="9989" max="9989" width="14" style="73" customWidth="1"/>
    <col min="9990" max="9990" width="11.5703125" style="73" customWidth="1"/>
    <col min="9991" max="9991" width="10.42578125" style="73" customWidth="1"/>
    <col min="9992" max="9992" width="12.140625" style="73" customWidth="1"/>
    <col min="9993" max="9993" width="11.5703125" style="73" customWidth="1"/>
    <col min="9994" max="9994" width="9.85546875" style="73" customWidth="1"/>
    <col min="9995" max="9995" width="13.5703125" style="73" customWidth="1"/>
    <col min="9996" max="9996" width="11.140625" style="73" customWidth="1"/>
    <col min="9997" max="9997" width="10" style="73" customWidth="1"/>
    <col min="9998" max="9998" width="13.42578125" style="73" customWidth="1"/>
    <col min="9999" max="10000" width="11.140625" style="73" customWidth="1"/>
    <col min="10001" max="10001" width="14.5703125" style="73" customWidth="1"/>
    <col min="10002" max="10002" width="11.140625" style="73" customWidth="1"/>
    <col min="10003" max="10003" width="9.5703125" style="73" customWidth="1"/>
    <col min="10004" max="10004" width="14.42578125" style="73" customWidth="1"/>
    <col min="10005" max="10005" width="11.140625" style="73" customWidth="1"/>
    <col min="10006" max="10006" width="10.140625" style="73" bestFit="1" customWidth="1"/>
    <col min="10007" max="10009" width="9.140625" style="73"/>
    <col min="10010" max="10010" width="14.42578125" style="73" bestFit="1" customWidth="1"/>
    <col min="10011" max="10241" width="9.140625" style="73"/>
    <col min="10242" max="10242" width="11.5703125" style="73" customWidth="1"/>
    <col min="10243" max="10243" width="68.5703125" style="73" customWidth="1"/>
    <col min="10244" max="10244" width="10.140625" style="73" customWidth="1"/>
    <col min="10245" max="10245" width="14" style="73" customWidth="1"/>
    <col min="10246" max="10246" width="11.5703125" style="73" customWidth="1"/>
    <col min="10247" max="10247" width="10.42578125" style="73" customWidth="1"/>
    <col min="10248" max="10248" width="12.140625" style="73" customWidth="1"/>
    <col min="10249" max="10249" width="11.5703125" style="73" customWidth="1"/>
    <col min="10250" max="10250" width="9.85546875" style="73" customWidth="1"/>
    <col min="10251" max="10251" width="13.5703125" style="73" customWidth="1"/>
    <col min="10252" max="10252" width="11.140625" style="73" customWidth="1"/>
    <col min="10253" max="10253" width="10" style="73" customWidth="1"/>
    <col min="10254" max="10254" width="13.42578125" style="73" customWidth="1"/>
    <col min="10255" max="10256" width="11.140625" style="73" customWidth="1"/>
    <col min="10257" max="10257" width="14.5703125" style="73" customWidth="1"/>
    <col min="10258" max="10258" width="11.140625" style="73" customWidth="1"/>
    <col min="10259" max="10259" width="9.5703125" style="73" customWidth="1"/>
    <col min="10260" max="10260" width="14.42578125" style="73" customWidth="1"/>
    <col min="10261" max="10261" width="11.140625" style="73" customWidth="1"/>
    <col min="10262" max="10262" width="10.140625" style="73" bestFit="1" customWidth="1"/>
    <col min="10263" max="10265" width="9.140625" style="73"/>
    <col min="10266" max="10266" width="14.42578125" style="73" bestFit="1" customWidth="1"/>
    <col min="10267" max="10497" width="9.140625" style="73"/>
    <col min="10498" max="10498" width="11.5703125" style="73" customWidth="1"/>
    <col min="10499" max="10499" width="68.5703125" style="73" customWidth="1"/>
    <col min="10500" max="10500" width="10.140625" style="73" customWidth="1"/>
    <col min="10501" max="10501" width="14" style="73" customWidth="1"/>
    <col min="10502" max="10502" width="11.5703125" style="73" customWidth="1"/>
    <col min="10503" max="10503" width="10.42578125" style="73" customWidth="1"/>
    <col min="10504" max="10504" width="12.140625" style="73" customWidth="1"/>
    <col min="10505" max="10505" width="11.5703125" style="73" customWidth="1"/>
    <col min="10506" max="10506" width="9.85546875" style="73" customWidth="1"/>
    <col min="10507" max="10507" width="13.5703125" style="73" customWidth="1"/>
    <col min="10508" max="10508" width="11.140625" style="73" customWidth="1"/>
    <col min="10509" max="10509" width="10" style="73" customWidth="1"/>
    <col min="10510" max="10510" width="13.42578125" style="73" customWidth="1"/>
    <col min="10511" max="10512" width="11.140625" style="73" customWidth="1"/>
    <col min="10513" max="10513" width="14.5703125" style="73" customWidth="1"/>
    <col min="10514" max="10514" width="11.140625" style="73" customWidth="1"/>
    <col min="10515" max="10515" width="9.5703125" style="73" customWidth="1"/>
    <col min="10516" max="10516" width="14.42578125" style="73" customWidth="1"/>
    <col min="10517" max="10517" width="11.140625" style="73" customWidth="1"/>
    <col min="10518" max="10518" width="10.140625" style="73" bestFit="1" customWidth="1"/>
    <col min="10519" max="10521" width="9.140625" style="73"/>
    <col min="10522" max="10522" width="14.42578125" style="73" bestFit="1" customWidth="1"/>
    <col min="10523" max="10753" width="9.140625" style="73"/>
    <col min="10754" max="10754" width="11.5703125" style="73" customWidth="1"/>
    <col min="10755" max="10755" width="68.5703125" style="73" customWidth="1"/>
    <col min="10756" max="10756" width="10.140625" style="73" customWidth="1"/>
    <col min="10757" max="10757" width="14" style="73" customWidth="1"/>
    <col min="10758" max="10758" width="11.5703125" style="73" customWidth="1"/>
    <col min="10759" max="10759" width="10.42578125" style="73" customWidth="1"/>
    <col min="10760" max="10760" width="12.140625" style="73" customWidth="1"/>
    <col min="10761" max="10761" width="11.5703125" style="73" customWidth="1"/>
    <col min="10762" max="10762" width="9.85546875" style="73" customWidth="1"/>
    <col min="10763" max="10763" width="13.5703125" style="73" customWidth="1"/>
    <col min="10764" max="10764" width="11.140625" style="73" customWidth="1"/>
    <col min="10765" max="10765" width="10" style="73" customWidth="1"/>
    <col min="10766" max="10766" width="13.42578125" style="73" customWidth="1"/>
    <col min="10767" max="10768" width="11.140625" style="73" customWidth="1"/>
    <col min="10769" max="10769" width="14.5703125" style="73" customWidth="1"/>
    <col min="10770" max="10770" width="11.140625" style="73" customWidth="1"/>
    <col min="10771" max="10771" width="9.5703125" style="73" customWidth="1"/>
    <col min="10772" max="10772" width="14.42578125" style="73" customWidth="1"/>
    <col min="10773" max="10773" width="11.140625" style="73" customWidth="1"/>
    <col min="10774" max="10774" width="10.140625" style="73" bestFit="1" customWidth="1"/>
    <col min="10775" max="10777" width="9.140625" style="73"/>
    <col min="10778" max="10778" width="14.42578125" style="73" bestFit="1" customWidth="1"/>
    <col min="10779" max="11009" width="9.140625" style="73"/>
    <col min="11010" max="11010" width="11.5703125" style="73" customWidth="1"/>
    <col min="11011" max="11011" width="68.5703125" style="73" customWidth="1"/>
    <col min="11012" max="11012" width="10.140625" style="73" customWidth="1"/>
    <col min="11013" max="11013" width="14" style="73" customWidth="1"/>
    <col min="11014" max="11014" width="11.5703125" style="73" customWidth="1"/>
    <col min="11015" max="11015" width="10.42578125" style="73" customWidth="1"/>
    <col min="11016" max="11016" width="12.140625" style="73" customWidth="1"/>
    <col min="11017" max="11017" width="11.5703125" style="73" customWidth="1"/>
    <col min="11018" max="11018" width="9.85546875" style="73" customWidth="1"/>
    <col min="11019" max="11019" width="13.5703125" style="73" customWidth="1"/>
    <col min="11020" max="11020" width="11.140625" style="73" customWidth="1"/>
    <col min="11021" max="11021" width="10" style="73" customWidth="1"/>
    <col min="11022" max="11022" width="13.42578125" style="73" customWidth="1"/>
    <col min="11023" max="11024" width="11.140625" style="73" customWidth="1"/>
    <col min="11025" max="11025" width="14.5703125" style="73" customWidth="1"/>
    <col min="11026" max="11026" width="11.140625" style="73" customWidth="1"/>
    <col min="11027" max="11027" width="9.5703125" style="73" customWidth="1"/>
    <col min="11028" max="11028" width="14.42578125" style="73" customWidth="1"/>
    <col min="11029" max="11029" width="11.140625" style="73" customWidth="1"/>
    <col min="11030" max="11030" width="10.140625" style="73" bestFit="1" customWidth="1"/>
    <col min="11031" max="11033" width="9.140625" style="73"/>
    <col min="11034" max="11034" width="14.42578125" style="73" bestFit="1" customWidth="1"/>
    <col min="11035" max="11265" width="9.140625" style="73"/>
    <col min="11266" max="11266" width="11.5703125" style="73" customWidth="1"/>
    <col min="11267" max="11267" width="68.5703125" style="73" customWidth="1"/>
    <col min="11268" max="11268" width="10.140625" style="73" customWidth="1"/>
    <col min="11269" max="11269" width="14" style="73" customWidth="1"/>
    <col min="11270" max="11270" width="11.5703125" style="73" customWidth="1"/>
    <col min="11271" max="11271" width="10.42578125" style="73" customWidth="1"/>
    <col min="11272" max="11272" width="12.140625" style="73" customWidth="1"/>
    <col min="11273" max="11273" width="11.5703125" style="73" customWidth="1"/>
    <col min="11274" max="11274" width="9.85546875" style="73" customWidth="1"/>
    <col min="11275" max="11275" width="13.5703125" style="73" customWidth="1"/>
    <col min="11276" max="11276" width="11.140625" style="73" customWidth="1"/>
    <col min="11277" max="11277" width="10" style="73" customWidth="1"/>
    <col min="11278" max="11278" width="13.42578125" style="73" customWidth="1"/>
    <col min="11279" max="11280" width="11.140625" style="73" customWidth="1"/>
    <col min="11281" max="11281" width="14.5703125" style="73" customWidth="1"/>
    <col min="11282" max="11282" width="11.140625" style="73" customWidth="1"/>
    <col min="11283" max="11283" width="9.5703125" style="73" customWidth="1"/>
    <col min="11284" max="11284" width="14.42578125" style="73" customWidth="1"/>
    <col min="11285" max="11285" width="11.140625" style="73" customWidth="1"/>
    <col min="11286" max="11286" width="10.140625" style="73" bestFit="1" customWidth="1"/>
    <col min="11287" max="11289" width="9.140625" style="73"/>
    <col min="11290" max="11290" width="14.42578125" style="73" bestFit="1" customWidth="1"/>
    <col min="11291" max="11521" width="9.140625" style="73"/>
    <col min="11522" max="11522" width="11.5703125" style="73" customWidth="1"/>
    <col min="11523" max="11523" width="68.5703125" style="73" customWidth="1"/>
    <col min="11524" max="11524" width="10.140625" style="73" customWidth="1"/>
    <col min="11525" max="11525" width="14" style="73" customWidth="1"/>
    <col min="11526" max="11526" width="11.5703125" style="73" customWidth="1"/>
    <col min="11527" max="11527" width="10.42578125" style="73" customWidth="1"/>
    <col min="11528" max="11528" width="12.140625" style="73" customWidth="1"/>
    <col min="11529" max="11529" width="11.5703125" style="73" customWidth="1"/>
    <col min="11530" max="11530" width="9.85546875" style="73" customWidth="1"/>
    <col min="11531" max="11531" width="13.5703125" style="73" customWidth="1"/>
    <col min="11532" max="11532" width="11.140625" style="73" customWidth="1"/>
    <col min="11533" max="11533" width="10" style="73" customWidth="1"/>
    <col min="11534" max="11534" width="13.42578125" style="73" customWidth="1"/>
    <col min="11535" max="11536" width="11.140625" style="73" customWidth="1"/>
    <col min="11537" max="11537" width="14.5703125" style="73" customWidth="1"/>
    <col min="11538" max="11538" width="11.140625" style="73" customWidth="1"/>
    <col min="11539" max="11539" width="9.5703125" style="73" customWidth="1"/>
    <col min="11540" max="11540" width="14.42578125" style="73" customWidth="1"/>
    <col min="11541" max="11541" width="11.140625" style="73" customWidth="1"/>
    <col min="11542" max="11542" width="10.140625" style="73" bestFit="1" customWidth="1"/>
    <col min="11543" max="11545" width="9.140625" style="73"/>
    <col min="11546" max="11546" width="14.42578125" style="73" bestFit="1" customWidth="1"/>
    <col min="11547" max="11777" width="9.140625" style="73"/>
    <col min="11778" max="11778" width="11.5703125" style="73" customWidth="1"/>
    <col min="11779" max="11779" width="68.5703125" style="73" customWidth="1"/>
    <col min="11780" max="11780" width="10.140625" style="73" customWidth="1"/>
    <col min="11781" max="11781" width="14" style="73" customWidth="1"/>
    <col min="11782" max="11782" width="11.5703125" style="73" customWidth="1"/>
    <col min="11783" max="11783" width="10.42578125" style="73" customWidth="1"/>
    <col min="11784" max="11784" width="12.140625" style="73" customWidth="1"/>
    <col min="11785" max="11785" width="11.5703125" style="73" customWidth="1"/>
    <col min="11786" max="11786" width="9.85546875" style="73" customWidth="1"/>
    <col min="11787" max="11787" width="13.5703125" style="73" customWidth="1"/>
    <col min="11788" max="11788" width="11.140625" style="73" customWidth="1"/>
    <col min="11789" max="11789" width="10" style="73" customWidth="1"/>
    <col min="11790" max="11790" width="13.42578125" style="73" customWidth="1"/>
    <col min="11791" max="11792" width="11.140625" style="73" customWidth="1"/>
    <col min="11793" max="11793" width="14.5703125" style="73" customWidth="1"/>
    <col min="11794" max="11794" width="11.140625" style="73" customWidth="1"/>
    <col min="11795" max="11795" width="9.5703125" style="73" customWidth="1"/>
    <col min="11796" max="11796" width="14.42578125" style="73" customWidth="1"/>
    <col min="11797" max="11797" width="11.140625" style="73" customWidth="1"/>
    <col min="11798" max="11798" width="10.140625" style="73" bestFit="1" customWidth="1"/>
    <col min="11799" max="11801" width="9.140625" style="73"/>
    <col min="11802" max="11802" width="14.42578125" style="73" bestFit="1" customWidth="1"/>
    <col min="11803" max="12033" width="9.140625" style="73"/>
    <col min="12034" max="12034" width="11.5703125" style="73" customWidth="1"/>
    <col min="12035" max="12035" width="68.5703125" style="73" customWidth="1"/>
    <col min="12036" max="12036" width="10.140625" style="73" customWidth="1"/>
    <col min="12037" max="12037" width="14" style="73" customWidth="1"/>
    <col min="12038" max="12038" width="11.5703125" style="73" customWidth="1"/>
    <col min="12039" max="12039" width="10.42578125" style="73" customWidth="1"/>
    <col min="12040" max="12040" width="12.140625" style="73" customWidth="1"/>
    <col min="12041" max="12041" width="11.5703125" style="73" customWidth="1"/>
    <col min="12042" max="12042" width="9.85546875" style="73" customWidth="1"/>
    <col min="12043" max="12043" width="13.5703125" style="73" customWidth="1"/>
    <col min="12044" max="12044" width="11.140625" style="73" customWidth="1"/>
    <col min="12045" max="12045" width="10" style="73" customWidth="1"/>
    <col min="12046" max="12046" width="13.42578125" style="73" customWidth="1"/>
    <col min="12047" max="12048" width="11.140625" style="73" customWidth="1"/>
    <col min="12049" max="12049" width="14.5703125" style="73" customWidth="1"/>
    <col min="12050" max="12050" width="11.140625" style="73" customWidth="1"/>
    <col min="12051" max="12051" width="9.5703125" style="73" customWidth="1"/>
    <col min="12052" max="12052" width="14.42578125" style="73" customWidth="1"/>
    <col min="12053" max="12053" width="11.140625" style="73" customWidth="1"/>
    <col min="12054" max="12054" width="10.140625" style="73" bestFit="1" customWidth="1"/>
    <col min="12055" max="12057" width="9.140625" style="73"/>
    <col min="12058" max="12058" width="14.42578125" style="73" bestFit="1" customWidth="1"/>
    <col min="12059" max="12289" width="9.140625" style="73"/>
    <col min="12290" max="12290" width="11.5703125" style="73" customWidth="1"/>
    <col min="12291" max="12291" width="68.5703125" style="73" customWidth="1"/>
    <col min="12292" max="12292" width="10.140625" style="73" customWidth="1"/>
    <col min="12293" max="12293" width="14" style="73" customWidth="1"/>
    <col min="12294" max="12294" width="11.5703125" style="73" customWidth="1"/>
    <col min="12295" max="12295" width="10.42578125" style="73" customWidth="1"/>
    <col min="12296" max="12296" width="12.140625" style="73" customWidth="1"/>
    <col min="12297" max="12297" width="11.5703125" style="73" customWidth="1"/>
    <col min="12298" max="12298" width="9.85546875" style="73" customWidth="1"/>
    <col min="12299" max="12299" width="13.5703125" style="73" customWidth="1"/>
    <col min="12300" max="12300" width="11.140625" style="73" customWidth="1"/>
    <col min="12301" max="12301" width="10" style="73" customWidth="1"/>
    <col min="12302" max="12302" width="13.42578125" style="73" customWidth="1"/>
    <col min="12303" max="12304" width="11.140625" style="73" customWidth="1"/>
    <col min="12305" max="12305" width="14.5703125" style="73" customWidth="1"/>
    <col min="12306" max="12306" width="11.140625" style="73" customWidth="1"/>
    <col min="12307" max="12307" width="9.5703125" style="73" customWidth="1"/>
    <col min="12308" max="12308" width="14.42578125" style="73" customWidth="1"/>
    <col min="12309" max="12309" width="11.140625" style="73" customWidth="1"/>
    <col min="12310" max="12310" width="10.140625" style="73" bestFit="1" customWidth="1"/>
    <col min="12311" max="12313" width="9.140625" style="73"/>
    <col min="12314" max="12314" width="14.42578125" style="73" bestFit="1" customWidth="1"/>
    <col min="12315" max="12545" width="9.140625" style="73"/>
    <col min="12546" max="12546" width="11.5703125" style="73" customWidth="1"/>
    <col min="12547" max="12547" width="68.5703125" style="73" customWidth="1"/>
    <col min="12548" max="12548" width="10.140625" style="73" customWidth="1"/>
    <col min="12549" max="12549" width="14" style="73" customWidth="1"/>
    <col min="12550" max="12550" width="11.5703125" style="73" customWidth="1"/>
    <col min="12551" max="12551" width="10.42578125" style="73" customWidth="1"/>
    <col min="12552" max="12552" width="12.140625" style="73" customWidth="1"/>
    <col min="12553" max="12553" width="11.5703125" style="73" customWidth="1"/>
    <col min="12554" max="12554" width="9.85546875" style="73" customWidth="1"/>
    <col min="12555" max="12555" width="13.5703125" style="73" customWidth="1"/>
    <col min="12556" max="12556" width="11.140625" style="73" customWidth="1"/>
    <col min="12557" max="12557" width="10" style="73" customWidth="1"/>
    <col min="12558" max="12558" width="13.42578125" style="73" customWidth="1"/>
    <col min="12559" max="12560" width="11.140625" style="73" customWidth="1"/>
    <col min="12561" max="12561" width="14.5703125" style="73" customWidth="1"/>
    <col min="12562" max="12562" width="11.140625" style="73" customWidth="1"/>
    <col min="12563" max="12563" width="9.5703125" style="73" customWidth="1"/>
    <col min="12564" max="12564" width="14.42578125" style="73" customWidth="1"/>
    <col min="12565" max="12565" width="11.140625" style="73" customWidth="1"/>
    <col min="12566" max="12566" width="10.140625" style="73" bestFit="1" customWidth="1"/>
    <col min="12567" max="12569" width="9.140625" style="73"/>
    <col min="12570" max="12570" width="14.42578125" style="73" bestFit="1" customWidth="1"/>
    <col min="12571" max="12801" width="9.140625" style="73"/>
    <col min="12802" max="12802" width="11.5703125" style="73" customWidth="1"/>
    <col min="12803" max="12803" width="68.5703125" style="73" customWidth="1"/>
    <col min="12804" max="12804" width="10.140625" style="73" customWidth="1"/>
    <col min="12805" max="12805" width="14" style="73" customWidth="1"/>
    <col min="12806" max="12806" width="11.5703125" style="73" customWidth="1"/>
    <col min="12807" max="12807" width="10.42578125" style="73" customWidth="1"/>
    <col min="12808" max="12808" width="12.140625" style="73" customWidth="1"/>
    <col min="12809" max="12809" width="11.5703125" style="73" customWidth="1"/>
    <col min="12810" max="12810" width="9.85546875" style="73" customWidth="1"/>
    <col min="12811" max="12811" width="13.5703125" style="73" customWidth="1"/>
    <col min="12812" max="12812" width="11.140625" style="73" customWidth="1"/>
    <col min="12813" max="12813" width="10" style="73" customWidth="1"/>
    <col min="12814" max="12814" width="13.42578125" style="73" customWidth="1"/>
    <col min="12815" max="12816" width="11.140625" style="73" customWidth="1"/>
    <col min="12817" max="12817" width="14.5703125" style="73" customWidth="1"/>
    <col min="12818" max="12818" width="11.140625" style="73" customWidth="1"/>
    <col min="12819" max="12819" width="9.5703125" style="73" customWidth="1"/>
    <col min="12820" max="12820" width="14.42578125" style="73" customWidth="1"/>
    <col min="12821" max="12821" width="11.140625" style="73" customWidth="1"/>
    <col min="12822" max="12822" width="10.140625" style="73" bestFit="1" customWidth="1"/>
    <col min="12823" max="12825" width="9.140625" style="73"/>
    <col min="12826" max="12826" width="14.42578125" style="73" bestFit="1" customWidth="1"/>
    <col min="12827" max="13057" width="9.140625" style="73"/>
    <col min="13058" max="13058" width="11.5703125" style="73" customWidth="1"/>
    <col min="13059" max="13059" width="68.5703125" style="73" customWidth="1"/>
    <col min="13060" max="13060" width="10.140625" style="73" customWidth="1"/>
    <col min="13061" max="13061" width="14" style="73" customWidth="1"/>
    <col min="13062" max="13062" width="11.5703125" style="73" customWidth="1"/>
    <col min="13063" max="13063" width="10.42578125" style="73" customWidth="1"/>
    <col min="13064" max="13064" width="12.140625" style="73" customWidth="1"/>
    <col min="13065" max="13065" width="11.5703125" style="73" customWidth="1"/>
    <col min="13066" max="13066" width="9.85546875" style="73" customWidth="1"/>
    <col min="13067" max="13067" width="13.5703125" style="73" customWidth="1"/>
    <col min="13068" max="13068" width="11.140625" style="73" customWidth="1"/>
    <col min="13069" max="13069" width="10" style="73" customWidth="1"/>
    <col min="13070" max="13070" width="13.42578125" style="73" customWidth="1"/>
    <col min="13071" max="13072" width="11.140625" style="73" customWidth="1"/>
    <col min="13073" max="13073" width="14.5703125" style="73" customWidth="1"/>
    <col min="13074" max="13074" width="11.140625" style="73" customWidth="1"/>
    <col min="13075" max="13075" width="9.5703125" style="73" customWidth="1"/>
    <col min="13076" max="13076" width="14.42578125" style="73" customWidth="1"/>
    <col min="13077" max="13077" width="11.140625" style="73" customWidth="1"/>
    <col min="13078" max="13078" width="10.140625" style="73" bestFit="1" customWidth="1"/>
    <col min="13079" max="13081" width="9.140625" style="73"/>
    <col min="13082" max="13082" width="14.42578125" style="73" bestFit="1" customWidth="1"/>
    <col min="13083" max="13313" width="9.140625" style="73"/>
    <col min="13314" max="13314" width="11.5703125" style="73" customWidth="1"/>
    <col min="13315" max="13315" width="68.5703125" style="73" customWidth="1"/>
    <col min="13316" max="13316" width="10.140625" style="73" customWidth="1"/>
    <col min="13317" max="13317" width="14" style="73" customWidth="1"/>
    <col min="13318" max="13318" width="11.5703125" style="73" customWidth="1"/>
    <col min="13319" max="13319" width="10.42578125" style="73" customWidth="1"/>
    <col min="13320" max="13320" width="12.140625" style="73" customWidth="1"/>
    <col min="13321" max="13321" width="11.5703125" style="73" customWidth="1"/>
    <col min="13322" max="13322" width="9.85546875" style="73" customWidth="1"/>
    <col min="13323" max="13323" width="13.5703125" style="73" customWidth="1"/>
    <col min="13324" max="13324" width="11.140625" style="73" customWidth="1"/>
    <col min="13325" max="13325" width="10" style="73" customWidth="1"/>
    <col min="13326" max="13326" width="13.42578125" style="73" customWidth="1"/>
    <col min="13327" max="13328" width="11.140625" style="73" customWidth="1"/>
    <col min="13329" max="13329" width="14.5703125" style="73" customWidth="1"/>
    <col min="13330" max="13330" width="11.140625" style="73" customWidth="1"/>
    <col min="13331" max="13331" width="9.5703125" style="73" customWidth="1"/>
    <col min="13332" max="13332" width="14.42578125" style="73" customWidth="1"/>
    <col min="13333" max="13333" width="11.140625" style="73" customWidth="1"/>
    <col min="13334" max="13334" width="10.140625" style="73" bestFit="1" customWidth="1"/>
    <col min="13335" max="13337" width="9.140625" style="73"/>
    <col min="13338" max="13338" width="14.42578125" style="73" bestFit="1" customWidth="1"/>
    <col min="13339" max="13569" width="9.140625" style="73"/>
    <col min="13570" max="13570" width="11.5703125" style="73" customWidth="1"/>
    <col min="13571" max="13571" width="68.5703125" style="73" customWidth="1"/>
    <col min="13572" max="13572" width="10.140625" style="73" customWidth="1"/>
    <col min="13573" max="13573" width="14" style="73" customWidth="1"/>
    <col min="13574" max="13574" width="11.5703125" style="73" customWidth="1"/>
    <col min="13575" max="13575" width="10.42578125" style="73" customWidth="1"/>
    <col min="13576" max="13576" width="12.140625" style="73" customWidth="1"/>
    <col min="13577" max="13577" width="11.5703125" style="73" customWidth="1"/>
    <col min="13578" max="13578" width="9.85546875" style="73" customWidth="1"/>
    <col min="13579" max="13579" width="13.5703125" style="73" customWidth="1"/>
    <col min="13580" max="13580" width="11.140625" style="73" customWidth="1"/>
    <col min="13581" max="13581" width="10" style="73" customWidth="1"/>
    <col min="13582" max="13582" width="13.42578125" style="73" customWidth="1"/>
    <col min="13583" max="13584" width="11.140625" style="73" customWidth="1"/>
    <col min="13585" max="13585" width="14.5703125" style="73" customWidth="1"/>
    <col min="13586" max="13586" width="11.140625" style="73" customWidth="1"/>
    <col min="13587" max="13587" width="9.5703125" style="73" customWidth="1"/>
    <col min="13588" max="13588" width="14.42578125" style="73" customWidth="1"/>
    <col min="13589" max="13589" width="11.140625" style="73" customWidth="1"/>
    <col min="13590" max="13590" width="10.140625" style="73" bestFit="1" customWidth="1"/>
    <col min="13591" max="13593" width="9.140625" style="73"/>
    <col min="13594" max="13594" width="14.42578125" style="73" bestFit="1" customWidth="1"/>
    <col min="13595" max="13825" width="9.140625" style="73"/>
    <col min="13826" max="13826" width="11.5703125" style="73" customWidth="1"/>
    <col min="13827" max="13827" width="68.5703125" style="73" customWidth="1"/>
    <col min="13828" max="13828" width="10.140625" style="73" customWidth="1"/>
    <col min="13829" max="13829" width="14" style="73" customWidth="1"/>
    <col min="13830" max="13830" width="11.5703125" style="73" customWidth="1"/>
    <col min="13831" max="13831" width="10.42578125" style="73" customWidth="1"/>
    <col min="13832" max="13832" width="12.140625" style="73" customWidth="1"/>
    <col min="13833" max="13833" width="11.5703125" style="73" customWidth="1"/>
    <col min="13834" max="13834" width="9.85546875" style="73" customWidth="1"/>
    <col min="13835" max="13835" width="13.5703125" style="73" customWidth="1"/>
    <col min="13836" max="13836" width="11.140625" style="73" customWidth="1"/>
    <col min="13837" max="13837" width="10" style="73" customWidth="1"/>
    <col min="13838" max="13838" width="13.42578125" style="73" customWidth="1"/>
    <col min="13839" max="13840" width="11.140625" style="73" customWidth="1"/>
    <col min="13841" max="13841" width="14.5703125" style="73" customWidth="1"/>
    <col min="13842" max="13842" width="11.140625" style="73" customWidth="1"/>
    <col min="13843" max="13843" width="9.5703125" style="73" customWidth="1"/>
    <col min="13844" max="13844" width="14.42578125" style="73" customWidth="1"/>
    <col min="13845" max="13845" width="11.140625" style="73" customWidth="1"/>
    <col min="13846" max="13846" width="10.140625" style="73" bestFit="1" customWidth="1"/>
    <col min="13847" max="13849" width="9.140625" style="73"/>
    <col min="13850" max="13850" width="14.42578125" style="73" bestFit="1" customWidth="1"/>
    <col min="13851" max="14081" width="9.140625" style="73"/>
    <col min="14082" max="14082" width="11.5703125" style="73" customWidth="1"/>
    <col min="14083" max="14083" width="68.5703125" style="73" customWidth="1"/>
    <col min="14084" max="14084" width="10.140625" style="73" customWidth="1"/>
    <col min="14085" max="14085" width="14" style="73" customWidth="1"/>
    <col min="14086" max="14086" width="11.5703125" style="73" customWidth="1"/>
    <col min="14087" max="14087" width="10.42578125" style="73" customWidth="1"/>
    <col min="14088" max="14088" width="12.140625" style="73" customWidth="1"/>
    <col min="14089" max="14089" width="11.5703125" style="73" customWidth="1"/>
    <col min="14090" max="14090" width="9.85546875" style="73" customWidth="1"/>
    <col min="14091" max="14091" width="13.5703125" style="73" customWidth="1"/>
    <col min="14092" max="14092" width="11.140625" style="73" customWidth="1"/>
    <col min="14093" max="14093" width="10" style="73" customWidth="1"/>
    <col min="14094" max="14094" width="13.42578125" style="73" customWidth="1"/>
    <col min="14095" max="14096" width="11.140625" style="73" customWidth="1"/>
    <col min="14097" max="14097" width="14.5703125" style="73" customWidth="1"/>
    <col min="14098" max="14098" width="11.140625" style="73" customWidth="1"/>
    <col min="14099" max="14099" width="9.5703125" style="73" customWidth="1"/>
    <col min="14100" max="14100" width="14.42578125" style="73" customWidth="1"/>
    <col min="14101" max="14101" width="11.140625" style="73" customWidth="1"/>
    <col min="14102" max="14102" width="10.140625" style="73" bestFit="1" customWidth="1"/>
    <col min="14103" max="14105" width="9.140625" style="73"/>
    <col min="14106" max="14106" width="14.42578125" style="73" bestFit="1" customWidth="1"/>
    <col min="14107" max="14337" width="9.140625" style="73"/>
    <col min="14338" max="14338" width="11.5703125" style="73" customWidth="1"/>
    <col min="14339" max="14339" width="68.5703125" style="73" customWidth="1"/>
    <col min="14340" max="14340" width="10.140625" style="73" customWidth="1"/>
    <col min="14341" max="14341" width="14" style="73" customWidth="1"/>
    <col min="14342" max="14342" width="11.5703125" style="73" customWidth="1"/>
    <col min="14343" max="14343" width="10.42578125" style="73" customWidth="1"/>
    <col min="14344" max="14344" width="12.140625" style="73" customWidth="1"/>
    <col min="14345" max="14345" width="11.5703125" style="73" customWidth="1"/>
    <col min="14346" max="14346" width="9.85546875" style="73" customWidth="1"/>
    <col min="14347" max="14347" width="13.5703125" style="73" customWidth="1"/>
    <col min="14348" max="14348" width="11.140625" style="73" customWidth="1"/>
    <col min="14349" max="14349" width="10" style="73" customWidth="1"/>
    <col min="14350" max="14350" width="13.42578125" style="73" customWidth="1"/>
    <col min="14351" max="14352" width="11.140625" style="73" customWidth="1"/>
    <col min="14353" max="14353" width="14.5703125" style="73" customWidth="1"/>
    <col min="14354" max="14354" width="11.140625" style="73" customWidth="1"/>
    <col min="14355" max="14355" width="9.5703125" style="73" customWidth="1"/>
    <col min="14356" max="14356" width="14.42578125" style="73" customWidth="1"/>
    <col min="14357" max="14357" width="11.140625" style="73" customWidth="1"/>
    <col min="14358" max="14358" width="10.140625" style="73" bestFit="1" customWidth="1"/>
    <col min="14359" max="14361" width="9.140625" style="73"/>
    <col min="14362" max="14362" width="14.42578125" style="73" bestFit="1" customWidth="1"/>
    <col min="14363" max="14593" width="9.140625" style="73"/>
    <col min="14594" max="14594" width="11.5703125" style="73" customWidth="1"/>
    <col min="14595" max="14595" width="68.5703125" style="73" customWidth="1"/>
    <col min="14596" max="14596" width="10.140625" style="73" customWidth="1"/>
    <col min="14597" max="14597" width="14" style="73" customWidth="1"/>
    <col min="14598" max="14598" width="11.5703125" style="73" customWidth="1"/>
    <col min="14599" max="14599" width="10.42578125" style="73" customWidth="1"/>
    <col min="14600" max="14600" width="12.140625" style="73" customWidth="1"/>
    <col min="14601" max="14601" width="11.5703125" style="73" customWidth="1"/>
    <col min="14602" max="14602" width="9.85546875" style="73" customWidth="1"/>
    <col min="14603" max="14603" width="13.5703125" style="73" customWidth="1"/>
    <col min="14604" max="14604" width="11.140625" style="73" customWidth="1"/>
    <col min="14605" max="14605" width="10" style="73" customWidth="1"/>
    <col min="14606" max="14606" width="13.42578125" style="73" customWidth="1"/>
    <col min="14607" max="14608" width="11.140625" style="73" customWidth="1"/>
    <col min="14609" max="14609" width="14.5703125" style="73" customWidth="1"/>
    <col min="14610" max="14610" width="11.140625" style="73" customWidth="1"/>
    <col min="14611" max="14611" width="9.5703125" style="73" customWidth="1"/>
    <col min="14612" max="14612" width="14.42578125" style="73" customWidth="1"/>
    <col min="14613" max="14613" width="11.140625" style="73" customWidth="1"/>
    <col min="14614" max="14614" width="10.140625" style="73" bestFit="1" customWidth="1"/>
    <col min="14615" max="14617" width="9.140625" style="73"/>
    <col min="14618" max="14618" width="14.42578125" style="73" bestFit="1" customWidth="1"/>
    <col min="14619" max="14849" width="9.140625" style="73"/>
    <col min="14850" max="14850" width="11.5703125" style="73" customWidth="1"/>
    <col min="14851" max="14851" width="68.5703125" style="73" customWidth="1"/>
    <col min="14852" max="14852" width="10.140625" style="73" customWidth="1"/>
    <col min="14853" max="14853" width="14" style="73" customWidth="1"/>
    <col min="14854" max="14854" width="11.5703125" style="73" customWidth="1"/>
    <col min="14855" max="14855" width="10.42578125" style="73" customWidth="1"/>
    <col min="14856" max="14856" width="12.140625" style="73" customWidth="1"/>
    <col min="14857" max="14857" width="11.5703125" style="73" customWidth="1"/>
    <col min="14858" max="14858" width="9.85546875" style="73" customWidth="1"/>
    <col min="14859" max="14859" width="13.5703125" style="73" customWidth="1"/>
    <col min="14860" max="14860" width="11.140625" style="73" customWidth="1"/>
    <col min="14861" max="14861" width="10" style="73" customWidth="1"/>
    <col min="14862" max="14862" width="13.42578125" style="73" customWidth="1"/>
    <col min="14863" max="14864" width="11.140625" style="73" customWidth="1"/>
    <col min="14865" max="14865" width="14.5703125" style="73" customWidth="1"/>
    <col min="14866" max="14866" width="11.140625" style="73" customWidth="1"/>
    <col min="14867" max="14867" width="9.5703125" style="73" customWidth="1"/>
    <col min="14868" max="14868" width="14.42578125" style="73" customWidth="1"/>
    <col min="14869" max="14869" width="11.140625" style="73" customWidth="1"/>
    <col min="14870" max="14870" width="10.140625" style="73" bestFit="1" customWidth="1"/>
    <col min="14871" max="14873" width="9.140625" style="73"/>
    <col min="14874" max="14874" width="14.42578125" style="73" bestFit="1" customWidth="1"/>
    <col min="14875" max="15105" width="9.140625" style="73"/>
    <col min="15106" max="15106" width="11.5703125" style="73" customWidth="1"/>
    <col min="15107" max="15107" width="68.5703125" style="73" customWidth="1"/>
    <col min="15108" max="15108" width="10.140625" style="73" customWidth="1"/>
    <col min="15109" max="15109" width="14" style="73" customWidth="1"/>
    <col min="15110" max="15110" width="11.5703125" style="73" customWidth="1"/>
    <col min="15111" max="15111" width="10.42578125" style="73" customWidth="1"/>
    <col min="15112" max="15112" width="12.140625" style="73" customWidth="1"/>
    <col min="15113" max="15113" width="11.5703125" style="73" customWidth="1"/>
    <col min="15114" max="15114" width="9.85546875" style="73" customWidth="1"/>
    <col min="15115" max="15115" width="13.5703125" style="73" customWidth="1"/>
    <col min="15116" max="15116" width="11.140625" style="73" customWidth="1"/>
    <col min="15117" max="15117" width="10" style="73" customWidth="1"/>
    <col min="15118" max="15118" width="13.42578125" style="73" customWidth="1"/>
    <col min="15119" max="15120" width="11.140625" style="73" customWidth="1"/>
    <col min="15121" max="15121" width="14.5703125" style="73" customWidth="1"/>
    <col min="15122" max="15122" width="11.140625" style="73" customWidth="1"/>
    <col min="15123" max="15123" width="9.5703125" style="73" customWidth="1"/>
    <col min="15124" max="15124" width="14.42578125" style="73" customWidth="1"/>
    <col min="15125" max="15125" width="11.140625" style="73" customWidth="1"/>
    <col min="15126" max="15126" width="10.140625" style="73" bestFit="1" customWidth="1"/>
    <col min="15127" max="15129" width="9.140625" style="73"/>
    <col min="15130" max="15130" width="14.42578125" style="73" bestFit="1" customWidth="1"/>
    <col min="15131" max="15361" width="9.140625" style="73"/>
    <col min="15362" max="15362" width="11.5703125" style="73" customWidth="1"/>
    <col min="15363" max="15363" width="68.5703125" style="73" customWidth="1"/>
    <col min="15364" max="15364" width="10.140625" style="73" customWidth="1"/>
    <col min="15365" max="15365" width="14" style="73" customWidth="1"/>
    <col min="15366" max="15366" width="11.5703125" style="73" customWidth="1"/>
    <col min="15367" max="15367" width="10.42578125" style="73" customWidth="1"/>
    <col min="15368" max="15368" width="12.140625" style="73" customWidth="1"/>
    <col min="15369" max="15369" width="11.5703125" style="73" customWidth="1"/>
    <col min="15370" max="15370" width="9.85546875" style="73" customWidth="1"/>
    <col min="15371" max="15371" width="13.5703125" style="73" customWidth="1"/>
    <col min="15372" max="15372" width="11.140625" style="73" customWidth="1"/>
    <col min="15373" max="15373" width="10" style="73" customWidth="1"/>
    <col min="15374" max="15374" width="13.42578125" style="73" customWidth="1"/>
    <col min="15375" max="15376" width="11.140625" style="73" customWidth="1"/>
    <col min="15377" max="15377" width="14.5703125" style="73" customWidth="1"/>
    <col min="15378" max="15378" width="11.140625" style="73" customWidth="1"/>
    <col min="15379" max="15379" width="9.5703125" style="73" customWidth="1"/>
    <col min="15380" max="15380" width="14.42578125" style="73" customWidth="1"/>
    <col min="15381" max="15381" width="11.140625" style="73" customWidth="1"/>
    <col min="15382" max="15382" width="10.140625" style="73" bestFit="1" customWidth="1"/>
    <col min="15383" max="15385" width="9.140625" style="73"/>
    <col min="15386" max="15386" width="14.42578125" style="73" bestFit="1" customWidth="1"/>
    <col min="15387" max="15617" width="9.140625" style="73"/>
    <col min="15618" max="15618" width="11.5703125" style="73" customWidth="1"/>
    <col min="15619" max="15619" width="68.5703125" style="73" customWidth="1"/>
    <col min="15620" max="15620" width="10.140625" style="73" customWidth="1"/>
    <col min="15621" max="15621" width="14" style="73" customWidth="1"/>
    <col min="15622" max="15622" width="11.5703125" style="73" customWidth="1"/>
    <col min="15623" max="15623" width="10.42578125" style="73" customWidth="1"/>
    <col min="15624" max="15624" width="12.140625" style="73" customWidth="1"/>
    <col min="15625" max="15625" width="11.5703125" style="73" customWidth="1"/>
    <col min="15626" max="15626" width="9.85546875" style="73" customWidth="1"/>
    <col min="15627" max="15627" width="13.5703125" style="73" customWidth="1"/>
    <col min="15628" max="15628" width="11.140625" style="73" customWidth="1"/>
    <col min="15629" max="15629" width="10" style="73" customWidth="1"/>
    <col min="15630" max="15630" width="13.42578125" style="73" customWidth="1"/>
    <col min="15631" max="15632" width="11.140625" style="73" customWidth="1"/>
    <col min="15633" max="15633" width="14.5703125" style="73" customWidth="1"/>
    <col min="15634" max="15634" width="11.140625" style="73" customWidth="1"/>
    <col min="15635" max="15635" width="9.5703125" style="73" customWidth="1"/>
    <col min="15636" max="15636" width="14.42578125" style="73" customWidth="1"/>
    <col min="15637" max="15637" width="11.140625" style="73" customWidth="1"/>
    <col min="15638" max="15638" width="10.140625" style="73" bestFit="1" customWidth="1"/>
    <col min="15639" max="15641" width="9.140625" style="73"/>
    <col min="15642" max="15642" width="14.42578125" style="73" bestFit="1" customWidth="1"/>
    <col min="15643" max="15873" width="9.140625" style="73"/>
    <col min="15874" max="15874" width="11.5703125" style="73" customWidth="1"/>
    <col min="15875" max="15875" width="68.5703125" style="73" customWidth="1"/>
    <col min="15876" max="15876" width="10.140625" style="73" customWidth="1"/>
    <col min="15877" max="15877" width="14" style="73" customWidth="1"/>
    <col min="15878" max="15878" width="11.5703125" style="73" customWidth="1"/>
    <col min="15879" max="15879" width="10.42578125" style="73" customWidth="1"/>
    <col min="15880" max="15880" width="12.140625" style="73" customWidth="1"/>
    <col min="15881" max="15881" width="11.5703125" style="73" customWidth="1"/>
    <col min="15882" max="15882" width="9.85546875" style="73" customWidth="1"/>
    <col min="15883" max="15883" width="13.5703125" style="73" customWidth="1"/>
    <col min="15884" max="15884" width="11.140625" style="73" customWidth="1"/>
    <col min="15885" max="15885" width="10" style="73" customWidth="1"/>
    <col min="15886" max="15886" width="13.42578125" style="73" customWidth="1"/>
    <col min="15887" max="15888" width="11.140625" style="73" customWidth="1"/>
    <col min="15889" max="15889" width="14.5703125" style="73" customWidth="1"/>
    <col min="15890" max="15890" width="11.140625" style="73" customWidth="1"/>
    <col min="15891" max="15891" width="9.5703125" style="73" customWidth="1"/>
    <col min="15892" max="15892" width="14.42578125" style="73" customWidth="1"/>
    <col min="15893" max="15893" width="11.140625" style="73" customWidth="1"/>
    <col min="15894" max="15894" width="10.140625" style="73" bestFit="1" customWidth="1"/>
    <col min="15895" max="15897" width="9.140625" style="73"/>
    <col min="15898" max="15898" width="14.42578125" style="73" bestFit="1" customWidth="1"/>
    <col min="15899" max="16129" width="9.140625" style="73"/>
    <col min="16130" max="16130" width="11.5703125" style="73" customWidth="1"/>
    <col min="16131" max="16131" width="68.5703125" style="73" customWidth="1"/>
    <col min="16132" max="16132" width="10.140625" style="73" customWidth="1"/>
    <col min="16133" max="16133" width="14" style="73" customWidth="1"/>
    <col min="16134" max="16134" width="11.5703125" style="73" customWidth="1"/>
    <col min="16135" max="16135" width="10.42578125" style="73" customWidth="1"/>
    <col min="16136" max="16136" width="12.140625" style="73" customWidth="1"/>
    <col min="16137" max="16137" width="11.5703125" style="73" customWidth="1"/>
    <col min="16138" max="16138" width="9.85546875" style="73" customWidth="1"/>
    <col min="16139" max="16139" width="13.5703125" style="73" customWidth="1"/>
    <col min="16140" max="16140" width="11.140625" style="73" customWidth="1"/>
    <col min="16141" max="16141" width="10" style="73" customWidth="1"/>
    <col min="16142" max="16142" width="13.42578125" style="73" customWidth="1"/>
    <col min="16143" max="16144" width="11.140625" style="73" customWidth="1"/>
    <col min="16145" max="16145" width="14.5703125" style="73" customWidth="1"/>
    <col min="16146" max="16146" width="11.140625" style="73" customWidth="1"/>
    <col min="16147" max="16147" width="9.5703125" style="73" customWidth="1"/>
    <col min="16148" max="16148" width="14.42578125" style="73" customWidth="1"/>
    <col min="16149" max="16149" width="11.140625" style="73" customWidth="1"/>
    <col min="16150" max="16150" width="10.140625" style="73" bestFit="1" customWidth="1"/>
    <col min="16151" max="16153" width="9.140625" style="73"/>
    <col min="16154" max="16154" width="14.42578125" style="73" bestFit="1" customWidth="1"/>
    <col min="16155" max="16384" width="9.140625" style="73"/>
  </cols>
  <sheetData>
    <row r="1" spans="2:21" s="90" customFormat="1" ht="22.5" customHeight="1">
      <c r="B1" s="3924" t="str">
        <f>[3]БакалавриатДО!B1</f>
        <v>Гуманитарно-педагогическая академия (филиал) ФГАОУ ВО «КФУ им. В. И. Вернадского» в г. Ялте</v>
      </c>
      <c r="C1" s="3924"/>
      <c r="D1" s="3924"/>
      <c r="E1" s="3924"/>
      <c r="F1" s="3924"/>
      <c r="G1" s="3924"/>
      <c r="H1" s="3924"/>
      <c r="I1" s="3924"/>
      <c r="J1" s="3924"/>
      <c r="K1" s="3924"/>
      <c r="L1" s="3924"/>
      <c r="M1" s="3924"/>
      <c r="N1" s="3924"/>
      <c r="O1" s="3924"/>
      <c r="P1" s="3924"/>
      <c r="Q1" s="3924"/>
      <c r="R1" s="3924"/>
      <c r="S1" s="3924"/>
      <c r="T1" s="3924"/>
      <c r="U1" s="3924"/>
    </row>
    <row r="2" spans="2:21" s="90" customFormat="1" ht="22.5" customHeight="1">
      <c r="B2" s="3924"/>
      <c r="C2" s="3924"/>
      <c r="D2" s="3924"/>
      <c r="E2" s="3924"/>
      <c r="F2" s="3924"/>
      <c r="G2" s="3924"/>
      <c r="H2" s="3924"/>
      <c r="I2" s="3924"/>
      <c r="J2" s="3924"/>
      <c r="K2" s="3924"/>
      <c r="L2" s="3924"/>
      <c r="M2" s="3924"/>
      <c r="N2" s="3924"/>
      <c r="O2" s="3924"/>
      <c r="P2" s="3924"/>
      <c r="Q2" s="3924"/>
      <c r="R2" s="3924"/>
      <c r="S2" s="3924"/>
      <c r="T2" s="3924"/>
      <c r="U2" s="3924"/>
    </row>
    <row r="3" spans="2:21" s="90" customFormat="1" ht="22.5" customHeight="1">
      <c r="B3" s="3928" t="s">
        <v>227</v>
      </c>
      <c r="C3" s="3928"/>
      <c r="D3" s="3928"/>
      <c r="E3" s="3928"/>
      <c r="F3" s="3928"/>
      <c r="G3" s="3928"/>
      <c r="H3" s="3928"/>
      <c r="I3" s="3924" t="str">
        <f>[3]БакалавриатДО!G3</f>
        <v>01.03.2021 г.</v>
      </c>
      <c r="J3" s="3924"/>
      <c r="K3" s="3925" t="s">
        <v>226</v>
      </c>
      <c r="L3" s="3925"/>
      <c r="M3" s="3925"/>
      <c r="N3" s="3925"/>
      <c r="O3" s="3925"/>
      <c r="P3" s="3925"/>
      <c r="Q3" s="3925"/>
      <c r="R3" s="3925"/>
      <c r="S3" s="3925"/>
      <c r="T3" s="3925"/>
      <c r="U3" s="3925"/>
    </row>
    <row r="4" spans="2:21" s="90" customFormat="1" ht="22.5" customHeight="1" thickBot="1">
      <c r="B4" s="221"/>
      <c r="C4" s="1727"/>
      <c r="F4" s="91"/>
      <c r="I4" s="91"/>
      <c r="L4" s="91"/>
      <c r="O4" s="91"/>
      <c r="R4" s="91"/>
      <c r="U4" s="91"/>
    </row>
    <row r="5" spans="2:21" s="90" customFormat="1" ht="22.5" customHeight="1" thickBot="1">
      <c r="B5" s="4009" t="s">
        <v>9</v>
      </c>
      <c r="C5" s="4010"/>
      <c r="D5" s="4013" t="s">
        <v>0</v>
      </c>
      <c r="E5" s="4014"/>
      <c r="F5" s="4014"/>
      <c r="G5" s="4017" t="s">
        <v>1</v>
      </c>
      <c r="H5" s="4017"/>
      <c r="I5" s="4017"/>
      <c r="J5" s="4019" t="s">
        <v>2</v>
      </c>
      <c r="K5" s="4019"/>
      <c r="L5" s="4019"/>
      <c r="M5" s="4017" t="s">
        <v>3</v>
      </c>
      <c r="N5" s="4017"/>
      <c r="O5" s="4017"/>
      <c r="P5" s="4014">
        <v>5</v>
      </c>
      <c r="Q5" s="4014"/>
      <c r="R5" s="4014"/>
      <c r="S5" s="3997" t="s">
        <v>6</v>
      </c>
      <c r="T5" s="3997"/>
      <c r="U5" s="3998"/>
    </row>
    <row r="6" spans="2:21" s="90" customFormat="1" ht="22.5" customHeight="1" thickBot="1">
      <c r="B6" s="4011"/>
      <c r="C6" s="4012"/>
      <c r="D6" s="4015"/>
      <c r="E6" s="4016"/>
      <c r="F6" s="4016"/>
      <c r="G6" s="4018"/>
      <c r="H6" s="4018"/>
      <c r="I6" s="4018"/>
      <c r="J6" s="4020"/>
      <c r="K6" s="4020"/>
      <c r="L6" s="4020"/>
      <c r="M6" s="4018"/>
      <c r="N6" s="4018"/>
      <c r="O6" s="4018"/>
      <c r="P6" s="4016"/>
      <c r="Q6" s="4016"/>
      <c r="R6" s="4016"/>
      <c r="S6" s="3999"/>
      <c r="T6" s="3999"/>
      <c r="U6" s="4000"/>
    </row>
    <row r="7" spans="2:21" s="90" customFormat="1" ht="50.25" customHeight="1" thickBot="1">
      <c r="B7" s="4011"/>
      <c r="C7" s="4012"/>
      <c r="D7" s="1813" t="s">
        <v>26</v>
      </c>
      <c r="E7" s="1783" t="s">
        <v>27</v>
      </c>
      <c r="F7" s="1784" t="s">
        <v>4</v>
      </c>
      <c r="G7" s="1782" t="s">
        <v>26</v>
      </c>
      <c r="H7" s="1783" t="s">
        <v>27</v>
      </c>
      <c r="I7" s="1784" t="s">
        <v>4</v>
      </c>
      <c r="J7" s="1782" t="s">
        <v>26</v>
      </c>
      <c r="K7" s="1783" t="s">
        <v>27</v>
      </c>
      <c r="L7" s="1784" t="s">
        <v>4</v>
      </c>
      <c r="M7" s="1782" t="s">
        <v>26</v>
      </c>
      <c r="N7" s="1783" t="s">
        <v>27</v>
      </c>
      <c r="O7" s="1784" t="s">
        <v>4</v>
      </c>
      <c r="P7" s="1782" t="s">
        <v>26</v>
      </c>
      <c r="Q7" s="1783" t="s">
        <v>27</v>
      </c>
      <c r="R7" s="1784" t="s">
        <v>4</v>
      </c>
      <c r="S7" s="1782" t="s">
        <v>26</v>
      </c>
      <c r="T7" s="1783" t="s">
        <v>27</v>
      </c>
      <c r="U7" s="1768" t="s">
        <v>4</v>
      </c>
    </row>
    <row r="8" spans="2:21" s="90" customFormat="1" ht="22.5" customHeight="1" thickBot="1">
      <c r="B8" s="4001" t="s">
        <v>22</v>
      </c>
      <c r="C8" s="4002"/>
      <c r="D8" s="1786">
        <f t="shared" ref="D8:U8" si="0">SUM(D9:D23)</f>
        <v>10</v>
      </c>
      <c r="E8" s="1787">
        <f t="shared" si="0"/>
        <v>1</v>
      </c>
      <c r="F8" s="1778">
        <f t="shared" si="0"/>
        <v>11</v>
      </c>
      <c r="G8" s="1788">
        <f t="shared" si="0"/>
        <v>37</v>
      </c>
      <c r="H8" s="1787">
        <f t="shared" si="0"/>
        <v>34</v>
      </c>
      <c r="I8" s="1778">
        <f t="shared" si="0"/>
        <v>71</v>
      </c>
      <c r="J8" s="1788">
        <f t="shared" si="0"/>
        <v>88</v>
      </c>
      <c r="K8" s="1787">
        <f t="shared" si="0"/>
        <v>37</v>
      </c>
      <c r="L8" s="1778">
        <f t="shared" si="0"/>
        <v>125</v>
      </c>
      <c r="M8" s="1788">
        <f t="shared" si="0"/>
        <v>61</v>
      </c>
      <c r="N8" s="1787">
        <f t="shared" si="0"/>
        <v>20</v>
      </c>
      <c r="O8" s="1778">
        <f t="shared" si="0"/>
        <v>81</v>
      </c>
      <c r="P8" s="1788">
        <f t="shared" si="0"/>
        <v>69</v>
      </c>
      <c r="Q8" s="1787">
        <f t="shared" si="0"/>
        <v>37</v>
      </c>
      <c r="R8" s="1778">
        <f t="shared" si="0"/>
        <v>106</v>
      </c>
      <c r="S8" s="1788">
        <f t="shared" si="0"/>
        <v>265</v>
      </c>
      <c r="T8" s="1787">
        <f t="shared" si="0"/>
        <v>129</v>
      </c>
      <c r="U8" s="1778">
        <f t="shared" si="0"/>
        <v>394</v>
      </c>
    </row>
    <row r="9" spans="2:21" s="90" customFormat="1" ht="18.75">
      <c r="B9" s="902" t="s">
        <v>167</v>
      </c>
      <c r="C9" s="903" t="s">
        <v>168</v>
      </c>
      <c r="D9" s="904">
        <v>0</v>
      </c>
      <c r="E9" s="905">
        <v>0</v>
      </c>
      <c r="F9" s="906">
        <v>0</v>
      </c>
      <c r="G9" s="907">
        <v>0</v>
      </c>
      <c r="H9" s="905">
        <v>0</v>
      </c>
      <c r="I9" s="906">
        <v>0</v>
      </c>
      <c r="J9" s="907">
        <v>7</v>
      </c>
      <c r="K9" s="905">
        <v>0</v>
      </c>
      <c r="L9" s="906">
        <v>7</v>
      </c>
      <c r="M9" s="907">
        <v>8</v>
      </c>
      <c r="N9" s="905">
        <v>0</v>
      </c>
      <c r="O9" s="906">
        <v>8</v>
      </c>
      <c r="P9" s="907">
        <v>3</v>
      </c>
      <c r="Q9" s="905">
        <v>1</v>
      </c>
      <c r="R9" s="906">
        <v>4</v>
      </c>
      <c r="S9" s="907">
        <v>18</v>
      </c>
      <c r="T9" s="905">
        <v>1</v>
      </c>
      <c r="U9" s="906">
        <v>19</v>
      </c>
    </row>
    <row r="10" spans="2:21" ht="18.75">
      <c r="B10" s="1769" t="s">
        <v>169</v>
      </c>
      <c r="C10" s="1789" t="s">
        <v>170</v>
      </c>
      <c r="D10" s="1790">
        <v>0</v>
      </c>
      <c r="E10" s="1771">
        <v>0</v>
      </c>
      <c r="F10" s="1772">
        <v>0</v>
      </c>
      <c r="G10" s="1770">
        <v>0</v>
      </c>
      <c r="H10" s="1771">
        <v>0</v>
      </c>
      <c r="I10" s="1772">
        <v>0</v>
      </c>
      <c r="J10" s="1770">
        <v>8</v>
      </c>
      <c r="K10" s="1771">
        <v>6</v>
      </c>
      <c r="L10" s="1772">
        <v>14</v>
      </c>
      <c r="M10" s="1770">
        <v>6</v>
      </c>
      <c r="N10" s="1771">
        <v>0</v>
      </c>
      <c r="O10" s="1772">
        <v>6</v>
      </c>
      <c r="P10" s="1770">
        <v>5</v>
      </c>
      <c r="Q10" s="1771">
        <v>7</v>
      </c>
      <c r="R10" s="1772">
        <v>12</v>
      </c>
      <c r="S10" s="1770">
        <v>19</v>
      </c>
      <c r="T10" s="1771">
        <v>13</v>
      </c>
      <c r="U10" s="1772">
        <v>32</v>
      </c>
    </row>
    <row r="11" spans="2:21" ht="18.75">
      <c r="B11" s="1769" t="s">
        <v>171</v>
      </c>
      <c r="C11" s="1789" t="s">
        <v>172</v>
      </c>
      <c r="D11" s="1790">
        <v>0</v>
      </c>
      <c r="E11" s="1771">
        <v>0</v>
      </c>
      <c r="F11" s="1772">
        <v>0</v>
      </c>
      <c r="G11" s="1770">
        <v>2</v>
      </c>
      <c r="H11" s="1771">
        <v>8</v>
      </c>
      <c r="I11" s="1772">
        <v>10</v>
      </c>
      <c r="J11" s="1770">
        <v>14</v>
      </c>
      <c r="K11" s="1771">
        <v>1</v>
      </c>
      <c r="L11" s="1772">
        <v>15</v>
      </c>
      <c r="M11" s="1770">
        <v>8</v>
      </c>
      <c r="N11" s="1771">
        <v>1</v>
      </c>
      <c r="O11" s="1772">
        <v>9</v>
      </c>
      <c r="P11" s="1770">
        <v>9</v>
      </c>
      <c r="Q11" s="1771">
        <v>5</v>
      </c>
      <c r="R11" s="1772">
        <v>14</v>
      </c>
      <c r="S11" s="1770">
        <v>33</v>
      </c>
      <c r="T11" s="1771">
        <v>15</v>
      </c>
      <c r="U11" s="1772">
        <v>48</v>
      </c>
    </row>
    <row r="12" spans="2:21" ht="18.75">
      <c r="B12" s="1769" t="s">
        <v>173</v>
      </c>
      <c r="C12" s="1789" t="s">
        <v>174</v>
      </c>
      <c r="D12" s="1790">
        <v>0</v>
      </c>
      <c r="E12" s="1771">
        <v>0</v>
      </c>
      <c r="F12" s="1772">
        <v>0</v>
      </c>
      <c r="G12" s="1770">
        <v>0</v>
      </c>
      <c r="H12" s="1771">
        <v>6</v>
      </c>
      <c r="I12" s="1772">
        <v>6</v>
      </c>
      <c r="J12" s="1770">
        <v>10</v>
      </c>
      <c r="K12" s="1771">
        <v>2</v>
      </c>
      <c r="L12" s="1772">
        <v>12</v>
      </c>
      <c r="M12" s="1770">
        <v>2</v>
      </c>
      <c r="N12" s="1771">
        <v>2</v>
      </c>
      <c r="O12" s="1772">
        <v>4</v>
      </c>
      <c r="P12" s="1770">
        <v>6</v>
      </c>
      <c r="Q12" s="1771">
        <v>6</v>
      </c>
      <c r="R12" s="1772">
        <v>12</v>
      </c>
      <c r="S12" s="1770">
        <v>18</v>
      </c>
      <c r="T12" s="1771">
        <v>16</v>
      </c>
      <c r="U12" s="1772">
        <v>34</v>
      </c>
    </row>
    <row r="13" spans="2:21" ht="18.75">
      <c r="B13" s="1769" t="s">
        <v>175</v>
      </c>
      <c r="C13" s="1789" t="s">
        <v>176</v>
      </c>
      <c r="D13" s="1790">
        <v>0</v>
      </c>
      <c r="E13" s="1771">
        <v>0</v>
      </c>
      <c r="F13" s="1772">
        <v>0</v>
      </c>
      <c r="G13" s="1770">
        <v>9</v>
      </c>
      <c r="H13" s="1771">
        <v>4</v>
      </c>
      <c r="I13" s="1772">
        <v>13</v>
      </c>
      <c r="J13" s="1770">
        <v>10</v>
      </c>
      <c r="K13" s="1771">
        <v>0</v>
      </c>
      <c r="L13" s="1772">
        <v>10</v>
      </c>
      <c r="M13" s="1770">
        <v>4</v>
      </c>
      <c r="N13" s="1771">
        <v>1</v>
      </c>
      <c r="O13" s="1772">
        <v>5</v>
      </c>
      <c r="P13" s="1770">
        <v>5</v>
      </c>
      <c r="Q13" s="1771">
        <v>2</v>
      </c>
      <c r="R13" s="1772">
        <v>7</v>
      </c>
      <c r="S13" s="1770">
        <v>28</v>
      </c>
      <c r="T13" s="1771">
        <v>7</v>
      </c>
      <c r="U13" s="1772">
        <v>35</v>
      </c>
    </row>
    <row r="14" spans="2:21" ht="18.75">
      <c r="B14" s="1769" t="s">
        <v>177</v>
      </c>
      <c r="C14" s="1789" t="s">
        <v>178</v>
      </c>
      <c r="D14" s="1790">
        <v>10</v>
      </c>
      <c r="E14" s="1771">
        <v>1</v>
      </c>
      <c r="F14" s="1772">
        <v>11</v>
      </c>
      <c r="G14" s="1770">
        <v>11</v>
      </c>
      <c r="H14" s="1771">
        <v>2</v>
      </c>
      <c r="I14" s="1772">
        <v>13</v>
      </c>
      <c r="J14" s="1770">
        <v>5</v>
      </c>
      <c r="K14" s="1771">
        <v>0</v>
      </c>
      <c r="L14" s="1772">
        <v>5</v>
      </c>
      <c r="M14" s="1770">
        <v>12</v>
      </c>
      <c r="N14" s="1771">
        <v>3</v>
      </c>
      <c r="O14" s="1772">
        <v>15</v>
      </c>
      <c r="P14" s="1770">
        <v>13</v>
      </c>
      <c r="Q14" s="1771">
        <v>3</v>
      </c>
      <c r="R14" s="1772">
        <v>16</v>
      </c>
      <c r="S14" s="1770">
        <v>51</v>
      </c>
      <c r="T14" s="1771">
        <v>9</v>
      </c>
      <c r="U14" s="1772">
        <v>60</v>
      </c>
    </row>
    <row r="15" spans="2:21" ht="18.75">
      <c r="B15" s="1769" t="s">
        <v>179</v>
      </c>
      <c r="C15" s="1789" t="s">
        <v>180</v>
      </c>
      <c r="D15" s="1790">
        <v>0</v>
      </c>
      <c r="E15" s="1771">
        <v>0</v>
      </c>
      <c r="F15" s="1772">
        <v>0</v>
      </c>
      <c r="G15" s="1770">
        <v>4</v>
      </c>
      <c r="H15" s="1771">
        <v>8</v>
      </c>
      <c r="I15" s="1772">
        <v>12</v>
      </c>
      <c r="J15" s="1770">
        <v>10</v>
      </c>
      <c r="K15" s="1771">
        <v>2</v>
      </c>
      <c r="L15" s="1772">
        <v>12</v>
      </c>
      <c r="M15" s="1770">
        <v>5</v>
      </c>
      <c r="N15" s="1771">
        <v>0</v>
      </c>
      <c r="O15" s="1772">
        <v>5</v>
      </c>
      <c r="P15" s="1770">
        <v>4</v>
      </c>
      <c r="Q15" s="1771">
        <v>3</v>
      </c>
      <c r="R15" s="1772">
        <v>7</v>
      </c>
      <c r="S15" s="1770">
        <v>23</v>
      </c>
      <c r="T15" s="1771">
        <v>13</v>
      </c>
      <c r="U15" s="1772">
        <v>36</v>
      </c>
    </row>
    <row r="16" spans="2:21" ht="27.75" customHeight="1">
      <c r="B16" s="1769" t="s">
        <v>181</v>
      </c>
      <c r="C16" s="1789" t="s">
        <v>182</v>
      </c>
      <c r="D16" s="1790">
        <v>0</v>
      </c>
      <c r="E16" s="1771">
        <v>0</v>
      </c>
      <c r="F16" s="1772">
        <v>0</v>
      </c>
      <c r="G16" s="1770">
        <v>0</v>
      </c>
      <c r="H16" s="1771">
        <v>0</v>
      </c>
      <c r="I16" s="1772">
        <v>0</v>
      </c>
      <c r="J16" s="1770">
        <v>10</v>
      </c>
      <c r="K16" s="1771">
        <v>3</v>
      </c>
      <c r="L16" s="1772">
        <v>13</v>
      </c>
      <c r="M16" s="1770">
        <v>0</v>
      </c>
      <c r="N16" s="1771">
        <v>0</v>
      </c>
      <c r="O16" s="1772">
        <v>0</v>
      </c>
      <c r="P16" s="1770">
        <v>0</v>
      </c>
      <c r="Q16" s="1771">
        <v>0</v>
      </c>
      <c r="R16" s="1772">
        <v>0</v>
      </c>
      <c r="S16" s="1770">
        <v>10</v>
      </c>
      <c r="T16" s="1771">
        <v>3</v>
      </c>
      <c r="U16" s="1772">
        <v>13</v>
      </c>
    </row>
    <row r="17" spans="2:21" ht="18.75">
      <c r="B17" s="1769" t="s">
        <v>183</v>
      </c>
      <c r="C17" s="1789" t="s">
        <v>184</v>
      </c>
      <c r="D17" s="1790">
        <v>0</v>
      </c>
      <c r="E17" s="1771">
        <v>0</v>
      </c>
      <c r="F17" s="1772">
        <v>0</v>
      </c>
      <c r="G17" s="1770">
        <v>11</v>
      </c>
      <c r="H17" s="1771">
        <v>0</v>
      </c>
      <c r="I17" s="1772">
        <v>11</v>
      </c>
      <c r="J17" s="1770">
        <v>12</v>
      </c>
      <c r="K17" s="1771">
        <v>8</v>
      </c>
      <c r="L17" s="1772">
        <v>20</v>
      </c>
      <c r="M17" s="1770">
        <v>13</v>
      </c>
      <c r="N17" s="1771">
        <v>4</v>
      </c>
      <c r="O17" s="1772">
        <v>17</v>
      </c>
      <c r="P17" s="1770">
        <v>19</v>
      </c>
      <c r="Q17" s="1771">
        <v>5</v>
      </c>
      <c r="R17" s="1772">
        <v>24</v>
      </c>
      <c r="S17" s="1770">
        <v>55</v>
      </c>
      <c r="T17" s="1771">
        <v>17</v>
      </c>
      <c r="U17" s="1772">
        <v>72</v>
      </c>
    </row>
    <row r="18" spans="2:21" ht="37.5">
      <c r="B18" s="1769" t="s">
        <v>189</v>
      </c>
      <c r="C18" s="1789" t="s">
        <v>190</v>
      </c>
      <c r="D18" s="1790">
        <v>0</v>
      </c>
      <c r="E18" s="1771">
        <v>0</v>
      </c>
      <c r="F18" s="1772">
        <v>0</v>
      </c>
      <c r="G18" s="1770">
        <v>0</v>
      </c>
      <c r="H18" s="1771">
        <v>0</v>
      </c>
      <c r="I18" s="1772">
        <v>0</v>
      </c>
      <c r="J18" s="1770">
        <v>0</v>
      </c>
      <c r="K18" s="1771">
        <v>8</v>
      </c>
      <c r="L18" s="1772">
        <v>8</v>
      </c>
      <c r="M18" s="1770">
        <v>0</v>
      </c>
      <c r="N18" s="1771">
        <v>2</v>
      </c>
      <c r="O18" s="1772">
        <v>2</v>
      </c>
      <c r="P18" s="1770">
        <v>0</v>
      </c>
      <c r="Q18" s="1771">
        <v>4</v>
      </c>
      <c r="R18" s="1772">
        <v>4</v>
      </c>
      <c r="S18" s="1770">
        <v>0</v>
      </c>
      <c r="T18" s="1771">
        <v>14</v>
      </c>
      <c r="U18" s="1772">
        <v>14</v>
      </c>
    </row>
    <row r="19" spans="2:21" ht="18.75">
      <c r="B19" s="1769" t="s">
        <v>191</v>
      </c>
      <c r="C19" s="1789" t="s">
        <v>192</v>
      </c>
      <c r="D19" s="1790">
        <v>0</v>
      </c>
      <c r="E19" s="1771">
        <v>0</v>
      </c>
      <c r="F19" s="1772">
        <v>0</v>
      </c>
      <c r="G19" s="1770">
        <v>0</v>
      </c>
      <c r="H19" s="1771">
        <v>0</v>
      </c>
      <c r="I19" s="1772">
        <v>0</v>
      </c>
      <c r="J19" s="1770">
        <v>2</v>
      </c>
      <c r="K19" s="1771">
        <v>0</v>
      </c>
      <c r="L19" s="1772">
        <v>2</v>
      </c>
      <c r="M19" s="1770">
        <v>3</v>
      </c>
      <c r="N19" s="1771">
        <v>1</v>
      </c>
      <c r="O19" s="1772">
        <v>4</v>
      </c>
      <c r="P19" s="1770">
        <v>0</v>
      </c>
      <c r="Q19" s="1771">
        <v>0</v>
      </c>
      <c r="R19" s="1772">
        <v>0</v>
      </c>
      <c r="S19" s="1770">
        <v>5</v>
      </c>
      <c r="T19" s="1771">
        <v>1</v>
      </c>
      <c r="U19" s="1772">
        <v>6</v>
      </c>
    </row>
    <row r="20" spans="2:21" ht="18.75">
      <c r="B20" s="1769" t="s">
        <v>193</v>
      </c>
      <c r="C20" s="1789" t="s">
        <v>194</v>
      </c>
      <c r="D20" s="1790">
        <v>0</v>
      </c>
      <c r="E20" s="1771">
        <v>0</v>
      </c>
      <c r="F20" s="1772">
        <v>0</v>
      </c>
      <c r="G20" s="1770">
        <v>0</v>
      </c>
      <c r="H20" s="1771">
        <v>0</v>
      </c>
      <c r="I20" s="1772">
        <v>0</v>
      </c>
      <c r="J20" s="1770">
        <v>0</v>
      </c>
      <c r="K20" s="1771">
        <v>1</v>
      </c>
      <c r="L20" s="1772">
        <v>1</v>
      </c>
      <c r="M20" s="1770">
        <v>0</v>
      </c>
      <c r="N20" s="1771">
        <v>5</v>
      </c>
      <c r="O20" s="1772">
        <v>5</v>
      </c>
      <c r="P20" s="1770">
        <v>0</v>
      </c>
      <c r="Q20" s="1771">
        <v>1</v>
      </c>
      <c r="R20" s="1772">
        <v>1</v>
      </c>
      <c r="S20" s="1770">
        <v>0</v>
      </c>
      <c r="T20" s="1771">
        <v>7</v>
      </c>
      <c r="U20" s="1772">
        <v>7</v>
      </c>
    </row>
    <row r="21" spans="2:21" ht="18.75">
      <c r="B21" s="1769" t="s">
        <v>195</v>
      </c>
      <c r="C21" s="1789" t="s">
        <v>196</v>
      </c>
      <c r="D21" s="1790">
        <v>0</v>
      </c>
      <c r="E21" s="1771">
        <v>0</v>
      </c>
      <c r="F21" s="1772">
        <v>0</v>
      </c>
      <c r="G21" s="1770">
        <v>0</v>
      </c>
      <c r="H21" s="1771">
        <v>4</v>
      </c>
      <c r="I21" s="1772">
        <v>4</v>
      </c>
      <c r="J21" s="1770">
        <v>0</v>
      </c>
      <c r="K21" s="1771">
        <v>6</v>
      </c>
      <c r="L21" s="1772">
        <v>6</v>
      </c>
      <c r="M21" s="1770">
        <v>0</v>
      </c>
      <c r="N21" s="1771">
        <v>0</v>
      </c>
      <c r="O21" s="1772">
        <v>0</v>
      </c>
      <c r="P21" s="1770">
        <v>5</v>
      </c>
      <c r="Q21" s="1771">
        <v>0</v>
      </c>
      <c r="R21" s="1772">
        <v>5</v>
      </c>
      <c r="S21" s="1770">
        <v>5</v>
      </c>
      <c r="T21" s="1771">
        <v>10</v>
      </c>
      <c r="U21" s="1772">
        <v>15</v>
      </c>
    </row>
    <row r="22" spans="2:21" ht="18.75">
      <c r="B22" s="1769" t="s">
        <v>197</v>
      </c>
      <c r="C22" s="1789" t="s">
        <v>198</v>
      </c>
      <c r="D22" s="1790">
        <v>0</v>
      </c>
      <c r="E22" s="1771">
        <v>0</v>
      </c>
      <c r="F22" s="1772">
        <v>0</v>
      </c>
      <c r="G22" s="1770">
        <v>0</v>
      </c>
      <c r="H22" s="1771">
        <v>2</v>
      </c>
      <c r="I22" s="1772">
        <v>2</v>
      </c>
      <c r="J22" s="1770">
        <v>0</v>
      </c>
      <c r="K22" s="1771">
        <v>0</v>
      </c>
      <c r="L22" s="1772">
        <v>0</v>
      </c>
      <c r="M22" s="1770">
        <v>0</v>
      </c>
      <c r="N22" s="1771">
        <v>0</v>
      </c>
      <c r="O22" s="1772">
        <v>0</v>
      </c>
      <c r="P22" s="1770">
        <v>0</v>
      </c>
      <c r="Q22" s="1771">
        <v>0</v>
      </c>
      <c r="R22" s="1772">
        <v>0</v>
      </c>
      <c r="S22" s="1770">
        <v>0</v>
      </c>
      <c r="T22" s="1771">
        <v>2</v>
      </c>
      <c r="U22" s="1772">
        <v>2</v>
      </c>
    </row>
    <row r="23" spans="2:21" ht="22.5" customHeight="1" thickBot="1">
      <c r="B23" s="1769" t="s">
        <v>203</v>
      </c>
      <c r="C23" s="1789" t="s">
        <v>204</v>
      </c>
      <c r="D23" s="1790">
        <v>0</v>
      </c>
      <c r="E23" s="1771">
        <v>0</v>
      </c>
      <c r="F23" s="1772">
        <v>0</v>
      </c>
      <c r="G23" s="1770">
        <v>0</v>
      </c>
      <c r="H23" s="1771">
        <v>0</v>
      </c>
      <c r="I23" s="1772">
        <v>0</v>
      </c>
      <c r="J23" s="1770">
        <v>0</v>
      </c>
      <c r="K23" s="1771">
        <v>0</v>
      </c>
      <c r="L23" s="1772">
        <v>0</v>
      </c>
      <c r="M23" s="1770">
        <v>0</v>
      </c>
      <c r="N23" s="1771">
        <v>1</v>
      </c>
      <c r="O23" s="1772">
        <v>1</v>
      </c>
      <c r="P23" s="1770">
        <v>0</v>
      </c>
      <c r="Q23" s="1771">
        <v>0</v>
      </c>
      <c r="R23" s="1772">
        <v>0</v>
      </c>
      <c r="S23" s="1770">
        <v>0</v>
      </c>
      <c r="T23" s="1771">
        <v>1</v>
      </c>
      <c r="U23" s="1772">
        <v>1</v>
      </c>
    </row>
    <row r="24" spans="2:21" ht="22.5" customHeight="1" thickBot="1">
      <c r="B24" s="4025" t="s">
        <v>16</v>
      </c>
      <c r="C24" s="4026"/>
      <c r="D24" s="822">
        <f t="shared" ref="D24:U24" si="1">SUM(D9:D23)</f>
        <v>10</v>
      </c>
      <c r="E24" s="1273">
        <f t="shared" si="1"/>
        <v>1</v>
      </c>
      <c r="F24" s="205">
        <f t="shared" si="1"/>
        <v>11</v>
      </c>
      <c r="G24" s="915">
        <f t="shared" si="1"/>
        <v>37</v>
      </c>
      <c r="H24" s="1273">
        <f t="shared" si="1"/>
        <v>34</v>
      </c>
      <c r="I24" s="205">
        <f t="shared" si="1"/>
        <v>71</v>
      </c>
      <c r="J24" s="915">
        <f t="shared" si="1"/>
        <v>88</v>
      </c>
      <c r="K24" s="1273">
        <f t="shared" si="1"/>
        <v>37</v>
      </c>
      <c r="L24" s="205">
        <f t="shared" si="1"/>
        <v>125</v>
      </c>
      <c r="M24" s="915">
        <f t="shared" si="1"/>
        <v>61</v>
      </c>
      <c r="N24" s="1273">
        <f t="shared" si="1"/>
        <v>20</v>
      </c>
      <c r="O24" s="205">
        <f t="shared" si="1"/>
        <v>81</v>
      </c>
      <c r="P24" s="915">
        <f t="shared" si="1"/>
        <v>69</v>
      </c>
      <c r="Q24" s="1273">
        <f t="shared" si="1"/>
        <v>37</v>
      </c>
      <c r="R24" s="205">
        <f t="shared" si="1"/>
        <v>106</v>
      </c>
      <c r="S24" s="915">
        <f t="shared" si="1"/>
        <v>265</v>
      </c>
      <c r="T24" s="1273">
        <f t="shared" si="1"/>
        <v>129</v>
      </c>
      <c r="U24" s="205">
        <f t="shared" si="1"/>
        <v>394</v>
      </c>
    </row>
    <row r="25" spans="2:21" s="90" customFormat="1" ht="22.5" customHeight="1" thickBot="1">
      <c r="B25" s="4021" t="s">
        <v>23</v>
      </c>
      <c r="C25" s="4022"/>
      <c r="D25" s="1791"/>
      <c r="E25" s="1792"/>
      <c r="F25" s="551"/>
      <c r="G25" s="1792"/>
      <c r="H25" s="1792"/>
      <c r="I25" s="551"/>
      <c r="J25" s="1792"/>
      <c r="K25" s="1792"/>
      <c r="L25" s="551"/>
      <c r="M25" s="1792"/>
      <c r="N25" s="1792"/>
      <c r="O25" s="551"/>
      <c r="P25" s="1792"/>
      <c r="Q25" s="1792"/>
      <c r="R25" s="551"/>
      <c r="S25" s="1792"/>
      <c r="T25" s="1792"/>
      <c r="U25" s="551"/>
    </row>
    <row r="26" spans="2:21" s="90" customFormat="1" ht="22.5" customHeight="1" thickBot="1">
      <c r="B26" s="4003" t="s">
        <v>11</v>
      </c>
      <c r="C26" s="4004"/>
      <c r="D26" s="1810"/>
      <c r="E26" s="1811"/>
      <c r="F26" s="1282"/>
      <c r="G26" s="1812"/>
      <c r="H26" s="1812"/>
      <c r="I26" s="1282"/>
      <c r="J26" s="1812"/>
      <c r="K26" s="1812"/>
      <c r="L26" s="1282"/>
      <c r="M26" s="1812"/>
      <c r="N26" s="1812"/>
      <c r="O26" s="1282"/>
      <c r="P26" s="1812"/>
      <c r="Q26" s="1812"/>
      <c r="R26" s="1282"/>
      <c r="S26" s="1812"/>
      <c r="T26" s="1812"/>
      <c r="U26" s="1282"/>
    </row>
    <row r="27" spans="2:21" s="90" customFormat="1" ht="21.6" customHeight="1">
      <c r="B27" s="902" t="s">
        <v>167</v>
      </c>
      <c r="C27" s="903" t="s">
        <v>168</v>
      </c>
      <c r="D27" s="904">
        <v>0</v>
      </c>
      <c r="E27" s="905">
        <v>0</v>
      </c>
      <c r="F27" s="906">
        <v>0</v>
      </c>
      <c r="G27" s="907">
        <v>0</v>
      </c>
      <c r="H27" s="905">
        <v>0</v>
      </c>
      <c r="I27" s="906">
        <v>0</v>
      </c>
      <c r="J27" s="907">
        <v>6</v>
      </c>
      <c r="K27" s="905">
        <v>0</v>
      </c>
      <c r="L27" s="906">
        <v>6</v>
      </c>
      <c r="M27" s="907">
        <v>8</v>
      </c>
      <c r="N27" s="905">
        <v>0</v>
      </c>
      <c r="O27" s="906">
        <v>8</v>
      </c>
      <c r="P27" s="907">
        <v>3</v>
      </c>
      <c r="Q27" s="905">
        <v>1</v>
      </c>
      <c r="R27" s="906">
        <v>4</v>
      </c>
      <c r="S27" s="907">
        <v>17</v>
      </c>
      <c r="T27" s="905">
        <v>1</v>
      </c>
      <c r="U27" s="906">
        <v>18</v>
      </c>
    </row>
    <row r="28" spans="2:21" ht="22.5" customHeight="1">
      <c r="B28" s="1769" t="s">
        <v>169</v>
      </c>
      <c r="C28" s="1789" t="s">
        <v>170</v>
      </c>
      <c r="D28" s="1790">
        <v>0</v>
      </c>
      <c r="E28" s="1771">
        <v>0</v>
      </c>
      <c r="F28" s="1772">
        <v>0</v>
      </c>
      <c r="G28" s="1770">
        <v>0</v>
      </c>
      <c r="H28" s="1771">
        <v>0</v>
      </c>
      <c r="I28" s="1772">
        <v>0</v>
      </c>
      <c r="J28" s="1770">
        <v>8</v>
      </c>
      <c r="K28" s="1771">
        <v>6</v>
      </c>
      <c r="L28" s="1772">
        <v>14</v>
      </c>
      <c r="M28" s="1770">
        <v>6</v>
      </c>
      <c r="N28" s="1771">
        <v>0</v>
      </c>
      <c r="O28" s="1772">
        <v>6</v>
      </c>
      <c r="P28" s="1770">
        <v>5</v>
      </c>
      <c r="Q28" s="1771">
        <v>7</v>
      </c>
      <c r="R28" s="1772">
        <v>12</v>
      </c>
      <c r="S28" s="1770">
        <v>19</v>
      </c>
      <c r="T28" s="1771">
        <v>13</v>
      </c>
      <c r="U28" s="1772">
        <v>32</v>
      </c>
    </row>
    <row r="29" spans="2:21" ht="22.5" customHeight="1">
      <c r="B29" s="1769" t="s">
        <v>171</v>
      </c>
      <c r="C29" s="1789" t="s">
        <v>172</v>
      </c>
      <c r="D29" s="1790">
        <v>0</v>
      </c>
      <c r="E29" s="1771">
        <v>0</v>
      </c>
      <c r="F29" s="1772">
        <v>0</v>
      </c>
      <c r="G29" s="1770">
        <v>2</v>
      </c>
      <c r="H29" s="1771">
        <v>8</v>
      </c>
      <c r="I29" s="1772">
        <v>10</v>
      </c>
      <c r="J29" s="1770">
        <v>13</v>
      </c>
      <c r="K29" s="1771">
        <v>1</v>
      </c>
      <c r="L29" s="1772">
        <v>14</v>
      </c>
      <c r="M29" s="1770">
        <v>8</v>
      </c>
      <c r="N29" s="1771">
        <v>1</v>
      </c>
      <c r="O29" s="1772">
        <v>9</v>
      </c>
      <c r="P29" s="1770">
        <v>8</v>
      </c>
      <c r="Q29" s="1771">
        <v>4</v>
      </c>
      <c r="R29" s="1772">
        <v>12</v>
      </c>
      <c r="S29" s="1770">
        <v>31</v>
      </c>
      <c r="T29" s="1771">
        <v>14</v>
      </c>
      <c r="U29" s="1772">
        <v>45</v>
      </c>
    </row>
    <row r="30" spans="2:21" ht="22.5" customHeight="1">
      <c r="B30" s="1769" t="s">
        <v>173</v>
      </c>
      <c r="C30" s="1789" t="s">
        <v>174</v>
      </c>
      <c r="D30" s="1790">
        <v>0</v>
      </c>
      <c r="E30" s="1771">
        <v>0</v>
      </c>
      <c r="F30" s="1772">
        <v>0</v>
      </c>
      <c r="G30" s="1770">
        <v>0</v>
      </c>
      <c r="H30" s="1771">
        <v>5</v>
      </c>
      <c r="I30" s="1772">
        <v>5</v>
      </c>
      <c r="J30" s="1770">
        <v>10</v>
      </c>
      <c r="K30" s="1771">
        <v>1</v>
      </c>
      <c r="L30" s="1772">
        <v>11</v>
      </c>
      <c r="M30" s="1770">
        <v>2</v>
      </c>
      <c r="N30" s="1771">
        <v>1</v>
      </c>
      <c r="O30" s="1772">
        <v>3</v>
      </c>
      <c r="P30" s="1770">
        <v>6</v>
      </c>
      <c r="Q30" s="1771">
        <v>6</v>
      </c>
      <c r="R30" s="1772">
        <v>12</v>
      </c>
      <c r="S30" s="1770">
        <v>18</v>
      </c>
      <c r="T30" s="1771">
        <v>13</v>
      </c>
      <c r="U30" s="1772">
        <v>31</v>
      </c>
    </row>
    <row r="31" spans="2:21" ht="22.5" customHeight="1">
      <c r="B31" s="1769" t="s">
        <v>175</v>
      </c>
      <c r="C31" s="1789" t="s">
        <v>176</v>
      </c>
      <c r="D31" s="1790">
        <v>0</v>
      </c>
      <c r="E31" s="1771">
        <v>0</v>
      </c>
      <c r="F31" s="1772">
        <v>0</v>
      </c>
      <c r="G31" s="1770">
        <v>8</v>
      </c>
      <c r="H31" s="1771">
        <v>4</v>
      </c>
      <c r="I31" s="1772">
        <v>12</v>
      </c>
      <c r="J31" s="1770">
        <v>8</v>
      </c>
      <c r="K31" s="1771">
        <v>0</v>
      </c>
      <c r="L31" s="1772">
        <v>8</v>
      </c>
      <c r="M31" s="1770">
        <v>4</v>
      </c>
      <c r="N31" s="1771">
        <v>1</v>
      </c>
      <c r="O31" s="1772">
        <v>5</v>
      </c>
      <c r="P31" s="1770">
        <v>5</v>
      </c>
      <c r="Q31" s="1771">
        <v>2</v>
      </c>
      <c r="R31" s="1772">
        <v>7</v>
      </c>
      <c r="S31" s="1770">
        <v>25</v>
      </c>
      <c r="T31" s="1771">
        <v>7</v>
      </c>
      <c r="U31" s="1772">
        <v>32</v>
      </c>
    </row>
    <row r="32" spans="2:21" ht="22.5" customHeight="1">
      <c r="B32" s="1769" t="s">
        <v>177</v>
      </c>
      <c r="C32" s="1789" t="s">
        <v>178</v>
      </c>
      <c r="D32" s="1790">
        <v>10</v>
      </c>
      <c r="E32" s="1771">
        <v>1</v>
      </c>
      <c r="F32" s="1772">
        <v>11</v>
      </c>
      <c r="G32" s="1770">
        <v>11</v>
      </c>
      <c r="H32" s="1771">
        <v>2</v>
      </c>
      <c r="I32" s="1772">
        <v>13</v>
      </c>
      <c r="J32" s="1770">
        <v>4</v>
      </c>
      <c r="K32" s="1771">
        <v>0</v>
      </c>
      <c r="L32" s="1772">
        <v>4</v>
      </c>
      <c r="M32" s="1770">
        <v>12</v>
      </c>
      <c r="N32" s="1771">
        <v>2</v>
      </c>
      <c r="O32" s="1772">
        <v>14</v>
      </c>
      <c r="P32" s="1770">
        <v>13</v>
      </c>
      <c r="Q32" s="1771">
        <v>2</v>
      </c>
      <c r="R32" s="1772">
        <v>15</v>
      </c>
      <c r="S32" s="1770">
        <v>50</v>
      </c>
      <c r="T32" s="1771">
        <v>7</v>
      </c>
      <c r="U32" s="1772">
        <v>57</v>
      </c>
    </row>
    <row r="33" spans="2:21" ht="35.450000000000003" customHeight="1">
      <c r="B33" s="1769" t="s">
        <v>179</v>
      </c>
      <c r="C33" s="1789" t="s">
        <v>180</v>
      </c>
      <c r="D33" s="1790">
        <v>0</v>
      </c>
      <c r="E33" s="1771">
        <v>0</v>
      </c>
      <c r="F33" s="1772">
        <v>0</v>
      </c>
      <c r="G33" s="1770">
        <v>4</v>
      </c>
      <c r="H33" s="1771">
        <v>8</v>
      </c>
      <c r="I33" s="1772">
        <v>12</v>
      </c>
      <c r="J33" s="1770">
        <v>9</v>
      </c>
      <c r="K33" s="1771">
        <v>2</v>
      </c>
      <c r="L33" s="1772">
        <v>11</v>
      </c>
      <c r="M33" s="1770">
        <v>5</v>
      </c>
      <c r="N33" s="1771">
        <v>0</v>
      </c>
      <c r="O33" s="1772">
        <v>5</v>
      </c>
      <c r="P33" s="1770">
        <v>4</v>
      </c>
      <c r="Q33" s="1771">
        <v>3</v>
      </c>
      <c r="R33" s="1772">
        <v>7</v>
      </c>
      <c r="S33" s="1770">
        <v>22</v>
      </c>
      <c r="T33" s="1771">
        <v>13</v>
      </c>
      <c r="U33" s="1772">
        <v>35</v>
      </c>
    </row>
    <row r="34" spans="2:21" ht="27.75" customHeight="1">
      <c r="B34" s="1769" t="s">
        <v>181</v>
      </c>
      <c r="C34" s="1789" t="s">
        <v>182</v>
      </c>
      <c r="D34" s="1790">
        <v>0</v>
      </c>
      <c r="E34" s="1771">
        <v>0</v>
      </c>
      <c r="F34" s="1772">
        <v>0</v>
      </c>
      <c r="G34" s="1770">
        <v>0</v>
      </c>
      <c r="H34" s="1771">
        <v>0</v>
      </c>
      <c r="I34" s="1772">
        <v>0</v>
      </c>
      <c r="J34" s="1770">
        <v>10</v>
      </c>
      <c r="K34" s="1771">
        <v>3</v>
      </c>
      <c r="L34" s="1772">
        <v>13</v>
      </c>
      <c r="M34" s="1770">
        <v>0</v>
      </c>
      <c r="N34" s="1771">
        <v>0</v>
      </c>
      <c r="O34" s="1772">
        <v>0</v>
      </c>
      <c r="P34" s="1770">
        <v>0</v>
      </c>
      <c r="Q34" s="1771">
        <v>0</v>
      </c>
      <c r="R34" s="1772">
        <v>0</v>
      </c>
      <c r="S34" s="1770">
        <v>10</v>
      </c>
      <c r="T34" s="1771">
        <v>3</v>
      </c>
      <c r="U34" s="1772">
        <v>13</v>
      </c>
    </row>
    <row r="35" spans="2:21" ht="18.75">
      <c r="B35" s="1769" t="s">
        <v>183</v>
      </c>
      <c r="C35" s="1789" t="s">
        <v>184</v>
      </c>
      <c r="D35" s="1790">
        <v>0</v>
      </c>
      <c r="E35" s="1771">
        <v>0</v>
      </c>
      <c r="F35" s="1772">
        <v>0</v>
      </c>
      <c r="G35" s="1770">
        <v>10</v>
      </c>
      <c r="H35" s="1771">
        <v>0</v>
      </c>
      <c r="I35" s="1772">
        <v>10</v>
      </c>
      <c r="J35" s="1770">
        <v>10</v>
      </c>
      <c r="K35" s="1771">
        <v>8</v>
      </c>
      <c r="L35" s="1772">
        <v>18</v>
      </c>
      <c r="M35" s="1770">
        <v>13</v>
      </c>
      <c r="N35" s="1771">
        <v>3</v>
      </c>
      <c r="O35" s="1772">
        <v>16</v>
      </c>
      <c r="P35" s="1770">
        <v>19</v>
      </c>
      <c r="Q35" s="1771">
        <v>4</v>
      </c>
      <c r="R35" s="1772">
        <v>23</v>
      </c>
      <c r="S35" s="1770">
        <v>52</v>
      </c>
      <c r="T35" s="1771">
        <v>15</v>
      </c>
      <c r="U35" s="1772">
        <v>67</v>
      </c>
    </row>
    <row r="36" spans="2:21" ht="36" customHeight="1">
      <c r="B36" s="1769" t="s">
        <v>189</v>
      </c>
      <c r="C36" s="1789" t="s">
        <v>190</v>
      </c>
      <c r="D36" s="1790">
        <v>0</v>
      </c>
      <c r="E36" s="1771">
        <v>0</v>
      </c>
      <c r="F36" s="1772">
        <v>0</v>
      </c>
      <c r="G36" s="1770">
        <v>0</v>
      </c>
      <c r="H36" s="1771">
        <v>0</v>
      </c>
      <c r="I36" s="1772">
        <v>0</v>
      </c>
      <c r="J36" s="1770">
        <v>0</v>
      </c>
      <c r="K36" s="1771">
        <v>8</v>
      </c>
      <c r="L36" s="1772">
        <v>8</v>
      </c>
      <c r="M36" s="1770">
        <v>0</v>
      </c>
      <c r="N36" s="1771">
        <v>2</v>
      </c>
      <c r="O36" s="1772">
        <v>2</v>
      </c>
      <c r="P36" s="1770">
        <v>0</v>
      </c>
      <c r="Q36" s="1771">
        <v>4</v>
      </c>
      <c r="R36" s="1772">
        <v>4</v>
      </c>
      <c r="S36" s="1770">
        <v>0</v>
      </c>
      <c r="T36" s="1771">
        <v>14</v>
      </c>
      <c r="U36" s="1772">
        <v>14</v>
      </c>
    </row>
    <row r="37" spans="2:21" ht="18.75">
      <c r="B37" s="1769" t="s">
        <v>191</v>
      </c>
      <c r="C37" s="1789" t="s">
        <v>192</v>
      </c>
      <c r="D37" s="1790">
        <v>0</v>
      </c>
      <c r="E37" s="1771">
        <v>0</v>
      </c>
      <c r="F37" s="1772">
        <v>0</v>
      </c>
      <c r="G37" s="1770">
        <v>0</v>
      </c>
      <c r="H37" s="1771">
        <v>0</v>
      </c>
      <c r="I37" s="1772">
        <v>0</v>
      </c>
      <c r="J37" s="1770">
        <v>2</v>
      </c>
      <c r="K37" s="1771">
        <v>0</v>
      </c>
      <c r="L37" s="1772">
        <v>2</v>
      </c>
      <c r="M37" s="1770">
        <v>3</v>
      </c>
      <c r="N37" s="1771">
        <v>1</v>
      </c>
      <c r="O37" s="1772">
        <v>4</v>
      </c>
      <c r="P37" s="1770">
        <v>0</v>
      </c>
      <c r="Q37" s="1771">
        <v>0</v>
      </c>
      <c r="R37" s="1772">
        <v>0</v>
      </c>
      <c r="S37" s="1770">
        <v>5</v>
      </c>
      <c r="T37" s="1771">
        <v>1</v>
      </c>
      <c r="U37" s="1772">
        <v>6</v>
      </c>
    </row>
    <row r="38" spans="2:21" ht="18.75">
      <c r="B38" s="1769" t="s">
        <v>193</v>
      </c>
      <c r="C38" s="1789" t="s">
        <v>194</v>
      </c>
      <c r="D38" s="1790">
        <v>0</v>
      </c>
      <c r="E38" s="1771">
        <v>0</v>
      </c>
      <c r="F38" s="1772">
        <v>0</v>
      </c>
      <c r="G38" s="1770">
        <v>0</v>
      </c>
      <c r="H38" s="1771">
        <v>0</v>
      </c>
      <c r="I38" s="1772">
        <v>0</v>
      </c>
      <c r="J38" s="1770">
        <v>0</v>
      </c>
      <c r="K38" s="1771">
        <v>1</v>
      </c>
      <c r="L38" s="1772">
        <v>1</v>
      </c>
      <c r="M38" s="1770">
        <v>0</v>
      </c>
      <c r="N38" s="1771">
        <v>5</v>
      </c>
      <c r="O38" s="1772">
        <v>5</v>
      </c>
      <c r="P38" s="1770">
        <v>0</v>
      </c>
      <c r="Q38" s="1771">
        <v>1</v>
      </c>
      <c r="R38" s="1772">
        <v>1</v>
      </c>
      <c r="S38" s="1770">
        <v>0</v>
      </c>
      <c r="T38" s="1771">
        <v>7</v>
      </c>
      <c r="U38" s="1772">
        <v>7</v>
      </c>
    </row>
    <row r="39" spans="2:21" ht="22.5" customHeight="1">
      <c r="B39" s="1769" t="s">
        <v>195</v>
      </c>
      <c r="C39" s="1789" t="s">
        <v>196</v>
      </c>
      <c r="D39" s="1790">
        <v>0</v>
      </c>
      <c r="E39" s="1771">
        <v>0</v>
      </c>
      <c r="F39" s="1772">
        <v>0</v>
      </c>
      <c r="G39" s="1770">
        <v>0</v>
      </c>
      <c r="H39" s="1771">
        <v>4</v>
      </c>
      <c r="I39" s="1772">
        <v>4</v>
      </c>
      <c r="J39" s="1770">
        <v>0</v>
      </c>
      <c r="K39" s="1771">
        <v>6</v>
      </c>
      <c r="L39" s="1772">
        <v>6</v>
      </c>
      <c r="M39" s="1770">
        <v>0</v>
      </c>
      <c r="N39" s="1771">
        <v>0</v>
      </c>
      <c r="O39" s="1772">
        <v>0</v>
      </c>
      <c r="P39" s="1770">
        <v>5</v>
      </c>
      <c r="Q39" s="1771">
        <v>0</v>
      </c>
      <c r="R39" s="1772">
        <v>5</v>
      </c>
      <c r="S39" s="1770">
        <v>5</v>
      </c>
      <c r="T39" s="1771">
        <v>10</v>
      </c>
      <c r="U39" s="1772">
        <v>15</v>
      </c>
    </row>
    <row r="40" spans="2:21" ht="22.5" customHeight="1">
      <c r="B40" s="1769" t="s">
        <v>197</v>
      </c>
      <c r="C40" s="1789" t="s">
        <v>198</v>
      </c>
      <c r="D40" s="1790">
        <v>0</v>
      </c>
      <c r="E40" s="1771">
        <v>0</v>
      </c>
      <c r="F40" s="1772">
        <v>0</v>
      </c>
      <c r="G40" s="1770">
        <v>0</v>
      </c>
      <c r="H40" s="1771">
        <v>2</v>
      </c>
      <c r="I40" s="1772">
        <v>2</v>
      </c>
      <c r="J40" s="1770">
        <v>0</v>
      </c>
      <c r="K40" s="1771">
        <v>0</v>
      </c>
      <c r="L40" s="1772">
        <v>0</v>
      </c>
      <c r="M40" s="1770">
        <v>0</v>
      </c>
      <c r="N40" s="1771">
        <v>0</v>
      </c>
      <c r="O40" s="1772">
        <v>0</v>
      </c>
      <c r="P40" s="1770">
        <v>0</v>
      </c>
      <c r="Q40" s="1771">
        <v>0</v>
      </c>
      <c r="R40" s="1772">
        <v>0</v>
      </c>
      <c r="S40" s="1770">
        <v>0</v>
      </c>
      <c r="T40" s="1771">
        <v>2</v>
      </c>
      <c r="U40" s="1772">
        <v>2</v>
      </c>
    </row>
    <row r="41" spans="2:21" ht="22.5" customHeight="1" thickBot="1">
      <c r="B41" s="1773" t="s">
        <v>203</v>
      </c>
      <c r="C41" s="1793" t="s">
        <v>204</v>
      </c>
      <c r="D41" s="1794">
        <v>0</v>
      </c>
      <c r="E41" s="1775">
        <v>0</v>
      </c>
      <c r="F41" s="1776">
        <v>0</v>
      </c>
      <c r="G41" s="1774">
        <v>0</v>
      </c>
      <c r="H41" s="1775">
        <v>0</v>
      </c>
      <c r="I41" s="1776">
        <v>0</v>
      </c>
      <c r="J41" s="1774">
        <v>0</v>
      </c>
      <c r="K41" s="1775">
        <v>0</v>
      </c>
      <c r="L41" s="1776">
        <v>0</v>
      </c>
      <c r="M41" s="1774">
        <v>0</v>
      </c>
      <c r="N41" s="1775">
        <v>1</v>
      </c>
      <c r="O41" s="1776">
        <v>1</v>
      </c>
      <c r="P41" s="1774">
        <v>0</v>
      </c>
      <c r="Q41" s="1775">
        <v>0</v>
      </c>
      <c r="R41" s="1776">
        <v>0</v>
      </c>
      <c r="S41" s="1774">
        <v>0</v>
      </c>
      <c r="T41" s="1775">
        <v>1</v>
      </c>
      <c r="U41" s="1776">
        <v>1</v>
      </c>
    </row>
    <row r="42" spans="2:21" ht="21.6" customHeight="1" thickBot="1">
      <c r="B42" s="4023" t="s">
        <v>16</v>
      </c>
      <c r="C42" s="4024"/>
      <c r="D42" s="916">
        <f t="shared" ref="D42:U42" si="2">SUM(D27:D41)</f>
        <v>10</v>
      </c>
      <c r="E42" s="1279">
        <f t="shared" si="2"/>
        <v>1</v>
      </c>
      <c r="F42" s="443">
        <f t="shared" si="2"/>
        <v>11</v>
      </c>
      <c r="G42" s="1795">
        <f t="shared" si="2"/>
        <v>35</v>
      </c>
      <c r="H42" s="1280">
        <f t="shared" si="2"/>
        <v>33</v>
      </c>
      <c r="I42" s="443">
        <f t="shared" si="2"/>
        <v>68</v>
      </c>
      <c r="J42" s="1795">
        <f t="shared" si="2"/>
        <v>80</v>
      </c>
      <c r="K42" s="1280">
        <f t="shared" si="2"/>
        <v>36</v>
      </c>
      <c r="L42" s="443">
        <f t="shared" si="2"/>
        <v>116</v>
      </c>
      <c r="M42" s="1795">
        <f t="shared" si="2"/>
        <v>61</v>
      </c>
      <c r="N42" s="1280">
        <f t="shared" si="2"/>
        <v>17</v>
      </c>
      <c r="O42" s="443">
        <f t="shared" si="2"/>
        <v>78</v>
      </c>
      <c r="P42" s="1795">
        <f t="shared" si="2"/>
        <v>68</v>
      </c>
      <c r="Q42" s="1280">
        <f t="shared" si="2"/>
        <v>34</v>
      </c>
      <c r="R42" s="443">
        <f t="shared" si="2"/>
        <v>102</v>
      </c>
      <c r="S42" s="1795">
        <f t="shared" si="2"/>
        <v>254</v>
      </c>
      <c r="T42" s="1280">
        <f t="shared" si="2"/>
        <v>121</v>
      </c>
      <c r="U42" s="443">
        <f t="shared" si="2"/>
        <v>375</v>
      </c>
    </row>
    <row r="43" spans="2:21" ht="22.5" customHeight="1" thickBot="1">
      <c r="B43" s="4005" t="s">
        <v>25</v>
      </c>
      <c r="C43" s="4006"/>
      <c r="D43" s="1796"/>
      <c r="E43" s="1281"/>
      <c r="F43" s="1797"/>
      <c r="G43" s="1281"/>
      <c r="H43" s="1281"/>
      <c r="I43" s="1797"/>
      <c r="J43" s="1281"/>
      <c r="K43" s="1281"/>
      <c r="L43" s="1797"/>
      <c r="M43" s="1281"/>
      <c r="N43" s="1281"/>
      <c r="O43" s="1797"/>
      <c r="P43" s="1281"/>
      <c r="Q43" s="1281"/>
      <c r="R43" s="1797"/>
      <c r="S43" s="1281"/>
      <c r="T43" s="1281"/>
      <c r="U43" s="1797"/>
    </row>
    <row r="44" spans="2:21" ht="22.5" customHeight="1">
      <c r="B44" s="902" t="s">
        <v>167</v>
      </c>
      <c r="C44" s="903" t="s">
        <v>168</v>
      </c>
      <c r="D44" s="904">
        <v>0</v>
      </c>
      <c r="E44" s="905">
        <v>0</v>
      </c>
      <c r="F44" s="906">
        <v>0</v>
      </c>
      <c r="G44" s="907">
        <v>0</v>
      </c>
      <c r="H44" s="905">
        <v>0</v>
      </c>
      <c r="I44" s="906">
        <v>0</v>
      </c>
      <c r="J44" s="907">
        <v>1</v>
      </c>
      <c r="K44" s="905">
        <v>0</v>
      </c>
      <c r="L44" s="906">
        <v>1</v>
      </c>
      <c r="M44" s="907">
        <v>0</v>
      </c>
      <c r="N44" s="905">
        <v>0</v>
      </c>
      <c r="O44" s="906">
        <v>0</v>
      </c>
      <c r="P44" s="907">
        <v>0</v>
      </c>
      <c r="Q44" s="905">
        <v>0</v>
      </c>
      <c r="R44" s="906">
        <v>0</v>
      </c>
      <c r="S44" s="907">
        <v>1</v>
      </c>
      <c r="T44" s="905">
        <v>0</v>
      </c>
      <c r="U44" s="906">
        <v>1</v>
      </c>
    </row>
    <row r="45" spans="2:21" ht="22.5" customHeight="1">
      <c r="B45" s="1769" t="s">
        <v>171</v>
      </c>
      <c r="C45" s="1789" t="s">
        <v>172</v>
      </c>
      <c r="D45" s="1790">
        <v>0</v>
      </c>
      <c r="E45" s="1771">
        <v>0</v>
      </c>
      <c r="F45" s="1772">
        <v>0</v>
      </c>
      <c r="G45" s="1770">
        <v>0</v>
      </c>
      <c r="H45" s="1771">
        <v>0</v>
      </c>
      <c r="I45" s="1772">
        <v>0</v>
      </c>
      <c r="J45" s="1770">
        <v>1</v>
      </c>
      <c r="K45" s="1771">
        <v>0</v>
      </c>
      <c r="L45" s="1772">
        <v>1</v>
      </c>
      <c r="M45" s="1770">
        <v>0</v>
      </c>
      <c r="N45" s="1771">
        <v>0</v>
      </c>
      <c r="O45" s="1772">
        <v>0</v>
      </c>
      <c r="P45" s="1770">
        <v>1</v>
      </c>
      <c r="Q45" s="1771">
        <v>1</v>
      </c>
      <c r="R45" s="1772">
        <v>2</v>
      </c>
      <c r="S45" s="1770">
        <v>2</v>
      </c>
      <c r="T45" s="1771">
        <v>1</v>
      </c>
      <c r="U45" s="1772">
        <v>3</v>
      </c>
    </row>
    <row r="46" spans="2:21" ht="22.5" customHeight="1">
      <c r="B46" s="1769" t="s">
        <v>173</v>
      </c>
      <c r="C46" s="1789" t="s">
        <v>174</v>
      </c>
      <c r="D46" s="1790">
        <v>0</v>
      </c>
      <c r="E46" s="1771">
        <v>0</v>
      </c>
      <c r="F46" s="1772">
        <v>0</v>
      </c>
      <c r="G46" s="1770">
        <v>0</v>
      </c>
      <c r="H46" s="1771">
        <v>1</v>
      </c>
      <c r="I46" s="1772">
        <v>1</v>
      </c>
      <c r="J46" s="1770">
        <v>0</v>
      </c>
      <c r="K46" s="1771">
        <v>1</v>
      </c>
      <c r="L46" s="1772">
        <v>1</v>
      </c>
      <c r="M46" s="1770">
        <v>0</v>
      </c>
      <c r="N46" s="1771">
        <v>1</v>
      </c>
      <c r="O46" s="1772">
        <v>1</v>
      </c>
      <c r="P46" s="1770">
        <v>0</v>
      </c>
      <c r="Q46" s="1771">
        <v>0</v>
      </c>
      <c r="R46" s="1772">
        <v>0</v>
      </c>
      <c r="S46" s="1770">
        <v>0</v>
      </c>
      <c r="T46" s="1771">
        <v>3</v>
      </c>
      <c r="U46" s="1772">
        <v>3</v>
      </c>
    </row>
    <row r="47" spans="2:21" ht="22.5" customHeight="1">
      <c r="B47" s="1769" t="s">
        <v>175</v>
      </c>
      <c r="C47" s="1789" t="s">
        <v>176</v>
      </c>
      <c r="D47" s="1790">
        <v>0</v>
      </c>
      <c r="E47" s="1771">
        <v>0</v>
      </c>
      <c r="F47" s="1772">
        <v>0</v>
      </c>
      <c r="G47" s="1770">
        <v>1</v>
      </c>
      <c r="H47" s="1771">
        <v>0</v>
      </c>
      <c r="I47" s="1772">
        <v>1</v>
      </c>
      <c r="J47" s="1770">
        <v>2</v>
      </c>
      <c r="K47" s="1771">
        <v>0</v>
      </c>
      <c r="L47" s="1772">
        <v>2</v>
      </c>
      <c r="M47" s="1770">
        <v>0</v>
      </c>
      <c r="N47" s="1771">
        <v>0</v>
      </c>
      <c r="O47" s="1772">
        <v>0</v>
      </c>
      <c r="P47" s="1770">
        <v>0</v>
      </c>
      <c r="Q47" s="1771">
        <v>0</v>
      </c>
      <c r="R47" s="1772">
        <v>0</v>
      </c>
      <c r="S47" s="1770">
        <v>3</v>
      </c>
      <c r="T47" s="1771">
        <v>0</v>
      </c>
      <c r="U47" s="1772">
        <v>3</v>
      </c>
    </row>
    <row r="48" spans="2:21" ht="22.5" customHeight="1">
      <c r="B48" s="1769" t="s">
        <v>177</v>
      </c>
      <c r="C48" s="1789" t="s">
        <v>178</v>
      </c>
      <c r="D48" s="1790">
        <v>0</v>
      </c>
      <c r="E48" s="1771">
        <v>0</v>
      </c>
      <c r="F48" s="1772">
        <v>0</v>
      </c>
      <c r="G48" s="1770">
        <v>0</v>
      </c>
      <c r="H48" s="1771">
        <v>0</v>
      </c>
      <c r="I48" s="1772">
        <v>0</v>
      </c>
      <c r="J48" s="1770">
        <v>1</v>
      </c>
      <c r="K48" s="1771">
        <v>0</v>
      </c>
      <c r="L48" s="1772">
        <v>1</v>
      </c>
      <c r="M48" s="1770">
        <v>0</v>
      </c>
      <c r="N48" s="1771">
        <v>1</v>
      </c>
      <c r="O48" s="1772">
        <v>1</v>
      </c>
      <c r="P48" s="1770">
        <v>0</v>
      </c>
      <c r="Q48" s="1771">
        <v>1</v>
      </c>
      <c r="R48" s="1772">
        <v>1</v>
      </c>
      <c r="S48" s="1770">
        <v>1</v>
      </c>
      <c r="T48" s="1771">
        <v>2</v>
      </c>
      <c r="U48" s="1772">
        <v>3</v>
      </c>
    </row>
    <row r="49" spans="2:21" ht="22.5" customHeight="1">
      <c r="B49" s="1769" t="s">
        <v>179</v>
      </c>
      <c r="C49" s="1789" t="s">
        <v>180</v>
      </c>
      <c r="D49" s="1790">
        <v>0</v>
      </c>
      <c r="E49" s="1771">
        <v>0</v>
      </c>
      <c r="F49" s="1772">
        <v>0</v>
      </c>
      <c r="G49" s="1770">
        <v>0</v>
      </c>
      <c r="H49" s="1771">
        <v>0</v>
      </c>
      <c r="I49" s="1772">
        <v>0</v>
      </c>
      <c r="J49" s="1770">
        <v>1</v>
      </c>
      <c r="K49" s="1771">
        <v>0</v>
      </c>
      <c r="L49" s="1772">
        <v>1</v>
      </c>
      <c r="M49" s="1770">
        <v>0</v>
      </c>
      <c r="N49" s="1771">
        <v>0</v>
      </c>
      <c r="O49" s="1772">
        <v>0</v>
      </c>
      <c r="P49" s="1770">
        <v>0</v>
      </c>
      <c r="Q49" s="1771">
        <v>0</v>
      </c>
      <c r="R49" s="1772">
        <v>0</v>
      </c>
      <c r="S49" s="1770">
        <v>1</v>
      </c>
      <c r="T49" s="1771">
        <v>0</v>
      </c>
      <c r="U49" s="1772">
        <v>1</v>
      </c>
    </row>
    <row r="50" spans="2:21" ht="28.5" customHeight="1" thickBot="1">
      <c r="B50" s="1773" t="s">
        <v>183</v>
      </c>
      <c r="C50" s="1793" t="s">
        <v>184</v>
      </c>
      <c r="D50" s="1794">
        <v>0</v>
      </c>
      <c r="E50" s="1775">
        <v>0</v>
      </c>
      <c r="F50" s="1776">
        <v>0</v>
      </c>
      <c r="G50" s="1774">
        <v>1</v>
      </c>
      <c r="H50" s="1775">
        <v>0</v>
      </c>
      <c r="I50" s="1776">
        <v>1</v>
      </c>
      <c r="J50" s="1774">
        <v>2</v>
      </c>
      <c r="K50" s="1775">
        <v>0</v>
      </c>
      <c r="L50" s="1776">
        <v>2</v>
      </c>
      <c r="M50" s="1774">
        <v>0</v>
      </c>
      <c r="N50" s="1775">
        <v>1</v>
      </c>
      <c r="O50" s="1776">
        <v>1</v>
      </c>
      <c r="P50" s="1774">
        <v>0</v>
      </c>
      <c r="Q50" s="1775">
        <v>1</v>
      </c>
      <c r="R50" s="1776">
        <v>1</v>
      </c>
      <c r="S50" s="1774">
        <v>3</v>
      </c>
      <c r="T50" s="1775">
        <v>2</v>
      </c>
      <c r="U50" s="1776">
        <v>5</v>
      </c>
    </row>
    <row r="51" spans="2:21" ht="29.25" customHeight="1" thickBot="1">
      <c r="B51" s="4007" t="s">
        <v>16</v>
      </c>
      <c r="C51" s="4008"/>
      <c r="D51" s="253">
        <f t="shared" ref="D51:U51" si="3">SUM(D44:D50)</f>
        <v>0</v>
      </c>
      <c r="E51" s="1798">
        <f t="shared" si="3"/>
        <v>0</v>
      </c>
      <c r="F51" s="285">
        <f t="shared" si="3"/>
        <v>0</v>
      </c>
      <c r="G51" s="1799">
        <f t="shared" si="3"/>
        <v>2</v>
      </c>
      <c r="H51" s="1798">
        <f t="shared" si="3"/>
        <v>1</v>
      </c>
      <c r="I51" s="285">
        <f t="shared" si="3"/>
        <v>3</v>
      </c>
      <c r="J51" s="1799">
        <f t="shared" si="3"/>
        <v>8</v>
      </c>
      <c r="K51" s="1798">
        <f t="shared" si="3"/>
        <v>1</v>
      </c>
      <c r="L51" s="285">
        <f t="shared" si="3"/>
        <v>9</v>
      </c>
      <c r="M51" s="1799">
        <f t="shared" si="3"/>
        <v>0</v>
      </c>
      <c r="N51" s="1798">
        <f t="shared" si="3"/>
        <v>3</v>
      </c>
      <c r="O51" s="285">
        <f t="shared" si="3"/>
        <v>3</v>
      </c>
      <c r="P51" s="1799">
        <f t="shared" si="3"/>
        <v>1</v>
      </c>
      <c r="Q51" s="1798">
        <f t="shared" si="3"/>
        <v>3</v>
      </c>
      <c r="R51" s="285">
        <f t="shared" si="3"/>
        <v>4</v>
      </c>
      <c r="S51" s="1799">
        <f t="shared" si="3"/>
        <v>11</v>
      </c>
      <c r="T51" s="1798">
        <f t="shared" si="3"/>
        <v>8</v>
      </c>
      <c r="U51" s="285">
        <f t="shared" si="3"/>
        <v>19</v>
      </c>
    </row>
    <row r="52" spans="2:21" ht="22.5" customHeight="1" thickBot="1">
      <c r="B52" s="4028" t="s">
        <v>10</v>
      </c>
      <c r="C52" s="4029"/>
      <c r="D52" s="1800">
        <f t="shared" ref="D52:U52" si="4">D42</f>
        <v>10</v>
      </c>
      <c r="E52" s="1801">
        <f t="shared" si="4"/>
        <v>1</v>
      </c>
      <c r="F52" s="1779">
        <f t="shared" si="4"/>
        <v>11</v>
      </c>
      <c r="G52" s="1802">
        <f t="shared" si="4"/>
        <v>35</v>
      </c>
      <c r="H52" s="1801">
        <f t="shared" si="4"/>
        <v>33</v>
      </c>
      <c r="I52" s="1779">
        <f t="shared" si="4"/>
        <v>68</v>
      </c>
      <c r="J52" s="1802">
        <f t="shared" si="4"/>
        <v>80</v>
      </c>
      <c r="K52" s="1801">
        <f t="shared" si="4"/>
        <v>36</v>
      </c>
      <c r="L52" s="1779">
        <f t="shared" si="4"/>
        <v>116</v>
      </c>
      <c r="M52" s="1802">
        <f t="shared" si="4"/>
        <v>61</v>
      </c>
      <c r="N52" s="1801">
        <f t="shared" si="4"/>
        <v>17</v>
      </c>
      <c r="O52" s="1779">
        <f t="shared" si="4"/>
        <v>78</v>
      </c>
      <c r="P52" s="1802">
        <f t="shared" si="4"/>
        <v>68</v>
      </c>
      <c r="Q52" s="1801">
        <f t="shared" si="4"/>
        <v>34</v>
      </c>
      <c r="R52" s="1779">
        <f t="shared" si="4"/>
        <v>102</v>
      </c>
      <c r="S52" s="1802">
        <f t="shared" si="4"/>
        <v>254</v>
      </c>
      <c r="T52" s="1801">
        <f t="shared" si="4"/>
        <v>121</v>
      </c>
      <c r="U52" s="1779">
        <f t="shared" si="4"/>
        <v>375</v>
      </c>
    </row>
    <row r="53" spans="2:21" ht="22.5" customHeight="1" thickBot="1">
      <c r="B53" s="4030" t="s">
        <v>17</v>
      </c>
      <c r="C53" s="4031"/>
      <c r="D53" s="552">
        <f>D51</f>
        <v>0</v>
      </c>
      <c r="E53" s="553">
        <f t="shared" ref="E53:U53" si="5">E51</f>
        <v>0</v>
      </c>
      <c r="F53" s="1779">
        <f t="shared" si="5"/>
        <v>0</v>
      </c>
      <c r="G53" s="1803">
        <f t="shared" si="5"/>
        <v>2</v>
      </c>
      <c r="H53" s="553">
        <f t="shared" si="5"/>
        <v>1</v>
      </c>
      <c r="I53" s="176">
        <f t="shared" si="5"/>
        <v>3</v>
      </c>
      <c r="J53" s="1803">
        <f t="shared" si="5"/>
        <v>8</v>
      </c>
      <c r="K53" s="553">
        <f t="shared" si="5"/>
        <v>1</v>
      </c>
      <c r="L53" s="1779">
        <f t="shared" si="5"/>
        <v>9</v>
      </c>
      <c r="M53" s="1803">
        <f t="shared" si="5"/>
        <v>0</v>
      </c>
      <c r="N53" s="553">
        <f t="shared" si="5"/>
        <v>3</v>
      </c>
      <c r="O53" s="176">
        <f t="shared" si="5"/>
        <v>3</v>
      </c>
      <c r="P53" s="1803">
        <f t="shared" si="5"/>
        <v>1</v>
      </c>
      <c r="Q53" s="553">
        <f t="shared" si="5"/>
        <v>3</v>
      </c>
      <c r="R53" s="176">
        <f t="shared" si="5"/>
        <v>4</v>
      </c>
      <c r="S53" s="1803">
        <f t="shared" si="5"/>
        <v>11</v>
      </c>
      <c r="T53" s="553">
        <f t="shared" si="5"/>
        <v>8</v>
      </c>
      <c r="U53" s="176">
        <f t="shared" si="5"/>
        <v>19</v>
      </c>
    </row>
    <row r="54" spans="2:21" ht="28.5" customHeight="1" thickBot="1">
      <c r="B54" s="4027" t="s">
        <v>18</v>
      </c>
      <c r="C54" s="4027"/>
      <c r="D54" s="1804">
        <f>D52+D53</f>
        <v>10</v>
      </c>
      <c r="E54" s="1805">
        <f t="shared" ref="E54:U54" si="6">E52+E53</f>
        <v>1</v>
      </c>
      <c r="F54" s="1806">
        <f t="shared" si="6"/>
        <v>11</v>
      </c>
      <c r="G54" s="1807">
        <f t="shared" si="6"/>
        <v>37</v>
      </c>
      <c r="H54" s="1805">
        <f t="shared" si="6"/>
        <v>34</v>
      </c>
      <c r="I54" s="1808">
        <f t="shared" si="6"/>
        <v>71</v>
      </c>
      <c r="J54" s="1807">
        <f t="shared" si="6"/>
        <v>88</v>
      </c>
      <c r="K54" s="1805">
        <f t="shared" si="6"/>
        <v>37</v>
      </c>
      <c r="L54" s="1809">
        <f t="shared" si="6"/>
        <v>125</v>
      </c>
      <c r="M54" s="1807">
        <f t="shared" si="6"/>
        <v>61</v>
      </c>
      <c r="N54" s="1805">
        <f t="shared" si="6"/>
        <v>20</v>
      </c>
      <c r="O54" s="1808">
        <f t="shared" si="6"/>
        <v>81</v>
      </c>
      <c r="P54" s="1807">
        <f t="shared" si="6"/>
        <v>69</v>
      </c>
      <c r="Q54" s="1805">
        <f t="shared" si="6"/>
        <v>37</v>
      </c>
      <c r="R54" s="1808">
        <f t="shared" si="6"/>
        <v>106</v>
      </c>
      <c r="S54" s="1807">
        <f t="shared" si="6"/>
        <v>265</v>
      </c>
      <c r="T54" s="1805">
        <f t="shared" si="6"/>
        <v>129</v>
      </c>
      <c r="U54" s="1808">
        <f t="shared" si="6"/>
        <v>394</v>
      </c>
    </row>
    <row r="55" spans="2:21" ht="22.5" customHeight="1">
      <c r="H55" s="218"/>
    </row>
    <row r="56" spans="2:21" ht="22.5" customHeight="1">
      <c r="B56" s="3906"/>
      <c r="C56" s="3906"/>
      <c r="D56" s="3906"/>
      <c r="E56" s="3906"/>
      <c r="F56" s="3906"/>
      <c r="G56" s="3906"/>
      <c r="H56" s="3906"/>
      <c r="I56" s="3906"/>
      <c r="J56" s="3906"/>
      <c r="K56" s="3906"/>
      <c r="L56" s="3906"/>
      <c r="M56" s="3906"/>
      <c r="N56" s="3906"/>
      <c r="O56" s="3906"/>
      <c r="P56" s="3906"/>
      <c r="Q56" s="3906"/>
      <c r="R56" s="91"/>
      <c r="S56" s="90"/>
    </row>
    <row r="58" spans="2:21" ht="22.5" customHeight="1">
      <c r="D58" s="298"/>
      <c r="E58" s="298"/>
      <c r="F58" s="298"/>
      <c r="G58" s="298"/>
      <c r="H58" s="298"/>
      <c r="I58" s="298"/>
      <c r="J58" s="298"/>
      <c r="K58" s="298"/>
      <c r="L58" s="298"/>
      <c r="M58" s="298"/>
      <c r="N58" s="298"/>
      <c r="O58" s="298"/>
      <c r="P58" s="298"/>
      <c r="Q58" s="298"/>
      <c r="R58" s="298"/>
      <c r="S58" s="298"/>
      <c r="T58" s="298"/>
      <c r="U58" s="298"/>
    </row>
  </sheetData>
  <mergeCells count="23">
    <mergeCell ref="B52:C52"/>
    <mergeCell ref="B53:C53"/>
    <mergeCell ref="B1:U1"/>
    <mergeCell ref="B2:U2"/>
    <mergeCell ref="B3:H3"/>
    <mergeCell ref="I3:J3"/>
    <mergeCell ref="K3:U3"/>
    <mergeCell ref="B56:Q56"/>
    <mergeCell ref="S5:U6"/>
    <mergeCell ref="B8:C8"/>
    <mergeCell ref="B26:C26"/>
    <mergeCell ref="B43:C43"/>
    <mergeCell ref="B51:C51"/>
    <mergeCell ref="B5:C7"/>
    <mergeCell ref="D5:F6"/>
    <mergeCell ref="G5:I6"/>
    <mergeCell ref="J5:L6"/>
    <mergeCell ref="M5:O6"/>
    <mergeCell ref="P5:R6"/>
    <mergeCell ref="B25:C25"/>
    <mergeCell ref="B42:C42"/>
    <mergeCell ref="B24:C24"/>
    <mergeCell ref="B54:C54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24"/>
  <sheetViews>
    <sheetView zoomScale="50" zoomScaleNormal="50" workbookViewId="0">
      <selection activeCell="I32" sqref="I32"/>
    </sheetView>
  </sheetViews>
  <sheetFormatPr defaultRowHeight="25.5"/>
  <cols>
    <col min="1" max="1" width="93" style="3" customWidth="1"/>
    <col min="2" max="3" width="13.85546875" style="3" customWidth="1"/>
    <col min="4" max="4" width="12.140625" style="3" customWidth="1"/>
    <col min="5" max="5" width="14.140625" style="3" customWidth="1"/>
    <col min="6" max="6" width="11.85546875" style="3" customWidth="1"/>
    <col min="7" max="7" width="11.5703125" style="3" customWidth="1"/>
    <col min="8" max="8" width="14.7109375" style="3" customWidth="1"/>
    <col min="9" max="9" width="12.7109375" style="3" customWidth="1"/>
    <col min="10" max="10" width="11.85546875" style="3" customWidth="1"/>
    <col min="11" max="11" width="14.28515625" style="3" customWidth="1"/>
    <col min="12" max="12" width="13.140625" style="3" customWidth="1"/>
    <col min="13" max="13" width="13.28515625" style="3" customWidth="1"/>
    <col min="14" max="15" width="10.7109375" style="3" customWidth="1"/>
    <col min="16" max="16" width="9.140625" style="3"/>
    <col min="17" max="17" width="12.85546875" style="3" customWidth="1"/>
    <col min="18" max="18" width="23.42578125" style="3" customWidth="1"/>
    <col min="19" max="20" width="9.140625" style="3"/>
    <col min="21" max="21" width="10.5703125" style="3" bestFit="1" customWidth="1"/>
    <col min="22" max="22" width="11.28515625" style="3" customWidth="1"/>
    <col min="23" max="16384" width="9.140625" style="3"/>
  </cols>
  <sheetData>
    <row r="1" spans="1:20" ht="25.5" customHeight="1">
      <c r="A1" s="3715"/>
      <c r="B1" s="3715"/>
      <c r="C1" s="3715"/>
      <c r="D1" s="3715"/>
      <c r="E1" s="3715"/>
      <c r="F1" s="3715"/>
      <c r="G1" s="3715"/>
      <c r="H1" s="3715"/>
      <c r="I1" s="3715"/>
      <c r="J1" s="3715"/>
      <c r="K1" s="3715"/>
      <c r="L1" s="3715"/>
      <c r="M1" s="3715"/>
      <c r="N1" s="3715"/>
      <c r="O1" s="3715"/>
      <c r="P1" s="3715"/>
      <c r="Q1" s="3715"/>
      <c r="R1" s="3715"/>
      <c r="S1" s="3715"/>
      <c r="T1" s="3715"/>
    </row>
    <row r="2" spans="1:20" ht="30.75" customHeight="1">
      <c r="A2" s="3705" t="s">
        <v>253</v>
      </c>
      <c r="B2" s="3705"/>
      <c r="C2" s="3705"/>
      <c r="D2" s="3705"/>
      <c r="E2" s="3705"/>
      <c r="F2" s="3705"/>
      <c r="G2" s="3705"/>
      <c r="H2" s="3705"/>
      <c r="I2" s="3705"/>
      <c r="J2" s="3705"/>
      <c r="K2" s="3705"/>
      <c r="L2" s="3705"/>
      <c r="M2" s="3705"/>
      <c r="N2" s="3705"/>
      <c r="O2" s="3705"/>
      <c r="P2" s="3705"/>
    </row>
    <row r="3" spans="1:20" ht="24.75" customHeight="1">
      <c r="A3" s="3705" t="s">
        <v>394</v>
      </c>
      <c r="B3" s="3705"/>
      <c r="C3" s="3705"/>
      <c r="D3" s="3705"/>
      <c r="E3" s="3705"/>
      <c r="F3" s="3705"/>
      <c r="G3" s="3705"/>
      <c r="H3" s="3705"/>
      <c r="I3" s="3705"/>
      <c r="J3" s="3705"/>
      <c r="K3" s="3705"/>
      <c r="L3" s="3705"/>
      <c r="M3" s="3705"/>
      <c r="N3" s="282"/>
      <c r="O3" s="282"/>
      <c r="P3" s="283"/>
    </row>
    <row r="4" spans="1:20" ht="33" customHeight="1" thickBot="1">
      <c r="A4" s="284"/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</row>
    <row r="5" spans="1:20" ht="33" customHeight="1" thickBot="1">
      <c r="A5" s="3708" t="s">
        <v>9</v>
      </c>
      <c r="B5" s="3717" t="s">
        <v>19</v>
      </c>
      <c r="C5" s="3718"/>
      <c r="D5" s="3719"/>
      <c r="E5" s="3717" t="s">
        <v>20</v>
      </c>
      <c r="F5" s="3718"/>
      <c r="G5" s="3719"/>
      <c r="H5" s="3717" t="s">
        <v>29</v>
      </c>
      <c r="I5" s="3718"/>
      <c r="J5" s="3719"/>
      <c r="K5" s="3698" t="s">
        <v>21</v>
      </c>
      <c r="L5" s="3699"/>
      <c r="M5" s="3700"/>
      <c r="N5" s="10"/>
      <c r="O5" s="10"/>
    </row>
    <row r="6" spans="1:20" ht="33" customHeight="1" thickBot="1">
      <c r="A6" s="3709"/>
      <c r="B6" s="3712" t="s">
        <v>5</v>
      </c>
      <c r="C6" s="3713"/>
      <c r="D6" s="3714"/>
      <c r="E6" s="3712" t="s">
        <v>5</v>
      </c>
      <c r="F6" s="3713"/>
      <c r="G6" s="3714"/>
      <c r="H6" s="3712" t="s">
        <v>5</v>
      </c>
      <c r="I6" s="3713"/>
      <c r="J6" s="3714"/>
      <c r="K6" s="3701"/>
      <c r="L6" s="3702"/>
      <c r="M6" s="3703"/>
      <c r="N6" s="10"/>
      <c r="O6" s="10"/>
    </row>
    <row r="7" spans="1:20" ht="99.75" customHeight="1" thickBot="1">
      <c r="A7" s="3716"/>
      <c r="B7" s="20" t="s">
        <v>26</v>
      </c>
      <c r="C7" s="22" t="s">
        <v>27</v>
      </c>
      <c r="D7" s="23" t="s">
        <v>4</v>
      </c>
      <c r="E7" s="20" t="s">
        <v>26</v>
      </c>
      <c r="F7" s="22" t="s">
        <v>27</v>
      </c>
      <c r="G7" s="23" t="s">
        <v>4</v>
      </c>
      <c r="H7" s="20" t="s">
        <v>26</v>
      </c>
      <c r="I7" s="22" t="s">
        <v>27</v>
      </c>
      <c r="J7" s="23" t="s">
        <v>4</v>
      </c>
      <c r="K7" s="20" t="s">
        <v>26</v>
      </c>
      <c r="L7" s="22" t="s">
        <v>27</v>
      </c>
      <c r="M7" s="23" t="s">
        <v>4</v>
      </c>
      <c r="N7" s="10"/>
      <c r="O7" s="10"/>
    </row>
    <row r="8" spans="1:20" ht="36.75" customHeight="1" thickBot="1">
      <c r="A8" s="16" t="s">
        <v>22</v>
      </c>
      <c r="B8" s="140"/>
      <c r="C8" s="94"/>
      <c r="D8" s="142"/>
      <c r="E8" s="140"/>
      <c r="F8" s="94"/>
      <c r="G8" s="11"/>
      <c r="H8" s="15"/>
      <c r="I8" s="94"/>
      <c r="J8" s="95"/>
      <c r="K8" s="143"/>
      <c r="L8" s="145"/>
      <c r="M8" s="144"/>
      <c r="N8" s="10"/>
      <c r="O8" s="10"/>
    </row>
    <row r="9" spans="1:20" ht="29.25" customHeight="1" thickBot="1">
      <c r="A9" s="24" t="s">
        <v>28</v>
      </c>
      <c r="B9" s="19">
        <f>B13+B17</f>
        <v>0</v>
      </c>
      <c r="C9" s="19">
        <v>0</v>
      </c>
      <c r="D9" s="19">
        <v>0</v>
      </c>
      <c r="E9" s="19">
        <f>E13+E17</f>
        <v>0</v>
      </c>
      <c r="F9" s="19">
        <v>0</v>
      </c>
      <c r="G9" s="19">
        <v>0</v>
      </c>
      <c r="H9" s="19">
        <v>0</v>
      </c>
      <c r="I9" s="19">
        <v>1</v>
      </c>
      <c r="J9" s="19">
        <v>1</v>
      </c>
      <c r="K9" s="365">
        <f>B9+E9+H9</f>
        <v>0</v>
      </c>
      <c r="L9" s="366">
        <f>C9+F9+I9</f>
        <v>1</v>
      </c>
      <c r="M9" s="367">
        <f>D9+G9+J9</f>
        <v>1</v>
      </c>
      <c r="N9" s="10"/>
      <c r="O9" s="10"/>
    </row>
    <row r="10" spans="1:20" ht="36.75" customHeight="1" thickBot="1">
      <c r="A10" s="5" t="s">
        <v>12</v>
      </c>
      <c r="B10" s="368">
        <f t="shared" ref="B10:M10" si="0">SUM(B8:B9)</f>
        <v>0</v>
      </c>
      <c r="C10" s="368">
        <f t="shared" si="0"/>
        <v>0</v>
      </c>
      <c r="D10" s="368">
        <f t="shared" si="0"/>
        <v>0</v>
      </c>
      <c r="E10" s="368">
        <f t="shared" ref="E10:J10" si="1">SUM(E8:E9)</f>
        <v>0</v>
      </c>
      <c r="F10" s="368">
        <v>0</v>
      </c>
      <c r="G10" s="368">
        <v>0</v>
      </c>
      <c r="H10" s="368">
        <f t="shared" si="1"/>
        <v>0</v>
      </c>
      <c r="I10" s="368">
        <f t="shared" si="1"/>
        <v>1</v>
      </c>
      <c r="J10" s="368">
        <f t="shared" si="1"/>
        <v>1</v>
      </c>
      <c r="K10" s="368">
        <f t="shared" si="0"/>
        <v>0</v>
      </c>
      <c r="L10" s="18">
        <f t="shared" si="0"/>
        <v>1</v>
      </c>
      <c r="M10" s="93">
        <f t="shared" si="0"/>
        <v>1</v>
      </c>
      <c r="N10" s="10"/>
      <c r="O10" s="10"/>
    </row>
    <row r="11" spans="1:20" ht="27" customHeight="1" thickBot="1">
      <c r="A11" s="5" t="s">
        <v>23</v>
      </c>
      <c r="B11" s="369"/>
      <c r="C11" s="369"/>
      <c r="D11" s="369"/>
      <c r="E11" s="369"/>
      <c r="F11" s="369"/>
      <c r="G11" s="369"/>
      <c r="H11" s="369"/>
      <c r="I11" s="369"/>
      <c r="J11" s="369"/>
      <c r="K11" s="369"/>
      <c r="L11" s="370"/>
      <c r="M11" s="371"/>
      <c r="N11" s="10"/>
      <c r="O11" s="10"/>
    </row>
    <row r="12" spans="1:20" ht="31.5" customHeight="1" thickBot="1">
      <c r="A12" s="14" t="s">
        <v>11</v>
      </c>
      <c r="B12" s="368"/>
      <c r="C12" s="368"/>
      <c r="D12" s="368"/>
      <c r="E12" s="368"/>
      <c r="F12" s="368"/>
      <c r="G12" s="368"/>
      <c r="H12" s="368"/>
      <c r="I12" s="368"/>
      <c r="J12" s="368"/>
      <c r="K12" s="368"/>
      <c r="L12" s="18"/>
      <c r="M12" s="93"/>
      <c r="N12" s="8"/>
      <c r="O12" s="8"/>
    </row>
    <row r="13" spans="1:20" ht="35.25" customHeight="1" thickBot="1">
      <c r="A13" s="24" t="s">
        <v>28</v>
      </c>
      <c r="B13" s="372">
        <v>0</v>
      </c>
      <c r="C13" s="372">
        <v>0</v>
      </c>
      <c r="D13" s="372">
        <v>0</v>
      </c>
      <c r="E13" s="372">
        <v>0</v>
      </c>
      <c r="F13" s="372">
        <v>0</v>
      </c>
      <c r="G13" s="372">
        <v>0</v>
      </c>
      <c r="H13" s="372">
        <v>0</v>
      </c>
      <c r="I13" s="372">
        <v>1</v>
      </c>
      <c r="J13" s="372">
        <v>1</v>
      </c>
      <c r="K13" s="373">
        <f>B13+E13+H13</f>
        <v>0</v>
      </c>
      <c r="L13" s="374">
        <f>C13+F13+I13</f>
        <v>1</v>
      </c>
      <c r="M13" s="375">
        <f>D13+G13+J13</f>
        <v>1</v>
      </c>
      <c r="N13" s="6"/>
      <c r="O13" s="6"/>
    </row>
    <row r="14" spans="1:20" ht="24.95" customHeight="1" thickBot="1">
      <c r="A14" s="1" t="s">
        <v>8</v>
      </c>
      <c r="B14" s="139">
        <f t="shared" ref="B14:D14" si="2">SUM(B13:B13)</f>
        <v>0</v>
      </c>
      <c r="C14" s="139">
        <f t="shared" si="2"/>
        <v>0</v>
      </c>
      <c r="D14" s="139">
        <f t="shared" si="2"/>
        <v>0</v>
      </c>
      <c r="E14" s="139">
        <f t="shared" ref="E14:K14" si="3">SUM(E13:E13)</f>
        <v>0</v>
      </c>
      <c r="F14" s="139">
        <v>0</v>
      </c>
      <c r="G14" s="139">
        <v>0</v>
      </c>
      <c r="H14" s="139">
        <f t="shared" si="3"/>
        <v>0</v>
      </c>
      <c r="I14" s="139">
        <f t="shared" si="3"/>
        <v>1</v>
      </c>
      <c r="J14" s="139">
        <f t="shared" si="3"/>
        <v>1</v>
      </c>
      <c r="K14" s="139">
        <f t="shared" si="3"/>
        <v>0</v>
      </c>
      <c r="L14" s="376">
        <f>SUM(L13:L13)</f>
        <v>1</v>
      </c>
      <c r="M14" s="377">
        <f>SUM(M13:M13)</f>
        <v>1</v>
      </c>
      <c r="N14" s="11"/>
      <c r="O14" s="11"/>
    </row>
    <row r="15" spans="1:20" ht="24.95" customHeight="1" thickBot="1">
      <c r="A15" s="21" t="s">
        <v>25</v>
      </c>
      <c r="B15" s="141"/>
      <c r="C15" s="141"/>
      <c r="D15" s="141"/>
      <c r="E15" s="141"/>
      <c r="F15" s="141"/>
      <c r="G15" s="141"/>
      <c r="H15" s="141"/>
      <c r="I15" s="141"/>
      <c r="J15" s="141"/>
      <c r="K15" s="365"/>
      <c r="L15" s="366"/>
      <c r="M15" s="367"/>
      <c r="N15" s="6"/>
      <c r="O15" s="6"/>
    </row>
    <row r="16" spans="1:20" ht="24.95" customHeight="1" thickBot="1">
      <c r="A16" s="24" t="s">
        <v>28</v>
      </c>
      <c r="B16" s="139">
        <v>0</v>
      </c>
      <c r="C16" s="139">
        <v>0</v>
      </c>
      <c r="D16" s="139">
        <v>0</v>
      </c>
      <c r="E16" s="139">
        <v>0</v>
      </c>
      <c r="F16" s="139">
        <v>0</v>
      </c>
      <c r="G16" s="139">
        <v>0</v>
      </c>
      <c r="H16" s="139">
        <v>0</v>
      </c>
      <c r="I16" s="139">
        <v>0</v>
      </c>
      <c r="J16" s="139">
        <v>0</v>
      </c>
      <c r="K16" s="378">
        <f>B16+E16+H16</f>
        <v>0</v>
      </c>
      <c r="L16" s="379">
        <f>C16+F16+I16</f>
        <v>0</v>
      </c>
      <c r="M16" s="380">
        <f>D16+G16+J16</f>
        <v>0</v>
      </c>
      <c r="N16" s="6"/>
      <c r="O16" s="6"/>
    </row>
    <row r="17" spans="1:16" ht="36.75" customHeight="1" thickBot="1">
      <c r="A17" s="1" t="s">
        <v>13</v>
      </c>
      <c r="B17" s="139">
        <f t="shared" ref="B17:D17" si="4">SUM(B16:B16)</f>
        <v>0</v>
      </c>
      <c r="C17" s="139">
        <f t="shared" si="4"/>
        <v>0</v>
      </c>
      <c r="D17" s="139">
        <f t="shared" si="4"/>
        <v>0</v>
      </c>
      <c r="E17" s="139">
        <f t="shared" ref="E17:J17" si="5">SUM(E16:E16)</f>
        <v>0</v>
      </c>
      <c r="F17" s="139">
        <v>0</v>
      </c>
      <c r="G17" s="139">
        <v>0</v>
      </c>
      <c r="H17" s="139">
        <f t="shared" si="5"/>
        <v>0</v>
      </c>
      <c r="I17" s="139">
        <f t="shared" si="5"/>
        <v>0</v>
      </c>
      <c r="J17" s="139">
        <f t="shared" si="5"/>
        <v>0</v>
      </c>
      <c r="K17" s="139">
        <f t="shared" ref="K17:M17" si="6">SUM(K16:K16)</f>
        <v>0</v>
      </c>
      <c r="L17" s="376">
        <f t="shared" si="6"/>
        <v>0</v>
      </c>
      <c r="M17" s="377">
        <f t="shared" si="6"/>
        <v>0</v>
      </c>
      <c r="N17" s="6"/>
      <c r="O17" s="6"/>
    </row>
    <row r="18" spans="1:16" ht="30" customHeight="1" thickBot="1">
      <c r="A18" s="12" t="s">
        <v>10</v>
      </c>
      <c r="B18" s="368">
        <f t="shared" ref="B18:M18" si="7">B14</f>
        <v>0</v>
      </c>
      <c r="C18" s="368">
        <f t="shared" si="7"/>
        <v>0</v>
      </c>
      <c r="D18" s="368">
        <f t="shared" si="7"/>
        <v>0</v>
      </c>
      <c r="E18" s="368">
        <f t="shared" ref="E18:H18" si="8">E14</f>
        <v>0</v>
      </c>
      <c r="F18" s="368">
        <f t="shared" si="8"/>
        <v>0</v>
      </c>
      <c r="G18" s="368">
        <f t="shared" si="8"/>
        <v>0</v>
      </c>
      <c r="H18" s="368">
        <f t="shared" si="8"/>
        <v>0</v>
      </c>
      <c r="I18" s="368">
        <f t="shared" si="7"/>
        <v>1</v>
      </c>
      <c r="J18" s="368">
        <f t="shared" si="7"/>
        <v>1</v>
      </c>
      <c r="K18" s="368">
        <f t="shared" si="7"/>
        <v>0</v>
      </c>
      <c r="L18" s="18">
        <f t="shared" si="7"/>
        <v>1</v>
      </c>
      <c r="M18" s="93">
        <f t="shared" si="7"/>
        <v>1</v>
      </c>
      <c r="N18" s="13"/>
      <c r="O18" s="13"/>
    </row>
    <row r="19" spans="1:16" ht="27" thickBot="1">
      <c r="A19" s="12" t="s">
        <v>14</v>
      </c>
      <c r="B19" s="368">
        <f t="shared" ref="B19:M19" si="9">B17</f>
        <v>0</v>
      </c>
      <c r="C19" s="368">
        <f t="shared" si="9"/>
        <v>0</v>
      </c>
      <c r="D19" s="368">
        <f t="shared" si="9"/>
        <v>0</v>
      </c>
      <c r="E19" s="368">
        <f t="shared" ref="E19:H19" si="10">E17</f>
        <v>0</v>
      </c>
      <c r="F19" s="368">
        <f t="shared" si="10"/>
        <v>0</v>
      </c>
      <c r="G19" s="368">
        <f t="shared" si="10"/>
        <v>0</v>
      </c>
      <c r="H19" s="368">
        <f t="shared" si="10"/>
        <v>0</v>
      </c>
      <c r="I19" s="368">
        <f t="shared" si="9"/>
        <v>0</v>
      </c>
      <c r="J19" s="368">
        <f t="shared" si="9"/>
        <v>0</v>
      </c>
      <c r="K19" s="368">
        <f t="shared" si="9"/>
        <v>0</v>
      </c>
      <c r="L19" s="18">
        <f t="shared" si="9"/>
        <v>0</v>
      </c>
      <c r="M19" s="93">
        <f t="shared" si="9"/>
        <v>0</v>
      </c>
      <c r="N19" s="7"/>
      <c r="O19" s="7"/>
    </row>
    <row r="20" spans="1:16" ht="35.25" customHeight="1" thickBot="1">
      <c r="A20" s="2" t="s">
        <v>15</v>
      </c>
      <c r="B20" s="696">
        <f t="shared" ref="B20:M20" si="11">SUM(B18:B19)</f>
        <v>0</v>
      </c>
      <c r="C20" s="696">
        <f t="shared" si="11"/>
        <v>0</v>
      </c>
      <c r="D20" s="696">
        <f t="shared" si="11"/>
        <v>0</v>
      </c>
      <c r="E20" s="696">
        <f t="shared" ref="E20:H20" si="12">SUM(E18:E19)</f>
        <v>0</v>
      </c>
      <c r="F20" s="696">
        <f t="shared" si="12"/>
        <v>0</v>
      </c>
      <c r="G20" s="696">
        <f t="shared" si="12"/>
        <v>0</v>
      </c>
      <c r="H20" s="696">
        <f t="shared" si="12"/>
        <v>0</v>
      </c>
      <c r="I20" s="696">
        <f t="shared" si="11"/>
        <v>1</v>
      </c>
      <c r="J20" s="696">
        <f t="shared" si="11"/>
        <v>1</v>
      </c>
      <c r="K20" s="696">
        <f t="shared" si="11"/>
        <v>0</v>
      </c>
      <c r="L20" s="697">
        <f t="shared" si="11"/>
        <v>1</v>
      </c>
      <c r="M20" s="698">
        <f t="shared" si="11"/>
        <v>1</v>
      </c>
      <c r="N20" s="7"/>
      <c r="O20" s="7"/>
    </row>
    <row r="21" spans="1:16" ht="12" customHeight="1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6" ht="25.5" hidden="1" customHeight="1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9"/>
    </row>
    <row r="23" spans="1:16" ht="37.5" customHeight="1">
      <c r="A23" s="3711"/>
      <c r="B23" s="3711"/>
      <c r="C23" s="3711"/>
      <c r="D23" s="3711"/>
      <c r="E23" s="3711"/>
      <c r="F23" s="3711"/>
      <c r="G23" s="3711"/>
      <c r="H23" s="3711"/>
      <c r="I23" s="3711"/>
      <c r="J23" s="3711"/>
      <c r="K23" s="3711"/>
      <c r="L23" s="3711"/>
      <c r="M23" s="3711"/>
      <c r="N23" s="3711"/>
      <c r="O23" s="3711"/>
      <c r="P23" s="3711"/>
    </row>
    <row r="24" spans="1:16" ht="26.25" customHeight="1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</sheetData>
  <mergeCells count="12">
    <mergeCell ref="A23:P23"/>
    <mergeCell ref="B6:D6"/>
    <mergeCell ref="E6:G6"/>
    <mergeCell ref="H6:J6"/>
    <mergeCell ref="A1:T1"/>
    <mergeCell ref="A2:P2"/>
    <mergeCell ref="A3:M3"/>
    <mergeCell ref="A5:A7"/>
    <mergeCell ref="B5:D5"/>
    <mergeCell ref="E5:G5"/>
    <mergeCell ref="H5:J5"/>
    <mergeCell ref="K5:M6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B27"/>
  <sheetViews>
    <sheetView topLeftCell="C1" zoomScale="50" zoomScaleNormal="50" workbookViewId="0">
      <selection activeCell="D23" sqref="D23:X23"/>
    </sheetView>
  </sheetViews>
  <sheetFormatPr defaultRowHeight="18.75"/>
  <cols>
    <col min="1" max="1" width="9.140625" style="74"/>
    <col min="2" max="2" width="11.140625" style="74" customWidth="1"/>
    <col min="3" max="3" width="53" style="513" customWidth="1"/>
    <col min="4" max="4" width="11.42578125" style="74" bestFit="1" customWidth="1"/>
    <col min="5" max="5" width="13.140625" style="74" customWidth="1"/>
    <col min="6" max="6" width="10.5703125" style="75" customWidth="1"/>
    <col min="7" max="7" width="10.85546875" style="74" customWidth="1"/>
    <col min="8" max="8" width="13.28515625" style="74" customWidth="1"/>
    <col min="9" max="9" width="11.140625" style="75" customWidth="1"/>
    <col min="10" max="10" width="12.28515625" style="75" customWidth="1"/>
    <col min="11" max="11" width="13.28515625" style="75" customWidth="1"/>
    <col min="12" max="15" width="12.140625" style="75" customWidth="1"/>
    <col min="16" max="16" width="10.28515625" style="74" customWidth="1"/>
    <col min="17" max="17" width="11.85546875" style="74" customWidth="1"/>
    <col min="18" max="18" width="11.42578125" style="75" customWidth="1"/>
    <col min="19" max="19" width="12" style="74" customWidth="1"/>
    <col min="20" max="20" width="13" style="74" customWidth="1"/>
    <col min="21" max="21" width="11.42578125" style="75" customWidth="1"/>
    <col min="22" max="22" width="10.5703125" style="74" customWidth="1"/>
    <col min="23" max="23" width="11.140625" style="74" customWidth="1"/>
    <col min="24" max="24" width="11.42578125" style="75" customWidth="1"/>
    <col min="25" max="257" width="9.140625" style="74"/>
    <col min="258" max="258" width="11.140625" style="74" customWidth="1"/>
    <col min="259" max="259" width="53" style="74" customWidth="1"/>
    <col min="260" max="260" width="11.42578125" style="74" bestFit="1" customWidth="1"/>
    <col min="261" max="261" width="11" style="74" customWidth="1"/>
    <col min="262" max="262" width="10.5703125" style="74" customWidth="1"/>
    <col min="263" max="263" width="9.140625" style="74"/>
    <col min="264" max="264" width="11.5703125" style="74" customWidth="1"/>
    <col min="265" max="265" width="11.140625" style="74" customWidth="1"/>
    <col min="266" max="266" width="9.140625" style="74"/>
    <col min="267" max="267" width="11.42578125" style="74" customWidth="1"/>
    <col min="268" max="271" width="12.140625" style="74" customWidth="1"/>
    <col min="272" max="272" width="9.140625" style="74"/>
    <col min="273" max="273" width="11.140625" style="74" customWidth="1"/>
    <col min="274" max="274" width="11.42578125" style="74" customWidth="1"/>
    <col min="275" max="275" width="9.140625" style="74"/>
    <col min="276" max="276" width="11.140625" style="74" customWidth="1"/>
    <col min="277" max="277" width="11.42578125" style="74" customWidth="1"/>
    <col min="278" max="278" width="9.140625" style="74"/>
    <col min="279" max="279" width="11.140625" style="74" customWidth="1"/>
    <col min="280" max="280" width="11.42578125" style="74" customWidth="1"/>
    <col min="281" max="513" width="9.140625" style="74"/>
    <col min="514" max="514" width="11.140625" style="74" customWidth="1"/>
    <col min="515" max="515" width="53" style="74" customWidth="1"/>
    <col min="516" max="516" width="11.42578125" style="74" bestFit="1" customWidth="1"/>
    <col min="517" max="517" width="11" style="74" customWidth="1"/>
    <col min="518" max="518" width="10.5703125" style="74" customWidth="1"/>
    <col min="519" max="519" width="9.140625" style="74"/>
    <col min="520" max="520" width="11.5703125" style="74" customWidth="1"/>
    <col min="521" max="521" width="11.140625" style="74" customWidth="1"/>
    <col min="522" max="522" width="9.140625" style="74"/>
    <col min="523" max="523" width="11.42578125" style="74" customWidth="1"/>
    <col min="524" max="527" width="12.140625" style="74" customWidth="1"/>
    <col min="528" max="528" width="9.140625" style="74"/>
    <col min="529" max="529" width="11.140625" style="74" customWidth="1"/>
    <col min="530" max="530" width="11.42578125" style="74" customWidth="1"/>
    <col min="531" max="531" width="9.140625" style="74"/>
    <col min="532" max="532" width="11.140625" style="74" customWidth="1"/>
    <col min="533" max="533" width="11.42578125" style="74" customWidth="1"/>
    <col min="534" max="534" width="9.140625" style="74"/>
    <col min="535" max="535" width="11.140625" style="74" customWidth="1"/>
    <col min="536" max="536" width="11.42578125" style="74" customWidth="1"/>
    <col min="537" max="769" width="9.140625" style="74"/>
    <col min="770" max="770" width="11.140625" style="74" customWidth="1"/>
    <col min="771" max="771" width="53" style="74" customWidth="1"/>
    <col min="772" max="772" width="11.42578125" style="74" bestFit="1" customWidth="1"/>
    <col min="773" max="773" width="11" style="74" customWidth="1"/>
    <col min="774" max="774" width="10.5703125" style="74" customWidth="1"/>
    <col min="775" max="775" width="9.140625" style="74"/>
    <col min="776" max="776" width="11.5703125" style="74" customWidth="1"/>
    <col min="777" max="777" width="11.140625" style="74" customWidth="1"/>
    <col min="778" max="778" width="9.140625" style="74"/>
    <col min="779" max="779" width="11.42578125" style="74" customWidth="1"/>
    <col min="780" max="783" width="12.140625" style="74" customWidth="1"/>
    <col min="784" max="784" width="9.140625" style="74"/>
    <col min="785" max="785" width="11.140625" style="74" customWidth="1"/>
    <col min="786" max="786" width="11.42578125" style="74" customWidth="1"/>
    <col min="787" max="787" width="9.140625" style="74"/>
    <col min="788" max="788" width="11.140625" style="74" customWidth="1"/>
    <col min="789" max="789" width="11.42578125" style="74" customWidth="1"/>
    <col min="790" max="790" width="9.140625" style="74"/>
    <col min="791" max="791" width="11.140625" style="74" customWidth="1"/>
    <col min="792" max="792" width="11.42578125" style="74" customWidth="1"/>
    <col min="793" max="1025" width="9.140625" style="74"/>
    <col min="1026" max="1026" width="11.140625" style="74" customWidth="1"/>
    <col min="1027" max="1027" width="53" style="74" customWidth="1"/>
    <col min="1028" max="1028" width="11.42578125" style="74" bestFit="1" customWidth="1"/>
    <col min="1029" max="1029" width="11" style="74" customWidth="1"/>
    <col min="1030" max="1030" width="10.5703125" style="74" customWidth="1"/>
    <col min="1031" max="1031" width="9.140625" style="74"/>
    <col min="1032" max="1032" width="11.5703125" style="74" customWidth="1"/>
    <col min="1033" max="1033" width="11.140625" style="74" customWidth="1"/>
    <col min="1034" max="1034" width="9.140625" style="74"/>
    <col min="1035" max="1035" width="11.42578125" style="74" customWidth="1"/>
    <col min="1036" max="1039" width="12.140625" style="74" customWidth="1"/>
    <col min="1040" max="1040" width="9.140625" style="74"/>
    <col min="1041" max="1041" width="11.140625" style="74" customWidth="1"/>
    <col min="1042" max="1042" width="11.42578125" style="74" customWidth="1"/>
    <col min="1043" max="1043" width="9.140625" style="74"/>
    <col min="1044" max="1044" width="11.140625" style="74" customWidth="1"/>
    <col min="1045" max="1045" width="11.42578125" style="74" customWidth="1"/>
    <col min="1046" max="1046" width="9.140625" style="74"/>
    <col min="1047" max="1047" width="11.140625" style="74" customWidth="1"/>
    <col min="1048" max="1048" width="11.42578125" style="74" customWidth="1"/>
    <col min="1049" max="1281" width="9.140625" style="74"/>
    <col min="1282" max="1282" width="11.140625" style="74" customWidth="1"/>
    <col min="1283" max="1283" width="53" style="74" customWidth="1"/>
    <col min="1284" max="1284" width="11.42578125" style="74" bestFit="1" customWidth="1"/>
    <col min="1285" max="1285" width="11" style="74" customWidth="1"/>
    <col min="1286" max="1286" width="10.5703125" style="74" customWidth="1"/>
    <col min="1287" max="1287" width="9.140625" style="74"/>
    <col min="1288" max="1288" width="11.5703125" style="74" customWidth="1"/>
    <col min="1289" max="1289" width="11.140625" style="74" customWidth="1"/>
    <col min="1290" max="1290" width="9.140625" style="74"/>
    <col min="1291" max="1291" width="11.42578125" style="74" customWidth="1"/>
    <col min="1292" max="1295" width="12.140625" style="74" customWidth="1"/>
    <col min="1296" max="1296" width="9.140625" style="74"/>
    <col min="1297" max="1297" width="11.140625" style="74" customWidth="1"/>
    <col min="1298" max="1298" width="11.42578125" style="74" customWidth="1"/>
    <col min="1299" max="1299" width="9.140625" style="74"/>
    <col min="1300" max="1300" width="11.140625" style="74" customWidth="1"/>
    <col min="1301" max="1301" width="11.42578125" style="74" customWidth="1"/>
    <col min="1302" max="1302" width="9.140625" style="74"/>
    <col min="1303" max="1303" width="11.140625" style="74" customWidth="1"/>
    <col min="1304" max="1304" width="11.42578125" style="74" customWidth="1"/>
    <col min="1305" max="1537" width="9.140625" style="74"/>
    <col min="1538" max="1538" width="11.140625" style="74" customWidth="1"/>
    <col min="1539" max="1539" width="53" style="74" customWidth="1"/>
    <col min="1540" max="1540" width="11.42578125" style="74" bestFit="1" customWidth="1"/>
    <col min="1541" max="1541" width="11" style="74" customWidth="1"/>
    <col min="1542" max="1542" width="10.5703125" style="74" customWidth="1"/>
    <col min="1543" max="1543" width="9.140625" style="74"/>
    <col min="1544" max="1544" width="11.5703125" style="74" customWidth="1"/>
    <col min="1545" max="1545" width="11.140625" style="74" customWidth="1"/>
    <col min="1546" max="1546" width="9.140625" style="74"/>
    <col min="1547" max="1547" width="11.42578125" style="74" customWidth="1"/>
    <col min="1548" max="1551" width="12.140625" style="74" customWidth="1"/>
    <col min="1552" max="1552" width="9.140625" style="74"/>
    <col min="1553" max="1553" width="11.140625" style="74" customWidth="1"/>
    <col min="1554" max="1554" width="11.42578125" style="74" customWidth="1"/>
    <col min="1555" max="1555" width="9.140625" style="74"/>
    <col min="1556" max="1556" width="11.140625" style="74" customWidth="1"/>
    <col min="1557" max="1557" width="11.42578125" style="74" customWidth="1"/>
    <col min="1558" max="1558" width="9.140625" style="74"/>
    <col min="1559" max="1559" width="11.140625" style="74" customWidth="1"/>
    <col min="1560" max="1560" width="11.42578125" style="74" customWidth="1"/>
    <col min="1561" max="1793" width="9.140625" style="74"/>
    <col min="1794" max="1794" width="11.140625" style="74" customWidth="1"/>
    <col min="1795" max="1795" width="53" style="74" customWidth="1"/>
    <col min="1796" max="1796" width="11.42578125" style="74" bestFit="1" customWidth="1"/>
    <col min="1797" max="1797" width="11" style="74" customWidth="1"/>
    <col min="1798" max="1798" width="10.5703125" style="74" customWidth="1"/>
    <col min="1799" max="1799" width="9.140625" style="74"/>
    <col min="1800" max="1800" width="11.5703125" style="74" customWidth="1"/>
    <col min="1801" max="1801" width="11.140625" style="74" customWidth="1"/>
    <col min="1802" max="1802" width="9.140625" style="74"/>
    <col min="1803" max="1803" width="11.42578125" style="74" customWidth="1"/>
    <col min="1804" max="1807" width="12.140625" style="74" customWidth="1"/>
    <col min="1808" max="1808" width="9.140625" style="74"/>
    <col min="1809" max="1809" width="11.140625" style="74" customWidth="1"/>
    <col min="1810" max="1810" width="11.42578125" style="74" customWidth="1"/>
    <col min="1811" max="1811" width="9.140625" style="74"/>
    <col min="1812" max="1812" width="11.140625" style="74" customWidth="1"/>
    <col min="1813" max="1813" width="11.42578125" style="74" customWidth="1"/>
    <col min="1814" max="1814" width="9.140625" style="74"/>
    <col min="1815" max="1815" width="11.140625" style="74" customWidth="1"/>
    <col min="1816" max="1816" width="11.42578125" style="74" customWidth="1"/>
    <col min="1817" max="2049" width="9.140625" style="74"/>
    <col min="2050" max="2050" width="11.140625" style="74" customWidth="1"/>
    <col min="2051" max="2051" width="53" style="74" customWidth="1"/>
    <col min="2052" max="2052" width="11.42578125" style="74" bestFit="1" customWidth="1"/>
    <col min="2053" max="2053" width="11" style="74" customWidth="1"/>
    <col min="2054" max="2054" width="10.5703125" style="74" customWidth="1"/>
    <col min="2055" max="2055" width="9.140625" style="74"/>
    <col min="2056" max="2056" width="11.5703125" style="74" customWidth="1"/>
    <col min="2057" max="2057" width="11.140625" style="74" customWidth="1"/>
    <col min="2058" max="2058" width="9.140625" style="74"/>
    <col min="2059" max="2059" width="11.42578125" style="74" customWidth="1"/>
    <col min="2060" max="2063" width="12.140625" style="74" customWidth="1"/>
    <col min="2064" max="2064" width="9.140625" style="74"/>
    <col min="2065" max="2065" width="11.140625" style="74" customWidth="1"/>
    <col min="2066" max="2066" width="11.42578125" style="74" customWidth="1"/>
    <col min="2067" max="2067" width="9.140625" style="74"/>
    <col min="2068" max="2068" width="11.140625" style="74" customWidth="1"/>
    <col min="2069" max="2069" width="11.42578125" style="74" customWidth="1"/>
    <col min="2070" max="2070" width="9.140625" style="74"/>
    <col min="2071" max="2071" width="11.140625" style="74" customWidth="1"/>
    <col min="2072" max="2072" width="11.42578125" style="74" customWidth="1"/>
    <col min="2073" max="2305" width="9.140625" style="74"/>
    <col min="2306" max="2306" width="11.140625" style="74" customWidth="1"/>
    <col min="2307" max="2307" width="53" style="74" customWidth="1"/>
    <col min="2308" max="2308" width="11.42578125" style="74" bestFit="1" customWidth="1"/>
    <col min="2309" max="2309" width="11" style="74" customWidth="1"/>
    <col min="2310" max="2310" width="10.5703125" style="74" customWidth="1"/>
    <col min="2311" max="2311" width="9.140625" style="74"/>
    <col min="2312" max="2312" width="11.5703125" style="74" customWidth="1"/>
    <col min="2313" max="2313" width="11.140625" style="74" customWidth="1"/>
    <col min="2314" max="2314" width="9.140625" style="74"/>
    <col min="2315" max="2315" width="11.42578125" style="74" customWidth="1"/>
    <col min="2316" max="2319" width="12.140625" style="74" customWidth="1"/>
    <col min="2320" max="2320" width="9.140625" style="74"/>
    <col min="2321" max="2321" width="11.140625" style="74" customWidth="1"/>
    <col min="2322" max="2322" width="11.42578125" style="74" customWidth="1"/>
    <col min="2323" max="2323" width="9.140625" style="74"/>
    <col min="2324" max="2324" width="11.140625" style="74" customWidth="1"/>
    <col min="2325" max="2325" width="11.42578125" style="74" customWidth="1"/>
    <col min="2326" max="2326" width="9.140625" style="74"/>
    <col min="2327" max="2327" width="11.140625" style="74" customWidth="1"/>
    <col min="2328" max="2328" width="11.42578125" style="74" customWidth="1"/>
    <col min="2329" max="2561" width="9.140625" style="74"/>
    <col min="2562" max="2562" width="11.140625" style="74" customWidth="1"/>
    <col min="2563" max="2563" width="53" style="74" customWidth="1"/>
    <col min="2564" max="2564" width="11.42578125" style="74" bestFit="1" customWidth="1"/>
    <col min="2565" max="2565" width="11" style="74" customWidth="1"/>
    <col min="2566" max="2566" width="10.5703125" style="74" customWidth="1"/>
    <col min="2567" max="2567" width="9.140625" style="74"/>
    <col min="2568" max="2568" width="11.5703125" style="74" customWidth="1"/>
    <col min="2569" max="2569" width="11.140625" style="74" customWidth="1"/>
    <col min="2570" max="2570" width="9.140625" style="74"/>
    <col min="2571" max="2571" width="11.42578125" style="74" customWidth="1"/>
    <col min="2572" max="2575" width="12.140625" style="74" customWidth="1"/>
    <col min="2576" max="2576" width="9.140625" style="74"/>
    <col min="2577" max="2577" width="11.140625" style="74" customWidth="1"/>
    <col min="2578" max="2578" width="11.42578125" style="74" customWidth="1"/>
    <col min="2579" max="2579" width="9.140625" style="74"/>
    <col min="2580" max="2580" width="11.140625" style="74" customWidth="1"/>
    <col min="2581" max="2581" width="11.42578125" style="74" customWidth="1"/>
    <col min="2582" max="2582" width="9.140625" style="74"/>
    <col min="2583" max="2583" width="11.140625" style="74" customWidth="1"/>
    <col min="2584" max="2584" width="11.42578125" style="74" customWidth="1"/>
    <col min="2585" max="2817" width="9.140625" style="74"/>
    <col min="2818" max="2818" width="11.140625" style="74" customWidth="1"/>
    <col min="2819" max="2819" width="53" style="74" customWidth="1"/>
    <col min="2820" max="2820" width="11.42578125" style="74" bestFit="1" customWidth="1"/>
    <col min="2821" max="2821" width="11" style="74" customWidth="1"/>
    <col min="2822" max="2822" width="10.5703125" style="74" customWidth="1"/>
    <col min="2823" max="2823" width="9.140625" style="74"/>
    <col min="2824" max="2824" width="11.5703125" style="74" customWidth="1"/>
    <col min="2825" max="2825" width="11.140625" style="74" customWidth="1"/>
    <col min="2826" max="2826" width="9.140625" style="74"/>
    <col min="2827" max="2827" width="11.42578125" style="74" customWidth="1"/>
    <col min="2828" max="2831" width="12.140625" style="74" customWidth="1"/>
    <col min="2832" max="2832" width="9.140625" style="74"/>
    <col min="2833" max="2833" width="11.140625" style="74" customWidth="1"/>
    <col min="2834" max="2834" width="11.42578125" style="74" customWidth="1"/>
    <col min="2835" max="2835" width="9.140625" style="74"/>
    <col min="2836" max="2836" width="11.140625" style="74" customWidth="1"/>
    <col min="2837" max="2837" width="11.42578125" style="74" customWidth="1"/>
    <col min="2838" max="2838" width="9.140625" style="74"/>
    <col min="2839" max="2839" width="11.140625" style="74" customWidth="1"/>
    <col min="2840" max="2840" width="11.42578125" style="74" customWidth="1"/>
    <col min="2841" max="3073" width="9.140625" style="74"/>
    <col min="3074" max="3074" width="11.140625" style="74" customWidth="1"/>
    <col min="3075" max="3075" width="53" style="74" customWidth="1"/>
    <col min="3076" max="3076" width="11.42578125" style="74" bestFit="1" customWidth="1"/>
    <col min="3077" max="3077" width="11" style="74" customWidth="1"/>
    <col min="3078" max="3078" width="10.5703125" style="74" customWidth="1"/>
    <col min="3079" max="3079" width="9.140625" style="74"/>
    <col min="3080" max="3080" width="11.5703125" style="74" customWidth="1"/>
    <col min="3081" max="3081" width="11.140625" style="74" customWidth="1"/>
    <col min="3082" max="3082" width="9.140625" style="74"/>
    <col min="3083" max="3083" width="11.42578125" style="74" customWidth="1"/>
    <col min="3084" max="3087" width="12.140625" style="74" customWidth="1"/>
    <col min="3088" max="3088" width="9.140625" style="74"/>
    <col min="3089" max="3089" width="11.140625" style="74" customWidth="1"/>
    <col min="3090" max="3090" width="11.42578125" style="74" customWidth="1"/>
    <col min="3091" max="3091" width="9.140625" style="74"/>
    <col min="3092" max="3092" width="11.140625" style="74" customWidth="1"/>
    <col min="3093" max="3093" width="11.42578125" style="74" customWidth="1"/>
    <col min="3094" max="3094" width="9.140625" style="74"/>
    <col min="3095" max="3095" width="11.140625" style="74" customWidth="1"/>
    <col min="3096" max="3096" width="11.42578125" style="74" customWidth="1"/>
    <col min="3097" max="3329" width="9.140625" style="74"/>
    <col min="3330" max="3330" width="11.140625" style="74" customWidth="1"/>
    <col min="3331" max="3331" width="53" style="74" customWidth="1"/>
    <col min="3332" max="3332" width="11.42578125" style="74" bestFit="1" customWidth="1"/>
    <col min="3333" max="3333" width="11" style="74" customWidth="1"/>
    <col min="3334" max="3334" width="10.5703125" style="74" customWidth="1"/>
    <col min="3335" max="3335" width="9.140625" style="74"/>
    <col min="3336" max="3336" width="11.5703125" style="74" customWidth="1"/>
    <col min="3337" max="3337" width="11.140625" style="74" customWidth="1"/>
    <col min="3338" max="3338" width="9.140625" style="74"/>
    <col min="3339" max="3339" width="11.42578125" style="74" customWidth="1"/>
    <col min="3340" max="3343" width="12.140625" style="74" customWidth="1"/>
    <col min="3344" max="3344" width="9.140625" style="74"/>
    <col min="3345" max="3345" width="11.140625" style="74" customWidth="1"/>
    <col min="3346" max="3346" width="11.42578125" style="74" customWidth="1"/>
    <col min="3347" max="3347" width="9.140625" style="74"/>
    <col min="3348" max="3348" width="11.140625" style="74" customWidth="1"/>
    <col min="3349" max="3349" width="11.42578125" style="74" customWidth="1"/>
    <col min="3350" max="3350" width="9.140625" style="74"/>
    <col min="3351" max="3351" width="11.140625" style="74" customWidth="1"/>
    <col min="3352" max="3352" width="11.42578125" style="74" customWidth="1"/>
    <col min="3353" max="3585" width="9.140625" style="74"/>
    <col min="3586" max="3586" width="11.140625" style="74" customWidth="1"/>
    <col min="3587" max="3587" width="53" style="74" customWidth="1"/>
    <col min="3588" max="3588" width="11.42578125" style="74" bestFit="1" customWidth="1"/>
    <col min="3589" max="3589" width="11" style="74" customWidth="1"/>
    <col min="3590" max="3590" width="10.5703125" style="74" customWidth="1"/>
    <col min="3591" max="3591" width="9.140625" style="74"/>
    <col min="3592" max="3592" width="11.5703125" style="74" customWidth="1"/>
    <col min="3593" max="3593" width="11.140625" style="74" customWidth="1"/>
    <col min="3594" max="3594" width="9.140625" style="74"/>
    <col min="3595" max="3595" width="11.42578125" style="74" customWidth="1"/>
    <col min="3596" max="3599" width="12.140625" style="74" customWidth="1"/>
    <col min="3600" max="3600" width="9.140625" style="74"/>
    <col min="3601" max="3601" width="11.140625" style="74" customWidth="1"/>
    <col min="3602" max="3602" width="11.42578125" style="74" customWidth="1"/>
    <col min="3603" max="3603" width="9.140625" style="74"/>
    <col min="3604" max="3604" width="11.140625" style="74" customWidth="1"/>
    <col min="3605" max="3605" width="11.42578125" style="74" customWidth="1"/>
    <col min="3606" max="3606" width="9.140625" style="74"/>
    <col min="3607" max="3607" width="11.140625" style="74" customWidth="1"/>
    <col min="3608" max="3608" width="11.42578125" style="74" customWidth="1"/>
    <col min="3609" max="3841" width="9.140625" style="74"/>
    <col min="3842" max="3842" width="11.140625" style="74" customWidth="1"/>
    <col min="3843" max="3843" width="53" style="74" customWidth="1"/>
    <col min="3844" max="3844" width="11.42578125" style="74" bestFit="1" customWidth="1"/>
    <col min="3845" max="3845" width="11" style="74" customWidth="1"/>
    <col min="3846" max="3846" width="10.5703125" style="74" customWidth="1"/>
    <col min="3847" max="3847" width="9.140625" style="74"/>
    <col min="3848" max="3848" width="11.5703125" style="74" customWidth="1"/>
    <col min="3849" max="3849" width="11.140625" style="74" customWidth="1"/>
    <col min="3850" max="3850" width="9.140625" style="74"/>
    <col min="3851" max="3851" width="11.42578125" style="74" customWidth="1"/>
    <col min="3852" max="3855" width="12.140625" style="74" customWidth="1"/>
    <col min="3856" max="3856" width="9.140625" style="74"/>
    <col min="3857" max="3857" width="11.140625" style="74" customWidth="1"/>
    <col min="3858" max="3858" width="11.42578125" style="74" customWidth="1"/>
    <col min="3859" max="3859" width="9.140625" style="74"/>
    <col min="3860" max="3860" width="11.140625" style="74" customWidth="1"/>
    <col min="3861" max="3861" width="11.42578125" style="74" customWidth="1"/>
    <col min="3862" max="3862" width="9.140625" style="74"/>
    <col min="3863" max="3863" width="11.140625" style="74" customWidth="1"/>
    <col min="3864" max="3864" width="11.42578125" style="74" customWidth="1"/>
    <col min="3865" max="4097" width="9.140625" style="74"/>
    <col min="4098" max="4098" width="11.140625" style="74" customWidth="1"/>
    <col min="4099" max="4099" width="53" style="74" customWidth="1"/>
    <col min="4100" max="4100" width="11.42578125" style="74" bestFit="1" customWidth="1"/>
    <col min="4101" max="4101" width="11" style="74" customWidth="1"/>
    <col min="4102" max="4102" width="10.5703125" style="74" customWidth="1"/>
    <col min="4103" max="4103" width="9.140625" style="74"/>
    <col min="4104" max="4104" width="11.5703125" style="74" customWidth="1"/>
    <col min="4105" max="4105" width="11.140625" style="74" customWidth="1"/>
    <col min="4106" max="4106" width="9.140625" style="74"/>
    <col min="4107" max="4107" width="11.42578125" style="74" customWidth="1"/>
    <col min="4108" max="4111" width="12.140625" style="74" customWidth="1"/>
    <col min="4112" max="4112" width="9.140625" style="74"/>
    <col min="4113" max="4113" width="11.140625" style="74" customWidth="1"/>
    <col min="4114" max="4114" width="11.42578125" style="74" customWidth="1"/>
    <col min="4115" max="4115" width="9.140625" style="74"/>
    <col min="4116" max="4116" width="11.140625" style="74" customWidth="1"/>
    <col min="4117" max="4117" width="11.42578125" style="74" customWidth="1"/>
    <col min="4118" max="4118" width="9.140625" style="74"/>
    <col min="4119" max="4119" width="11.140625" style="74" customWidth="1"/>
    <col min="4120" max="4120" width="11.42578125" style="74" customWidth="1"/>
    <col min="4121" max="4353" width="9.140625" style="74"/>
    <col min="4354" max="4354" width="11.140625" style="74" customWidth="1"/>
    <col min="4355" max="4355" width="53" style="74" customWidth="1"/>
    <col min="4356" max="4356" width="11.42578125" style="74" bestFit="1" customWidth="1"/>
    <col min="4357" max="4357" width="11" style="74" customWidth="1"/>
    <col min="4358" max="4358" width="10.5703125" style="74" customWidth="1"/>
    <col min="4359" max="4359" width="9.140625" style="74"/>
    <col min="4360" max="4360" width="11.5703125" style="74" customWidth="1"/>
    <col min="4361" max="4361" width="11.140625" style="74" customWidth="1"/>
    <col min="4362" max="4362" width="9.140625" style="74"/>
    <col min="4363" max="4363" width="11.42578125" style="74" customWidth="1"/>
    <col min="4364" max="4367" width="12.140625" style="74" customWidth="1"/>
    <col min="4368" max="4368" width="9.140625" style="74"/>
    <col min="4369" max="4369" width="11.140625" style="74" customWidth="1"/>
    <col min="4370" max="4370" width="11.42578125" style="74" customWidth="1"/>
    <col min="4371" max="4371" width="9.140625" style="74"/>
    <col min="4372" max="4372" width="11.140625" style="74" customWidth="1"/>
    <col min="4373" max="4373" width="11.42578125" style="74" customWidth="1"/>
    <col min="4374" max="4374" width="9.140625" style="74"/>
    <col min="4375" max="4375" width="11.140625" style="74" customWidth="1"/>
    <col min="4376" max="4376" width="11.42578125" style="74" customWidth="1"/>
    <col min="4377" max="4609" width="9.140625" style="74"/>
    <col min="4610" max="4610" width="11.140625" style="74" customWidth="1"/>
    <col min="4611" max="4611" width="53" style="74" customWidth="1"/>
    <col min="4612" max="4612" width="11.42578125" style="74" bestFit="1" customWidth="1"/>
    <col min="4613" max="4613" width="11" style="74" customWidth="1"/>
    <col min="4614" max="4614" width="10.5703125" style="74" customWidth="1"/>
    <col min="4615" max="4615" width="9.140625" style="74"/>
    <col min="4616" max="4616" width="11.5703125" style="74" customWidth="1"/>
    <col min="4617" max="4617" width="11.140625" style="74" customWidth="1"/>
    <col min="4618" max="4618" width="9.140625" style="74"/>
    <col min="4619" max="4619" width="11.42578125" style="74" customWidth="1"/>
    <col min="4620" max="4623" width="12.140625" style="74" customWidth="1"/>
    <col min="4624" max="4624" width="9.140625" style="74"/>
    <col min="4625" max="4625" width="11.140625" style="74" customWidth="1"/>
    <col min="4626" max="4626" width="11.42578125" style="74" customWidth="1"/>
    <col min="4627" max="4627" width="9.140625" style="74"/>
    <col min="4628" max="4628" width="11.140625" style="74" customWidth="1"/>
    <col min="4629" max="4629" width="11.42578125" style="74" customWidth="1"/>
    <col min="4630" max="4630" width="9.140625" style="74"/>
    <col min="4631" max="4631" width="11.140625" style="74" customWidth="1"/>
    <col min="4632" max="4632" width="11.42578125" style="74" customWidth="1"/>
    <col min="4633" max="4865" width="9.140625" style="74"/>
    <col min="4866" max="4866" width="11.140625" style="74" customWidth="1"/>
    <col min="4867" max="4867" width="53" style="74" customWidth="1"/>
    <col min="4868" max="4868" width="11.42578125" style="74" bestFit="1" customWidth="1"/>
    <col min="4869" max="4869" width="11" style="74" customWidth="1"/>
    <col min="4870" max="4870" width="10.5703125" style="74" customWidth="1"/>
    <col min="4871" max="4871" width="9.140625" style="74"/>
    <col min="4872" max="4872" width="11.5703125" style="74" customWidth="1"/>
    <col min="4873" max="4873" width="11.140625" style="74" customWidth="1"/>
    <col min="4874" max="4874" width="9.140625" style="74"/>
    <col min="4875" max="4875" width="11.42578125" style="74" customWidth="1"/>
    <col min="4876" max="4879" width="12.140625" style="74" customWidth="1"/>
    <col min="4880" max="4880" width="9.140625" style="74"/>
    <col min="4881" max="4881" width="11.140625" style="74" customWidth="1"/>
    <col min="4882" max="4882" width="11.42578125" style="74" customWidth="1"/>
    <col min="4883" max="4883" width="9.140625" style="74"/>
    <col min="4884" max="4884" width="11.140625" style="74" customWidth="1"/>
    <col min="4885" max="4885" width="11.42578125" style="74" customWidth="1"/>
    <col min="4886" max="4886" width="9.140625" style="74"/>
    <col min="4887" max="4887" width="11.140625" style="74" customWidth="1"/>
    <col min="4888" max="4888" width="11.42578125" style="74" customWidth="1"/>
    <col min="4889" max="5121" width="9.140625" style="74"/>
    <col min="5122" max="5122" width="11.140625" style="74" customWidth="1"/>
    <col min="5123" max="5123" width="53" style="74" customWidth="1"/>
    <col min="5124" max="5124" width="11.42578125" style="74" bestFit="1" customWidth="1"/>
    <col min="5125" max="5125" width="11" style="74" customWidth="1"/>
    <col min="5126" max="5126" width="10.5703125" style="74" customWidth="1"/>
    <col min="5127" max="5127" width="9.140625" style="74"/>
    <col min="5128" max="5128" width="11.5703125" style="74" customWidth="1"/>
    <col min="5129" max="5129" width="11.140625" style="74" customWidth="1"/>
    <col min="5130" max="5130" width="9.140625" style="74"/>
    <col min="5131" max="5131" width="11.42578125" style="74" customWidth="1"/>
    <col min="5132" max="5135" width="12.140625" style="74" customWidth="1"/>
    <col min="5136" max="5136" width="9.140625" style="74"/>
    <col min="5137" max="5137" width="11.140625" style="74" customWidth="1"/>
    <col min="5138" max="5138" width="11.42578125" style="74" customWidth="1"/>
    <col min="5139" max="5139" width="9.140625" style="74"/>
    <col min="5140" max="5140" width="11.140625" style="74" customWidth="1"/>
    <col min="5141" max="5141" width="11.42578125" style="74" customWidth="1"/>
    <col min="5142" max="5142" width="9.140625" style="74"/>
    <col min="5143" max="5143" width="11.140625" style="74" customWidth="1"/>
    <col min="5144" max="5144" width="11.42578125" style="74" customWidth="1"/>
    <col min="5145" max="5377" width="9.140625" style="74"/>
    <col min="5378" max="5378" width="11.140625" style="74" customWidth="1"/>
    <col min="5379" max="5379" width="53" style="74" customWidth="1"/>
    <col min="5380" max="5380" width="11.42578125" style="74" bestFit="1" customWidth="1"/>
    <col min="5381" max="5381" width="11" style="74" customWidth="1"/>
    <col min="5382" max="5382" width="10.5703125" style="74" customWidth="1"/>
    <col min="5383" max="5383" width="9.140625" style="74"/>
    <col min="5384" max="5384" width="11.5703125" style="74" customWidth="1"/>
    <col min="5385" max="5385" width="11.140625" style="74" customWidth="1"/>
    <col min="5386" max="5386" width="9.140625" style="74"/>
    <col min="5387" max="5387" width="11.42578125" style="74" customWidth="1"/>
    <col min="5388" max="5391" width="12.140625" style="74" customWidth="1"/>
    <col min="5392" max="5392" width="9.140625" style="74"/>
    <col min="5393" max="5393" width="11.140625" style="74" customWidth="1"/>
    <col min="5394" max="5394" width="11.42578125" style="74" customWidth="1"/>
    <col min="5395" max="5395" width="9.140625" style="74"/>
    <col min="5396" max="5396" width="11.140625" style="74" customWidth="1"/>
    <col min="5397" max="5397" width="11.42578125" style="74" customWidth="1"/>
    <col min="5398" max="5398" width="9.140625" style="74"/>
    <col min="5399" max="5399" width="11.140625" style="74" customWidth="1"/>
    <col min="5400" max="5400" width="11.42578125" style="74" customWidth="1"/>
    <col min="5401" max="5633" width="9.140625" style="74"/>
    <col min="5634" max="5634" width="11.140625" style="74" customWidth="1"/>
    <col min="5635" max="5635" width="53" style="74" customWidth="1"/>
    <col min="5636" max="5636" width="11.42578125" style="74" bestFit="1" customWidth="1"/>
    <col min="5637" max="5637" width="11" style="74" customWidth="1"/>
    <col min="5638" max="5638" width="10.5703125" style="74" customWidth="1"/>
    <col min="5639" max="5639" width="9.140625" style="74"/>
    <col min="5640" max="5640" width="11.5703125" style="74" customWidth="1"/>
    <col min="5641" max="5641" width="11.140625" style="74" customWidth="1"/>
    <col min="5642" max="5642" width="9.140625" style="74"/>
    <col min="5643" max="5643" width="11.42578125" style="74" customWidth="1"/>
    <col min="5644" max="5647" width="12.140625" style="74" customWidth="1"/>
    <col min="5648" max="5648" width="9.140625" style="74"/>
    <col min="5649" max="5649" width="11.140625" style="74" customWidth="1"/>
    <col min="5650" max="5650" width="11.42578125" style="74" customWidth="1"/>
    <col min="5651" max="5651" width="9.140625" style="74"/>
    <col min="5652" max="5652" width="11.140625" style="74" customWidth="1"/>
    <col min="5653" max="5653" width="11.42578125" style="74" customWidth="1"/>
    <col min="5654" max="5654" width="9.140625" style="74"/>
    <col min="5655" max="5655" width="11.140625" style="74" customWidth="1"/>
    <col min="5656" max="5656" width="11.42578125" style="74" customWidth="1"/>
    <col min="5657" max="5889" width="9.140625" style="74"/>
    <col min="5890" max="5890" width="11.140625" style="74" customWidth="1"/>
    <col min="5891" max="5891" width="53" style="74" customWidth="1"/>
    <col min="5892" max="5892" width="11.42578125" style="74" bestFit="1" customWidth="1"/>
    <col min="5893" max="5893" width="11" style="74" customWidth="1"/>
    <col min="5894" max="5894" width="10.5703125" style="74" customWidth="1"/>
    <col min="5895" max="5895" width="9.140625" style="74"/>
    <col min="5896" max="5896" width="11.5703125" style="74" customWidth="1"/>
    <col min="5897" max="5897" width="11.140625" style="74" customWidth="1"/>
    <col min="5898" max="5898" width="9.140625" style="74"/>
    <col min="5899" max="5899" width="11.42578125" style="74" customWidth="1"/>
    <col min="5900" max="5903" width="12.140625" style="74" customWidth="1"/>
    <col min="5904" max="5904" width="9.140625" style="74"/>
    <col min="5905" max="5905" width="11.140625" style="74" customWidth="1"/>
    <col min="5906" max="5906" width="11.42578125" style="74" customWidth="1"/>
    <col min="5907" max="5907" width="9.140625" style="74"/>
    <col min="5908" max="5908" width="11.140625" style="74" customWidth="1"/>
    <col min="5909" max="5909" width="11.42578125" style="74" customWidth="1"/>
    <col min="5910" max="5910" width="9.140625" style="74"/>
    <col min="5911" max="5911" width="11.140625" style="74" customWidth="1"/>
    <col min="5912" max="5912" width="11.42578125" style="74" customWidth="1"/>
    <col min="5913" max="6145" width="9.140625" style="74"/>
    <col min="6146" max="6146" width="11.140625" style="74" customWidth="1"/>
    <col min="6147" max="6147" width="53" style="74" customWidth="1"/>
    <col min="6148" max="6148" width="11.42578125" style="74" bestFit="1" customWidth="1"/>
    <col min="6149" max="6149" width="11" style="74" customWidth="1"/>
    <col min="6150" max="6150" width="10.5703125" style="74" customWidth="1"/>
    <col min="6151" max="6151" width="9.140625" style="74"/>
    <col min="6152" max="6152" width="11.5703125" style="74" customWidth="1"/>
    <col min="6153" max="6153" width="11.140625" style="74" customWidth="1"/>
    <col min="6154" max="6154" width="9.140625" style="74"/>
    <col min="6155" max="6155" width="11.42578125" style="74" customWidth="1"/>
    <col min="6156" max="6159" width="12.140625" style="74" customWidth="1"/>
    <col min="6160" max="6160" width="9.140625" style="74"/>
    <col min="6161" max="6161" width="11.140625" style="74" customWidth="1"/>
    <col min="6162" max="6162" width="11.42578125" style="74" customWidth="1"/>
    <col min="6163" max="6163" width="9.140625" style="74"/>
    <col min="6164" max="6164" width="11.140625" style="74" customWidth="1"/>
    <col min="6165" max="6165" width="11.42578125" style="74" customWidth="1"/>
    <col min="6166" max="6166" width="9.140625" style="74"/>
    <col min="6167" max="6167" width="11.140625" style="74" customWidth="1"/>
    <col min="6168" max="6168" width="11.42578125" style="74" customWidth="1"/>
    <col min="6169" max="6401" width="9.140625" style="74"/>
    <col min="6402" max="6402" width="11.140625" style="74" customWidth="1"/>
    <col min="6403" max="6403" width="53" style="74" customWidth="1"/>
    <col min="6404" max="6404" width="11.42578125" style="74" bestFit="1" customWidth="1"/>
    <col min="6405" max="6405" width="11" style="74" customWidth="1"/>
    <col min="6406" max="6406" width="10.5703125" style="74" customWidth="1"/>
    <col min="6407" max="6407" width="9.140625" style="74"/>
    <col min="6408" max="6408" width="11.5703125" style="74" customWidth="1"/>
    <col min="6409" max="6409" width="11.140625" style="74" customWidth="1"/>
    <col min="6410" max="6410" width="9.140625" style="74"/>
    <col min="6411" max="6411" width="11.42578125" style="74" customWidth="1"/>
    <col min="6412" max="6415" width="12.140625" style="74" customWidth="1"/>
    <col min="6416" max="6416" width="9.140625" style="74"/>
    <col min="6417" max="6417" width="11.140625" style="74" customWidth="1"/>
    <col min="6418" max="6418" width="11.42578125" style="74" customWidth="1"/>
    <col min="6419" max="6419" width="9.140625" style="74"/>
    <col min="6420" max="6420" width="11.140625" style="74" customWidth="1"/>
    <col min="6421" max="6421" width="11.42578125" style="74" customWidth="1"/>
    <col min="6422" max="6422" width="9.140625" style="74"/>
    <col min="6423" max="6423" width="11.140625" style="74" customWidth="1"/>
    <col min="6424" max="6424" width="11.42578125" style="74" customWidth="1"/>
    <col min="6425" max="6657" width="9.140625" style="74"/>
    <col min="6658" max="6658" width="11.140625" style="74" customWidth="1"/>
    <col min="6659" max="6659" width="53" style="74" customWidth="1"/>
    <col min="6660" max="6660" width="11.42578125" style="74" bestFit="1" customWidth="1"/>
    <col min="6661" max="6661" width="11" style="74" customWidth="1"/>
    <col min="6662" max="6662" width="10.5703125" style="74" customWidth="1"/>
    <col min="6663" max="6663" width="9.140625" style="74"/>
    <col min="6664" max="6664" width="11.5703125" style="74" customWidth="1"/>
    <col min="6665" max="6665" width="11.140625" style="74" customWidth="1"/>
    <col min="6666" max="6666" width="9.140625" style="74"/>
    <col min="6667" max="6667" width="11.42578125" style="74" customWidth="1"/>
    <col min="6668" max="6671" width="12.140625" style="74" customWidth="1"/>
    <col min="6672" max="6672" width="9.140625" style="74"/>
    <col min="6673" max="6673" width="11.140625" style="74" customWidth="1"/>
    <col min="6674" max="6674" width="11.42578125" style="74" customWidth="1"/>
    <col min="6675" max="6675" width="9.140625" style="74"/>
    <col min="6676" max="6676" width="11.140625" style="74" customWidth="1"/>
    <col min="6677" max="6677" width="11.42578125" style="74" customWidth="1"/>
    <col min="6678" max="6678" width="9.140625" style="74"/>
    <col min="6679" max="6679" width="11.140625" style="74" customWidth="1"/>
    <col min="6680" max="6680" width="11.42578125" style="74" customWidth="1"/>
    <col min="6681" max="6913" width="9.140625" style="74"/>
    <col min="6914" max="6914" width="11.140625" style="74" customWidth="1"/>
    <col min="6915" max="6915" width="53" style="74" customWidth="1"/>
    <col min="6916" max="6916" width="11.42578125" style="74" bestFit="1" customWidth="1"/>
    <col min="6917" max="6917" width="11" style="74" customWidth="1"/>
    <col min="6918" max="6918" width="10.5703125" style="74" customWidth="1"/>
    <col min="6919" max="6919" width="9.140625" style="74"/>
    <col min="6920" max="6920" width="11.5703125" style="74" customWidth="1"/>
    <col min="6921" max="6921" width="11.140625" style="74" customWidth="1"/>
    <col min="6922" max="6922" width="9.140625" style="74"/>
    <col min="6923" max="6923" width="11.42578125" style="74" customWidth="1"/>
    <col min="6924" max="6927" width="12.140625" style="74" customWidth="1"/>
    <col min="6928" max="6928" width="9.140625" style="74"/>
    <col min="6929" max="6929" width="11.140625" style="74" customWidth="1"/>
    <col min="6930" max="6930" width="11.42578125" style="74" customWidth="1"/>
    <col min="6931" max="6931" width="9.140625" style="74"/>
    <col min="6932" max="6932" width="11.140625" style="74" customWidth="1"/>
    <col min="6933" max="6933" width="11.42578125" style="74" customWidth="1"/>
    <col min="6934" max="6934" width="9.140625" style="74"/>
    <col min="6935" max="6935" width="11.140625" style="74" customWidth="1"/>
    <col min="6936" max="6936" width="11.42578125" style="74" customWidth="1"/>
    <col min="6937" max="7169" width="9.140625" style="74"/>
    <col min="7170" max="7170" width="11.140625" style="74" customWidth="1"/>
    <col min="7171" max="7171" width="53" style="74" customWidth="1"/>
    <col min="7172" max="7172" width="11.42578125" style="74" bestFit="1" customWidth="1"/>
    <col min="7173" max="7173" width="11" style="74" customWidth="1"/>
    <col min="7174" max="7174" width="10.5703125" style="74" customWidth="1"/>
    <col min="7175" max="7175" width="9.140625" style="74"/>
    <col min="7176" max="7176" width="11.5703125" style="74" customWidth="1"/>
    <col min="7177" max="7177" width="11.140625" style="74" customWidth="1"/>
    <col min="7178" max="7178" width="9.140625" style="74"/>
    <col min="7179" max="7179" width="11.42578125" style="74" customWidth="1"/>
    <col min="7180" max="7183" width="12.140625" style="74" customWidth="1"/>
    <col min="7184" max="7184" width="9.140625" style="74"/>
    <col min="7185" max="7185" width="11.140625" style="74" customWidth="1"/>
    <col min="7186" max="7186" width="11.42578125" style="74" customWidth="1"/>
    <col min="7187" max="7187" width="9.140625" style="74"/>
    <col min="7188" max="7188" width="11.140625" style="74" customWidth="1"/>
    <col min="7189" max="7189" width="11.42578125" style="74" customWidth="1"/>
    <col min="7190" max="7190" width="9.140625" style="74"/>
    <col min="7191" max="7191" width="11.140625" style="74" customWidth="1"/>
    <col min="7192" max="7192" width="11.42578125" style="74" customWidth="1"/>
    <col min="7193" max="7425" width="9.140625" style="74"/>
    <col min="7426" max="7426" width="11.140625" style="74" customWidth="1"/>
    <col min="7427" max="7427" width="53" style="74" customWidth="1"/>
    <col min="7428" max="7428" width="11.42578125" style="74" bestFit="1" customWidth="1"/>
    <col min="7429" max="7429" width="11" style="74" customWidth="1"/>
    <col min="7430" max="7430" width="10.5703125" style="74" customWidth="1"/>
    <col min="7431" max="7431" width="9.140625" style="74"/>
    <col min="7432" max="7432" width="11.5703125" style="74" customWidth="1"/>
    <col min="7433" max="7433" width="11.140625" style="74" customWidth="1"/>
    <col min="7434" max="7434" width="9.140625" style="74"/>
    <col min="7435" max="7435" width="11.42578125" style="74" customWidth="1"/>
    <col min="7436" max="7439" width="12.140625" style="74" customWidth="1"/>
    <col min="7440" max="7440" width="9.140625" style="74"/>
    <col min="7441" max="7441" width="11.140625" style="74" customWidth="1"/>
    <col min="7442" max="7442" width="11.42578125" style="74" customWidth="1"/>
    <col min="7443" max="7443" width="9.140625" style="74"/>
    <col min="7444" max="7444" width="11.140625" style="74" customWidth="1"/>
    <col min="7445" max="7445" width="11.42578125" style="74" customWidth="1"/>
    <col min="7446" max="7446" width="9.140625" style="74"/>
    <col min="7447" max="7447" width="11.140625" style="74" customWidth="1"/>
    <col min="7448" max="7448" width="11.42578125" style="74" customWidth="1"/>
    <col min="7449" max="7681" width="9.140625" style="74"/>
    <col min="7682" max="7682" width="11.140625" style="74" customWidth="1"/>
    <col min="7683" max="7683" width="53" style="74" customWidth="1"/>
    <col min="7684" max="7684" width="11.42578125" style="74" bestFit="1" customWidth="1"/>
    <col min="7685" max="7685" width="11" style="74" customWidth="1"/>
    <col min="7686" max="7686" width="10.5703125" style="74" customWidth="1"/>
    <col min="7687" max="7687" width="9.140625" style="74"/>
    <col min="7688" max="7688" width="11.5703125" style="74" customWidth="1"/>
    <col min="7689" max="7689" width="11.140625" style="74" customWidth="1"/>
    <col min="7690" max="7690" width="9.140625" style="74"/>
    <col min="7691" max="7691" width="11.42578125" style="74" customWidth="1"/>
    <col min="7692" max="7695" width="12.140625" style="74" customWidth="1"/>
    <col min="7696" max="7696" width="9.140625" style="74"/>
    <col min="7697" max="7697" width="11.140625" style="74" customWidth="1"/>
    <col min="7698" max="7698" width="11.42578125" style="74" customWidth="1"/>
    <col min="7699" max="7699" width="9.140625" style="74"/>
    <col min="7700" max="7700" width="11.140625" style="74" customWidth="1"/>
    <col min="7701" max="7701" width="11.42578125" style="74" customWidth="1"/>
    <col min="7702" max="7702" width="9.140625" style="74"/>
    <col min="7703" max="7703" width="11.140625" style="74" customWidth="1"/>
    <col min="7704" max="7704" width="11.42578125" style="74" customWidth="1"/>
    <col min="7705" max="7937" width="9.140625" style="74"/>
    <col min="7938" max="7938" width="11.140625" style="74" customWidth="1"/>
    <col min="7939" max="7939" width="53" style="74" customWidth="1"/>
    <col min="7940" max="7940" width="11.42578125" style="74" bestFit="1" customWidth="1"/>
    <col min="7941" max="7941" width="11" style="74" customWidth="1"/>
    <col min="7942" max="7942" width="10.5703125" style="74" customWidth="1"/>
    <col min="7943" max="7943" width="9.140625" style="74"/>
    <col min="7944" max="7944" width="11.5703125" style="74" customWidth="1"/>
    <col min="7945" max="7945" width="11.140625" style="74" customWidth="1"/>
    <col min="7946" max="7946" width="9.140625" style="74"/>
    <col min="7947" max="7947" width="11.42578125" style="74" customWidth="1"/>
    <col min="7948" max="7951" width="12.140625" style="74" customWidth="1"/>
    <col min="7952" max="7952" width="9.140625" style="74"/>
    <col min="7953" max="7953" width="11.140625" style="74" customWidth="1"/>
    <col min="7954" max="7954" width="11.42578125" style="74" customWidth="1"/>
    <col min="7955" max="7955" width="9.140625" style="74"/>
    <col min="7956" max="7956" width="11.140625" style="74" customWidth="1"/>
    <col min="7957" max="7957" width="11.42578125" style="74" customWidth="1"/>
    <col min="7958" max="7958" width="9.140625" style="74"/>
    <col min="7959" max="7959" width="11.140625" style="74" customWidth="1"/>
    <col min="7960" max="7960" width="11.42578125" style="74" customWidth="1"/>
    <col min="7961" max="8193" width="9.140625" style="74"/>
    <col min="8194" max="8194" width="11.140625" style="74" customWidth="1"/>
    <col min="8195" max="8195" width="53" style="74" customWidth="1"/>
    <col min="8196" max="8196" width="11.42578125" style="74" bestFit="1" customWidth="1"/>
    <col min="8197" max="8197" width="11" style="74" customWidth="1"/>
    <col min="8198" max="8198" width="10.5703125" style="74" customWidth="1"/>
    <col min="8199" max="8199" width="9.140625" style="74"/>
    <col min="8200" max="8200" width="11.5703125" style="74" customWidth="1"/>
    <col min="8201" max="8201" width="11.140625" style="74" customWidth="1"/>
    <col min="8202" max="8202" width="9.140625" style="74"/>
    <col min="8203" max="8203" width="11.42578125" style="74" customWidth="1"/>
    <col min="8204" max="8207" width="12.140625" style="74" customWidth="1"/>
    <col min="8208" max="8208" width="9.140625" style="74"/>
    <col min="8209" max="8209" width="11.140625" style="74" customWidth="1"/>
    <col min="8210" max="8210" width="11.42578125" style="74" customWidth="1"/>
    <col min="8211" max="8211" width="9.140625" style="74"/>
    <col min="8212" max="8212" width="11.140625" style="74" customWidth="1"/>
    <col min="8213" max="8213" width="11.42578125" style="74" customWidth="1"/>
    <col min="8214" max="8214" width="9.140625" style="74"/>
    <col min="8215" max="8215" width="11.140625" style="74" customWidth="1"/>
    <col min="8216" max="8216" width="11.42578125" style="74" customWidth="1"/>
    <col min="8217" max="8449" width="9.140625" style="74"/>
    <col min="8450" max="8450" width="11.140625" style="74" customWidth="1"/>
    <col min="8451" max="8451" width="53" style="74" customWidth="1"/>
    <col min="8452" max="8452" width="11.42578125" style="74" bestFit="1" customWidth="1"/>
    <col min="8453" max="8453" width="11" style="74" customWidth="1"/>
    <col min="8454" max="8454" width="10.5703125" style="74" customWidth="1"/>
    <col min="8455" max="8455" width="9.140625" style="74"/>
    <col min="8456" max="8456" width="11.5703125" style="74" customWidth="1"/>
    <col min="8457" max="8457" width="11.140625" style="74" customWidth="1"/>
    <col min="8458" max="8458" width="9.140625" style="74"/>
    <col min="8459" max="8459" width="11.42578125" style="74" customWidth="1"/>
    <col min="8460" max="8463" width="12.140625" style="74" customWidth="1"/>
    <col min="8464" max="8464" width="9.140625" style="74"/>
    <col min="8465" max="8465" width="11.140625" style="74" customWidth="1"/>
    <col min="8466" max="8466" width="11.42578125" style="74" customWidth="1"/>
    <col min="8467" max="8467" width="9.140625" style="74"/>
    <col min="8468" max="8468" width="11.140625" style="74" customWidth="1"/>
    <col min="8469" max="8469" width="11.42578125" style="74" customWidth="1"/>
    <col min="8470" max="8470" width="9.140625" style="74"/>
    <col min="8471" max="8471" width="11.140625" style="74" customWidth="1"/>
    <col min="8472" max="8472" width="11.42578125" style="74" customWidth="1"/>
    <col min="8473" max="8705" width="9.140625" style="74"/>
    <col min="8706" max="8706" width="11.140625" style="74" customWidth="1"/>
    <col min="8707" max="8707" width="53" style="74" customWidth="1"/>
    <col min="8708" max="8708" width="11.42578125" style="74" bestFit="1" customWidth="1"/>
    <col min="8709" max="8709" width="11" style="74" customWidth="1"/>
    <col min="8710" max="8710" width="10.5703125" style="74" customWidth="1"/>
    <col min="8711" max="8711" width="9.140625" style="74"/>
    <col min="8712" max="8712" width="11.5703125" style="74" customWidth="1"/>
    <col min="8713" max="8713" width="11.140625" style="74" customWidth="1"/>
    <col min="8714" max="8714" width="9.140625" style="74"/>
    <col min="8715" max="8715" width="11.42578125" style="74" customWidth="1"/>
    <col min="8716" max="8719" width="12.140625" style="74" customWidth="1"/>
    <col min="8720" max="8720" width="9.140625" style="74"/>
    <col min="8721" max="8721" width="11.140625" style="74" customWidth="1"/>
    <col min="8722" max="8722" width="11.42578125" style="74" customWidth="1"/>
    <col min="8723" max="8723" width="9.140625" style="74"/>
    <col min="8724" max="8724" width="11.140625" style="74" customWidth="1"/>
    <col min="8725" max="8725" width="11.42578125" style="74" customWidth="1"/>
    <col min="8726" max="8726" width="9.140625" style="74"/>
    <col min="8727" max="8727" width="11.140625" style="74" customWidth="1"/>
    <col min="8728" max="8728" width="11.42578125" style="74" customWidth="1"/>
    <col min="8729" max="8961" width="9.140625" style="74"/>
    <col min="8962" max="8962" width="11.140625" style="74" customWidth="1"/>
    <col min="8963" max="8963" width="53" style="74" customWidth="1"/>
    <col min="8964" max="8964" width="11.42578125" style="74" bestFit="1" customWidth="1"/>
    <col min="8965" max="8965" width="11" style="74" customWidth="1"/>
    <col min="8966" max="8966" width="10.5703125" style="74" customWidth="1"/>
    <col min="8967" max="8967" width="9.140625" style="74"/>
    <col min="8968" max="8968" width="11.5703125" style="74" customWidth="1"/>
    <col min="8969" max="8969" width="11.140625" style="74" customWidth="1"/>
    <col min="8970" max="8970" width="9.140625" style="74"/>
    <col min="8971" max="8971" width="11.42578125" style="74" customWidth="1"/>
    <col min="8972" max="8975" width="12.140625" style="74" customWidth="1"/>
    <col min="8976" max="8976" width="9.140625" style="74"/>
    <col min="8977" max="8977" width="11.140625" style="74" customWidth="1"/>
    <col min="8978" max="8978" width="11.42578125" style="74" customWidth="1"/>
    <col min="8979" max="8979" width="9.140625" style="74"/>
    <col min="8980" max="8980" width="11.140625" style="74" customWidth="1"/>
    <col min="8981" max="8981" width="11.42578125" style="74" customWidth="1"/>
    <col min="8982" max="8982" width="9.140625" style="74"/>
    <col min="8983" max="8983" width="11.140625" style="74" customWidth="1"/>
    <col min="8984" max="8984" width="11.42578125" style="74" customWidth="1"/>
    <col min="8985" max="9217" width="9.140625" style="74"/>
    <col min="9218" max="9218" width="11.140625" style="74" customWidth="1"/>
    <col min="9219" max="9219" width="53" style="74" customWidth="1"/>
    <col min="9220" max="9220" width="11.42578125" style="74" bestFit="1" customWidth="1"/>
    <col min="9221" max="9221" width="11" style="74" customWidth="1"/>
    <col min="9222" max="9222" width="10.5703125" style="74" customWidth="1"/>
    <col min="9223" max="9223" width="9.140625" style="74"/>
    <col min="9224" max="9224" width="11.5703125" style="74" customWidth="1"/>
    <col min="9225" max="9225" width="11.140625" style="74" customWidth="1"/>
    <col min="9226" max="9226" width="9.140625" style="74"/>
    <col min="9227" max="9227" width="11.42578125" style="74" customWidth="1"/>
    <col min="9228" max="9231" width="12.140625" style="74" customWidth="1"/>
    <col min="9232" max="9232" width="9.140625" style="74"/>
    <col min="9233" max="9233" width="11.140625" style="74" customWidth="1"/>
    <col min="9234" max="9234" width="11.42578125" style="74" customWidth="1"/>
    <col min="9235" max="9235" width="9.140625" style="74"/>
    <col min="9236" max="9236" width="11.140625" style="74" customWidth="1"/>
    <col min="9237" max="9237" width="11.42578125" style="74" customWidth="1"/>
    <col min="9238" max="9238" width="9.140625" style="74"/>
    <col min="9239" max="9239" width="11.140625" style="74" customWidth="1"/>
    <col min="9240" max="9240" width="11.42578125" style="74" customWidth="1"/>
    <col min="9241" max="9473" width="9.140625" style="74"/>
    <col min="9474" max="9474" width="11.140625" style="74" customWidth="1"/>
    <col min="9475" max="9475" width="53" style="74" customWidth="1"/>
    <col min="9476" max="9476" width="11.42578125" style="74" bestFit="1" customWidth="1"/>
    <col min="9477" max="9477" width="11" style="74" customWidth="1"/>
    <col min="9478" max="9478" width="10.5703125" style="74" customWidth="1"/>
    <col min="9479" max="9479" width="9.140625" style="74"/>
    <col min="9480" max="9480" width="11.5703125" style="74" customWidth="1"/>
    <col min="9481" max="9481" width="11.140625" style="74" customWidth="1"/>
    <col min="9482" max="9482" width="9.140625" style="74"/>
    <col min="9483" max="9483" width="11.42578125" style="74" customWidth="1"/>
    <col min="9484" max="9487" width="12.140625" style="74" customWidth="1"/>
    <col min="9488" max="9488" width="9.140625" style="74"/>
    <col min="9489" max="9489" width="11.140625" style="74" customWidth="1"/>
    <col min="9490" max="9490" width="11.42578125" style="74" customWidth="1"/>
    <col min="9491" max="9491" width="9.140625" style="74"/>
    <col min="9492" max="9492" width="11.140625" style="74" customWidth="1"/>
    <col min="9493" max="9493" width="11.42578125" style="74" customWidth="1"/>
    <col min="9494" max="9494" width="9.140625" style="74"/>
    <col min="9495" max="9495" width="11.140625" style="74" customWidth="1"/>
    <col min="9496" max="9496" width="11.42578125" style="74" customWidth="1"/>
    <col min="9497" max="9729" width="9.140625" style="74"/>
    <col min="9730" max="9730" width="11.140625" style="74" customWidth="1"/>
    <col min="9731" max="9731" width="53" style="74" customWidth="1"/>
    <col min="9732" max="9732" width="11.42578125" style="74" bestFit="1" customWidth="1"/>
    <col min="9733" max="9733" width="11" style="74" customWidth="1"/>
    <col min="9734" max="9734" width="10.5703125" style="74" customWidth="1"/>
    <col min="9735" max="9735" width="9.140625" style="74"/>
    <col min="9736" max="9736" width="11.5703125" style="74" customWidth="1"/>
    <col min="9737" max="9737" width="11.140625" style="74" customWidth="1"/>
    <col min="9738" max="9738" width="9.140625" style="74"/>
    <col min="9739" max="9739" width="11.42578125" style="74" customWidth="1"/>
    <col min="9740" max="9743" width="12.140625" style="74" customWidth="1"/>
    <col min="9744" max="9744" width="9.140625" style="74"/>
    <col min="9745" max="9745" width="11.140625" style="74" customWidth="1"/>
    <col min="9746" max="9746" width="11.42578125" style="74" customWidth="1"/>
    <col min="9747" max="9747" width="9.140625" style="74"/>
    <col min="9748" max="9748" width="11.140625" style="74" customWidth="1"/>
    <col min="9749" max="9749" width="11.42578125" style="74" customWidth="1"/>
    <col min="9750" max="9750" width="9.140625" style="74"/>
    <col min="9751" max="9751" width="11.140625" style="74" customWidth="1"/>
    <col min="9752" max="9752" width="11.42578125" style="74" customWidth="1"/>
    <col min="9753" max="9985" width="9.140625" style="74"/>
    <col min="9986" max="9986" width="11.140625" style="74" customWidth="1"/>
    <col min="9987" max="9987" width="53" style="74" customWidth="1"/>
    <col min="9988" max="9988" width="11.42578125" style="74" bestFit="1" customWidth="1"/>
    <col min="9989" max="9989" width="11" style="74" customWidth="1"/>
    <col min="9990" max="9990" width="10.5703125" style="74" customWidth="1"/>
    <col min="9991" max="9991" width="9.140625" style="74"/>
    <col min="9992" max="9992" width="11.5703125" style="74" customWidth="1"/>
    <col min="9993" max="9993" width="11.140625" style="74" customWidth="1"/>
    <col min="9994" max="9994" width="9.140625" style="74"/>
    <col min="9995" max="9995" width="11.42578125" style="74" customWidth="1"/>
    <col min="9996" max="9999" width="12.140625" style="74" customWidth="1"/>
    <col min="10000" max="10000" width="9.140625" style="74"/>
    <col min="10001" max="10001" width="11.140625" style="74" customWidth="1"/>
    <col min="10002" max="10002" width="11.42578125" style="74" customWidth="1"/>
    <col min="10003" max="10003" width="9.140625" style="74"/>
    <col min="10004" max="10004" width="11.140625" style="74" customWidth="1"/>
    <col min="10005" max="10005" width="11.42578125" style="74" customWidth="1"/>
    <col min="10006" max="10006" width="9.140625" style="74"/>
    <col min="10007" max="10007" width="11.140625" style="74" customWidth="1"/>
    <col min="10008" max="10008" width="11.42578125" style="74" customWidth="1"/>
    <col min="10009" max="10241" width="9.140625" style="74"/>
    <col min="10242" max="10242" width="11.140625" style="74" customWidth="1"/>
    <col min="10243" max="10243" width="53" style="74" customWidth="1"/>
    <col min="10244" max="10244" width="11.42578125" style="74" bestFit="1" customWidth="1"/>
    <col min="10245" max="10245" width="11" style="74" customWidth="1"/>
    <col min="10246" max="10246" width="10.5703125" style="74" customWidth="1"/>
    <col min="10247" max="10247" width="9.140625" style="74"/>
    <col min="10248" max="10248" width="11.5703125" style="74" customWidth="1"/>
    <col min="10249" max="10249" width="11.140625" style="74" customWidth="1"/>
    <col min="10250" max="10250" width="9.140625" style="74"/>
    <col min="10251" max="10251" width="11.42578125" style="74" customWidth="1"/>
    <col min="10252" max="10255" width="12.140625" style="74" customWidth="1"/>
    <col min="10256" max="10256" width="9.140625" style="74"/>
    <col min="10257" max="10257" width="11.140625" style="74" customWidth="1"/>
    <col min="10258" max="10258" width="11.42578125" style="74" customWidth="1"/>
    <col min="10259" max="10259" width="9.140625" style="74"/>
    <col min="10260" max="10260" width="11.140625" style="74" customWidth="1"/>
    <col min="10261" max="10261" width="11.42578125" style="74" customWidth="1"/>
    <col min="10262" max="10262" width="9.140625" style="74"/>
    <col min="10263" max="10263" width="11.140625" style="74" customWidth="1"/>
    <col min="10264" max="10264" width="11.42578125" style="74" customWidth="1"/>
    <col min="10265" max="10497" width="9.140625" style="74"/>
    <col min="10498" max="10498" width="11.140625" style="74" customWidth="1"/>
    <col min="10499" max="10499" width="53" style="74" customWidth="1"/>
    <col min="10500" max="10500" width="11.42578125" style="74" bestFit="1" customWidth="1"/>
    <col min="10501" max="10501" width="11" style="74" customWidth="1"/>
    <col min="10502" max="10502" width="10.5703125" style="74" customWidth="1"/>
    <col min="10503" max="10503" width="9.140625" style="74"/>
    <col min="10504" max="10504" width="11.5703125" style="74" customWidth="1"/>
    <col min="10505" max="10505" width="11.140625" style="74" customWidth="1"/>
    <col min="10506" max="10506" width="9.140625" style="74"/>
    <col min="10507" max="10507" width="11.42578125" style="74" customWidth="1"/>
    <col min="10508" max="10511" width="12.140625" style="74" customWidth="1"/>
    <col min="10512" max="10512" width="9.140625" style="74"/>
    <col min="10513" max="10513" width="11.140625" style="74" customWidth="1"/>
    <col min="10514" max="10514" width="11.42578125" style="74" customWidth="1"/>
    <col min="10515" max="10515" width="9.140625" style="74"/>
    <col min="10516" max="10516" width="11.140625" style="74" customWidth="1"/>
    <col min="10517" max="10517" width="11.42578125" style="74" customWidth="1"/>
    <col min="10518" max="10518" width="9.140625" style="74"/>
    <col min="10519" max="10519" width="11.140625" style="74" customWidth="1"/>
    <col min="10520" max="10520" width="11.42578125" style="74" customWidth="1"/>
    <col min="10521" max="10753" width="9.140625" style="74"/>
    <col min="10754" max="10754" width="11.140625" style="74" customWidth="1"/>
    <col min="10755" max="10755" width="53" style="74" customWidth="1"/>
    <col min="10756" max="10756" width="11.42578125" style="74" bestFit="1" customWidth="1"/>
    <col min="10757" max="10757" width="11" style="74" customWidth="1"/>
    <col min="10758" max="10758" width="10.5703125" style="74" customWidth="1"/>
    <col min="10759" max="10759" width="9.140625" style="74"/>
    <col min="10760" max="10760" width="11.5703125" style="74" customWidth="1"/>
    <col min="10761" max="10761" width="11.140625" style="74" customWidth="1"/>
    <col min="10762" max="10762" width="9.140625" style="74"/>
    <col min="10763" max="10763" width="11.42578125" style="74" customWidth="1"/>
    <col min="10764" max="10767" width="12.140625" style="74" customWidth="1"/>
    <col min="10768" max="10768" width="9.140625" style="74"/>
    <col min="10769" max="10769" width="11.140625" style="74" customWidth="1"/>
    <col min="10770" max="10770" width="11.42578125" style="74" customWidth="1"/>
    <col min="10771" max="10771" width="9.140625" style="74"/>
    <col min="10772" max="10772" width="11.140625" style="74" customWidth="1"/>
    <col min="10773" max="10773" width="11.42578125" style="74" customWidth="1"/>
    <col min="10774" max="10774" width="9.140625" style="74"/>
    <col min="10775" max="10775" width="11.140625" style="74" customWidth="1"/>
    <col min="10776" max="10776" width="11.42578125" style="74" customWidth="1"/>
    <col min="10777" max="11009" width="9.140625" style="74"/>
    <col min="11010" max="11010" width="11.140625" style="74" customWidth="1"/>
    <col min="11011" max="11011" width="53" style="74" customWidth="1"/>
    <col min="11012" max="11012" width="11.42578125" style="74" bestFit="1" customWidth="1"/>
    <col min="11013" max="11013" width="11" style="74" customWidth="1"/>
    <col min="11014" max="11014" width="10.5703125" style="74" customWidth="1"/>
    <col min="11015" max="11015" width="9.140625" style="74"/>
    <col min="11016" max="11016" width="11.5703125" style="74" customWidth="1"/>
    <col min="11017" max="11017" width="11.140625" style="74" customWidth="1"/>
    <col min="11018" max="11018" width="9.140625" style="74"/>
    <col min="11019" max="11019" width="11.42578125" style="74" customWidth="1"/>
    <col min="11020" max="11023" width="12.140625" style="74" customWidth="1"/>
    <col min="11024" max="11024" width="9.140625" style="74"/>
    <col min="11025" max="11025" width="11.140625" style="74" customWidth="1"/>
    <col min="11026" max="11026" width="11.42578125" style="74" customWidth="1"/>
    <col min="11027" max="11027" width="9.140625" style="74"/>
    <col min="11028" max="11028" width="11.140625" style="74" customWidth="1"/>
    <col min="11029" max="11029" width="11.42578125" style="74" customWidth="1"/>
    <col min="11030" max="11030" width="9.140625" style="74"/>
    <col min="11031" max="11031" width="11.140625" style="74" customWidth="1"/>
    <col min="11032" max="11032" width="11.42578125" style="74" customWidth="1"/>
    <col min="11033" max="11265" width="9.140625" style="74"/>
    <col min="11266" max="11266" width="11.140625" style="74" customWidth="1"/>
    <col min="11267" max="11267" width="53" style="74" customWidth="1"/>
    <col min="11268" max="11268" width="11.42578125" style="74" bestFit="1" customWidth="1"/>
    <col min="11269" max="11269" width="11" style="74" customWidth="1"/>
    <col min="11270" max="11270" width="10.5703125" style="74" customWidth="1"/>
    <col min="11271" max="11271" width="9.140625" style="74"/>
    <col min="11272" max="11272" width="11.5703125" style="74" customWidth="1"/>
    <col min="11273" max="11273" width="11.140625" style="74" customWidth="1"/>
    <col min="11274" max="11274" width="9.140625" style="74"/>
    <col min="11275" max="11275" width="11.42578125" style="74" customWidth="1"/>
    <col min="11276" max="11279" width="12.140625" style="74" customWidth="1"/>
    <col min="11280" max="11280" width="9.140625" style="74"/>
    <col min="11281" max="11281" width="11.140625" style="74" customWidth="1"/>
    <col min="11282" max="11282" width="11.42578125" style="74" customWidth="1"/>
    <col min="11283" max="11283" width="9.140625" style="74"/>
    <col min="11284" max="11284" width="11.140625" style="74" customWidth="1"/>
    <col min="11285" max="11285" width="11.42578125" style="74" customWidth="1"/>
    <col min="11286" max="11286" width="9.140625" style="74"/>
    <col min="11287" max="11287" width="11.140625" style="74" customWidth="1"/>
    <col min="11288" max="11288" width="11.42578125" style="74" customWidth="1"/>
    <col min="11289" max="11521" width="9.140625" style="74"/>
    <col min="11522" max="11522" width="11.140625" style="74" customWidth="1"/>
    <col min="11523" max="11523" width="53" style="74" customWidth="1"/>
    <col min="11524" max="11524" width="11.42578125" style="74" bestFit="1" customWidth="1"/>
    <col min="11525" max="11525" width="11" style="74" customWidth="1"/>
    <col min="11526" max="11526" width="10.5703125" style="74" customWidth="1"/>
    <col min="11527" max="11527" width="9.140625" style="74"/>
    <col min="11528" max="11528" width="11.5703125" style="74" customWidth="1"/>
    <col min="11529" max="11529" width="11.140625" style="74" customWidth="1"/>
    <col min="11530" max="11530" width="9.140625" style="74"/>
    <col min="11531" max="11531" width="11.42578125" style="74" customWidth="1"/>
    <col min="11532" max="11535" width="12.140625" style="74" customWidth="1"/>
    <col min="11536" max="11536" width="9.140625" style="74"/>
    <col min="11537" max="11537" width="11.140625" style="74" customWidth="1"/>
    <col min="11538" max="11538" width="11.42578125" style="74" customWidth="1"/>
    <col min="11539" max="11539" width="9.140625" style="74"/>
    <col min="11540" max="11540" width="11.140625" style="74" customWidth="1"/>
    <col min="11541" max="11541" width="11.42578125" style="74" customWidth="1"/>
    <col min="11542" max="11542" width="9.140625" style="74"/>
    <col min="11543" max="11543" width="11.140625" style="74" customWidth="1"/>
    <col min="11544" max="11544" width="11.42578125" style="74" customWidth="1"/>
    <col min="11545" max="11777" width="9.140625" style="74"/>
    <col min="11778" max="11778" width="11.140625" style="74" customWidth="1"/>
    <col min="11779" max="11779" width="53" style="74" customWidth="1"/>
    <col min="11780" max="11780" width="11.42578125" style="74" bestFit="1" customWidth="1"/>
    <col min="11781" max="11781" width="11" style="74" customWidth="1"/>
    <col min="11782" max="11782" width="10.5703125" style="74" customWidth="1"/>
    <col min="11783" max="11783" width="9.140625" style="74"/>
    <col min="11784" max="11784" width="11.5703125" style="74" customWidth="1"/>
    <col min="11785" max="11785" width="11.140625" style="74" customWidth="1"/>
    <col min="11786" max="11786" width="9.140625" style="74"/>
    <col min="11787" max="11787" width="11.42578125" style="74" customWidth="1"/>
    <col min="11788" max="11791" width="12.140625" style="74" customWidth="1"/>
    <col min="11792" max="11792" width="9.140625" style="74"/>
    <col min="11793" max="11793" width="11.140625" style="74" customWidth="1"/>
    <col min="11794" max="11794" width="11.42578125" style="74" customWidth="1"/>
    <col min="11795" max="11795" width="9.140625" style="74"/>
    <col min="11796" max="11796" width="11.140625" style="74" customWidth="1"/>
    <col min="11797" max="11797" width="11.42578125" style="74" customWidth="1"/>
    <col min="11798" max="11798" width="9.140625" style="74"/>
    <col min="11799" max="11799" width="11.140625" style="74" customWidth="1"/>
    <col min="11800" max="11800" width="11.42578125" style="74" customWidth="1"/>
    <col min="11801" max="12033" width="9.140625" style="74"/>
    <col min="12034" max="12034" width="11.140625" style="74" customWidth="1"/>
    <col min="12035" max="12035" width="53" style="74" customWidth="1"/>
    <col min="12036" max="12036" width="11.42578125" style="74" bestFit="1" customWidth="1"/>
    <col min="12037" max="12037" width="11" style="74" customWidth="1"/>
    <col min="12038" max="12038" width="10.5703125" style="74" customWidth="1"/>
    <col min="12039" max="12039" width="9.140625" style="74"/>
    <col min="12040" max="12040" width="11.5703125" style="74" customWidth="1"/>
    <col min="12041" max="12041" width="11.140625" style="74" customWidth="1"/>
    <col min="12042" max="12042" width="9.140625" style="74"/>
    <col min="12043" max="12043" width="11.42578125" style="74" customWidth="1"/>
    <col min="12044" max="12047" width="12.140625" style="74" customWidth="1"/>
    <col min="12048" max="12048" width="9.140625" style="74"/>
    <col min="12049" max="12049" width="11.140625" style="74" customWidth="1"/>
    <col min="12050" max="12050" width="11.42578125" style="74" customWidth="1"/>
    <col min="12051" max="12051" width="9.140625" style="74"/>
    <col min="12052" max="12052" width="11.140625" style="74" customWidth="1"/>
    <col min="12053" max="12053" width="11.42578125" style="74" customWidth="1"/>
    <col min="12054" max="12054" width="9.140625" style="74"/>
    <col min="12055" max="12055" width="11.140625" style="74" customWidth="1"/>
    <col min="12056" max="12056" width="11.42578125" style="74" customWidth="1"/>
    <col min="12057" max="12289" width="9.140625" style="74"/>
    <col min="12290" max="12290" width="11.140625" style="74" customWidth="1"/>
    <col min="12291" max="12291" width="53" style="74" customWidth="1"/>
    <col min="12292" max="12292" width="11.42578125" style="74" bestFit="1" customWidth="1"/>
    <col min="12293" max="12293" width="11" style="74" customWidth="1"/>
    <col min="12294" max="12294" width="10.5703125" style="74" customWidth="1"/>
    <col min="12295" max="12295" width="9.140625" style="74"/>
    <col min="12296" max="12296" width="11.5703125" style="74" customWidth="1"/>
    <col min="12297" max="12297" width="11.140625" style="74" customWidth="1"/>
    <col min="12298" max="12298" width="9.140625" style="74"/>
    <col min="12299" max="12299" width="11.42578125" style="74" customWidth="1"/>
    <col min="12300" max="12303" width="12.140625" style="74" customWidth="1"/>
    <col min="12304" max="12304" width="9.140625" style="74"/>
    <col min="12305" max="12305" width="11.140625" style="74" customWidth="1"/>
    <col min="12306" max="12306" width="11.42578125" style="74" customWidth="1"/>
    <col min="12307" max="12307" width="9.140625" style="74"/>
    <col min="12308" max="12308" width="11.140625" style="74" customWidth="1"/>
    <col min="12309" max="12309" width="11.42578125" style="74" customWidth="1"/>
    <col min="12310" max="12310" width="9.140625" style="74"/>
    <col min="12311" max="12311" width="11.140625" style="74" customWidth="1"/>
    <col min="12312" max="12312" width="11.42578125" style="74" customWidth="1"/>
    <col min="12313" max="12545" width="9.140625" style="74"/>
    <col min="12546" max="12546" width="11.140625" style="74" customWidth="1"/>
    <col min="12547" max="12547" width="53" style="74" customWidth="1"/>
    <col min="12548" max="12548" width="11.42578125" style="74" bestFit="1" customWidth="1"/>
    <col min="12549" max="12549" width="11" style="74" customWidth="1"/>
    <col min="12550" max="12550" width="10.5703125" style="74" customWidth="1"/>
    <col min="12551" max="12551" width="9.140625" style="74"/>
    <col min="12552" max="12552" width="11.5703125" style="74" customWidth="1"/>
    <col min="12553" max="12553" width="11.140625" style="74" customWidth="1"/>
    <col min="12554" max="12554" width="9.140625" style="74"/>
    <col min="12555" max="12555" width="11.42578125" style="74" customWidth="1"/>
    <col min="12556" max="12559" width="12.140625" style="74" customWidth="1"/>
    <col min="12560" max="12560" width="9.140625" style="74"/>
    <col min="12561" max="12561" width="11.140625" style="74" customWidth="1"/>
    <col min="12562" max="12562" width="11.42578125" style="74" customWidth="1"/>
    <col min="12563" max="12563" width="9.140625" style="74"/>
    <col min="12564" max="12564" width="11.140625" style="74" customWidth="1"/>
    <col min="12565" max="12565" width="11.42578125" style="74" customWidth="1"/>
    <col min="12566" max="12566" width="9.140625" style="74"/>
    <col min="12567" max="12567" width="11.140625" style="74" customWidth="1"/>
    <col min="12568" max="12568" width="11.42578125" style="74" customWidth="1"/>
    <col min="12569" max="12801" width="9.140625" style="74"/>
    <col min="12802" max="12802" width="11.140625" style="74" customWidth="1"/>
    <col min="12803" max="12803" width="53" style="74" customWidth="1"/>
    <col min="12804" max="12804" width="11.42578125" style="74" bestFit="1" customWidth="1"/>
    <col min="12805" max="12805" width="11" style="74" customWidth="1"/>
    <col min="12806" max="12806" width="10.5703125" style="74" customWidth="1"/>
    <col min="12807" max="12807" width="9.140625" style="74"/>
    <col min="12808" max="12808" width="11.5703125" style="74" customWidth="1"/>
    <col min="12809" max="12809" width="11.140625" style="74" customWidth="1"/>
    <col min="12810" max="12810" width="9.140625" style="74"/>
    <col min="12811" max="12811" width="11.42578125" style="74" customWidth="1"/>
    <col min="12812" max="12815" width="12.140625" style="74" customWidth="1"/>
    <col min="12816" max="12816" width="9.140625" style="74"/>
    <col min="12817" max="12817" width="11.140625" style="74" customWidth="1"/>
    <col min="12818" max="12818" width="11.42578125" style="74" customWidth="1"/>
    <col min="12819" max="12819" width="9.140625" style="74"/>
    <col min="12820" max="12820" width="11.140625" style="74" customWidth="1"/>
    <col min="12821" max="12821" width="11.42578125" style="74" customWidth="1"/>
    <col min="12822" max="12822" width="9.140625" style="74"/>
    <col min="12823" max="12823" width="11.140625" style="74" customWidth="1"/>
    <col min="12824" max="12824" width="11.42578125" style="74" customWidth="1"/>
    <col min="12825" max="13057" width="9.140625" style="74"/>
    <col min="13058" max="13058" width="11.140625" style="74" customWidth="1"/>
    <col min="13059" max="13059" width="53" style="74" customWidth="1"/>
    <col min="13060" max="13060" width="11.42578125" style="74" bestFit="1" customWidth="1"/>
    <col min="13061" max="13061" width="11" style="74" customWidth="1"/>
    <col min="13062" max="13062" width="10.5703125" style="74" customWidth="1"/>
    <col min="13063" max="13063" width="9.140625" style="74"/>
    <col min="13064" max="13064" width="11.5703125" style="74" customWidth="1"/>
    <col min="13065" max="13065" width="11.140625" style="74" customWidth="1"/>
    <col min="13066" max="13066" width="9.140625" style="74"/>
    <col min="13067" max="13067" width="11.42578125" style="74" customWidth="1"/>
    <col min="13068" max="13071" width="12.140625" style="74" customWidth="1"/>
    <col min="13072" max="13072" width="9.140625" style="74"/>
    <col min="13073" max="13073" width="11.140625" style="74" customWidth="1"/>
    <col min="13074" max="13074" width="11.42578125" style="74" customWidth="1"/>
    <col min="13075" max="13075" width="9.140625" style="74"/>
    <col min="13076" max="13076" width="11.140625" style="74" customWidth="1"/>
    <col min="13077" max="13077" width="11.42578125" style="74" customWidth="1"/>
    <col min="13078" max="13078" width="9.140625" style="74"/>
    <col min="13079" max="13079" width="11.140625" style="74" customWidth="1"/>
    <col min="13080" max="13080" width="11.42578125" style="74" customWidth="1"/>
    <col min="13081" max="13313" width="9.140625" style="74"/>
    <col min="13314" max="13314" width="11.140625" style="74" customWidth="1"/>
    <col min="13315" max="13315" width="53" style="74" customWidth="1"/>
    <col min="13316" max="13316" width="11.42578125" style="74" bestFit="1" customWidth="1"/>
    <col min="13317" max="13317" width="11" style="74" customWidth="1"/>
    <col min="13318" max="13318" width="10.5703125" style="74" customWidth="1"/>
    <col min="13319" max="13319" width="9.140625" style="74"/>
    <col min="13320" max="13320" width="11.5703125" style="74" customWidth="1"/>
    <col min="13321" max="13321" width="11.140625" style="74" customWidth="1"/>
    <col min="13322" max="13322" width="9.140625" style="74"/>
    <col min="13323" max="13323" width="11.42578125" style="74" customWidth="1"/>
    <col min="13324" max="13327" width="12.140625" style="74" customWidth="1"/>
    <col min="13328" max="13328" width="9.140625" style="74"/>
    <col min="13329" max="13329" width="11.140625" style="74" customWidth="1"/>
    <col min="13330" max="13330" width="11.42578125" style="74" customWidth="1"/>
    <col min="13331" max="13331" width="9.140625" style="74"/>
    <col min="13332" max="13332" width="11.140625" style="74" customWidth="1"/>
    <col min="13333" max="13333" width="11.42578125" style="74" customWidth="1"/>
    <col min="13334" max="13334" width="9.140625" style="74"/>
    <col min="13335" max="13335" width="11.140625" style="74" customWidth="1"/>
    <col min="13336" max="13336" width="11.42578125" style="74" customWidth="1"/>
    <col min="13337" max="13569" width="9.140625" style="74"/>
    <col min="13570" max="13570" width="11.140625" style="74" customWidth="1"/>
    <col min="13571" max="13571" width="53" style="74" customWidth="1"/>
    <col min="13572" max="13572" width="11.42578125" style="74" bestFit="1" customWidth="1"/>
    <col min="13573" max="13573" width="11" style="74" customWidth="1"/>
    <col min="13574" max="13574" width="10.5703125" style="74" customWidth="1"/>
    <col min="13575" max="13575" width="9.140625" style="74"/>
    <col min="13576" max="13576" width="11.5703125" style="74" customWidth="1"/>
    <col min="13577" max="13577" width="11.140625" style="74" customWidth="1"/>
    <col min="13578" max="13578" width="9.140625" style="74"/>
    <col min="13579" max="13579" width="11.42578125" style="74" customWidth="1"/>
    <col min="13580" max="13583" width="12.140625" style="74" customWidth="1"/>
    <col min="13584" max="13584" width="9.140625" style="74"/>
    <col min="13585" max="13585" width="11.140625" style="74" customWidth="1"/>
    <col min="13586" max="13586" width="11.42578125" style="74" customWidth="1"/>
    <col min="13587" max="13587" width="9.140625" style="74"/>
    <col min="13588" max="13588" width="11.140625" style="74" customWidth="1"/>
    <col min="13589" max="13589" width="11.42578125" style="74" customWidth="1"/>
    <col min="13590" max="13590" width="9.140625" style="74"/>
    <col min="13591" max="13591" width="11.140625" style="74" customWidth="1"/>
    <col min="13592" max="13592" width="11.42578125" style="74" customWidth="1"/>
    <col min="13593" max="13825" width="9.140625" style="74"/>
    <col min="13826" max="13826" width="11.140625" style="74" customWidth="1"/>
    <col min="13827" max="13827" width="53" style="74" customWidth="1"/>
    <col min="13828" max="13828" width="11.42578125" style="74" bestFit="1" customWidth="1"/>
    <col min="13829" max="13829" width="11" style="74" customWidth="1"/>
    <col min="13830" max="13830" width="10.5703125" style="74" customWidth="1"/>
    <col min="13831" max="13831" width="9.140625" style="74"/>
    <col min="13832" max="13832" width="11.5703125" style="74" customWidth="1"/>
    <col min="13833" max="13833" width="11.140625" style="74" customWidth="1"/>
    <col min="13834" max="13834" width="9.140625" style="74"/>
    <col min="13835" max="13835" width="11.42578125" style="74" customWidth="1"/>
    <col min="13836" max="13839" width="12.140625" style="74" customWidth="1"/>
    <col min="13840" max="13840" width="9.140625" style="74"/>
    <col min="13841" max="13841" width="11.140625" style="74" customWidth="1"/>
    <col min="13842" max="13842" width="11.42578125" style="74" customWidth="1"/>
    <col min="13843" max="13843" width="9.140625" style="74"/>
    <col min="13844" max="13844" width="11.140625" style="74" customWidth="1"/>
    <col min="13845" max="13845" width="11.42578125" style="74" customWidth="1"/>
    <col min="13846" max="13846" width="9.140625" style="74"/>
    <col min="13847" max="13847" width="11.140625" style="74" customWidth="1"/>
    <col min="13848" max="13848" width="11.42578125" style="74" customWidth="1"/>
    <col min="13849" max="14081" width="9.140625" style="74"/>
    <col min="14082" max="14082" width="11.140625" style="74" customWidth="1"/>
    <col min="14083" max="14083" width="53" style="74" customWidth="1"/>
    <col min="14084" max="14084" width="11.42578125" style="74" bestFit="1" customWidth="1"/>
    <col min="14085" max="14085" width="11" style="74" customWidth="1"/>
    <col min="14086" max="14086" width="10.5703125" style="74" customWidth="1"/>
    <col min="14087" max="14087" width="9.140625" style="74"/>
    <col min="14088" max="14088" width="11.5703125" style="74" customWidth="1"/>
    <col min="14089" max="14089" width="11.140625" style="74" customWidth="1"/>
    <col min="14090" max="14090" width="9.140625" style="74"/>
    <col min="14091" max="14091" width="11.42578125" style="74" customWidth="1"/>
    <col min="14092" max="14095" width="12.140625" style="74" customWidth="1"/>
    <col min="14096" max="14096" width="9.140625" style="74"/>
    <col min="14097" max="14097" width="11.140625" style="74" customWidth="1"/>
    <col min="14098" max="14098" width="11.42578125" style="74" customWidth="1"/>
    <col min="14099" max="14099" width="9.140625" style="74"/>
    <col min="14100" max="14100" width="11.140625" style="74" customWidth="1"/>
    <col min="14101" max="14101" width="11.42578125" style="74" customWidth="1"/>
    <col min="14102" max="14102" width="9.140625" style="74"/>
    <col min="14103" max="14103" width="11.140625" style="74" customWidth="1"/>
    <col min="14104" max="14104" width="11.42578125" style="74" customWidth="1"/>
    <col min="14105" max="14337" width="9.140625" style="74"/>
    <col min="14338" max="14338" width="11.140625" style="74" customWidth="1"/>
    <col min="14339" max="14339" width="53" style="74" customWidth="1"/>
    <col min="14340" max="14340" width="11.42578125" style="74" bestFit="1" customWidth="1"/>
    <col min="14341" max="14341" width="11" style="74" customWidth="1"/>
    <col min="14342" max="14342" width="10.5703125" style="74" customWidth="1"/>
    <col min="14343" max="14343" width="9.140625" style="74"/>
    <col min="14344" max="14344" width="11.5703125" style="74" customWidth="1"/>
    <col min="14345" max="14345" width="11.140625" style="74" customWidth="1"/>
    <col min="14346" max="14346" width="9.140625" style="74"/>
    <col min="14347" max="14347" width="11.42578125" style="74" customWidth="1"/>
    <col min="14348" max="14351" width="12.140625" style="74" customWidth="1"/>
    <col min="14352" max="14352" width="9.140625" style="74"/>
    <col min="14353" max="14353" width="11.140625" style="74" customWidth="1"/>
    <col min="14354" max="14354" width="11.42578125" style="74" customWidth="1"/>
    <col min="14355" max="14355" width="9.140625" style="74"/>
    <col min="14356" max="14356" width="11.140625" style="74" customWidth="1"/>
    <col min="14357" max="14357" width="11.42578125" style="74" customWidth="1"/>
    <col min="14358" max="14358" width="9.140625" style="74"/>
    <col min="14359" max="14359" width="11.140625" style="74" customWidth="1"/>
    <col min="14360" max="14360" width="11.42578125" style="74" customWidth="1"/>
    <col min="14361" max="14593" width="9.140625" style="74"/>
    <col min="14594" max="14594" width="11.140625" style="74" customWidth="1"/>
    <col min="14595" max="14595" width="53" style="74" customWidth="1"/>
    <col min="14596" max="14596" width="11.42578125" style="74" bestFit="1" customWidth="1"/>
    <col min="14597" max="14597" width="11" style="74" customWidth="1"/>
    <col min="14598" max="14598" width="10.5703125" style="74" customWidth="1"/>
    <col min="14599" max="14599" width="9.140625" style="74"/>
    <col min="14600" max="14600" width="11.5703125" style="74" customWidth="1"/>
    <col min="14601" max="14601" width="11.140625" style="74" customWidth="1"/>
    <col min="14602" max="14602" width="9.140625" style="74"/>
    <col min="14603" max="14603" width="11.42578125" style="74" customWidth="1"/>
    <col min="14604" max="14607" width="12.140625" style="74" customWidth="1"/>
    <col min="14608" max="14608" width="9.140625" style="74"/>
    <col min="14609" max="14609" width="11.140625" style="74" customWidth="1"/>
    <col min="14610" max="14610" width="11.42578125" style="74" customWidth="1"/>
    <col min="14611" max="14611" width="9.140625" style="74"/>
    <col min="14612" max="14612" width="11.140625" style="74" customWidth="1"/>
    <col min="14613" max="14613" width="11.42578125" style="74" customWidth="1"/>
    <col min="14614" max="14614" width="9.140625" style="74"/>
    <col min="14615" max="14615" width="11.140625" style="74" customWidth="1"/>
    <col min="14616" max="14616" width="11.42578125" style="74" customWidth="1"/>
    <col min="14617" max="14849" width="9.140625" style="74"/>
    <col min="14850" max="14850" width="11.140625" style="74" customWidth="1"/>
    <col min="14851" max="14851" width="53" style="74" customWidth="1"/>
    <col min="14852" max="14852" width="11.42578125" style="74" bestFit="1" customWidth="1"/>
    <col min="14853" max="14853" width="11" style="74" customWidth="1"/>
    <col min="14854" max="14854" width="10.5703125" style="74" customWidth="1"/>
    <col min="14855" max="14855" width="9.140625" style="74"/>
    <col min="14856" max="14856" width="11.5703125" style="74" customWidth="1"/>
    <col min="14857" max="14857" width="11.140625" style="74" customWidth="1"/>
    <col min="14858" max="14858" width="9.140625" style="74"/>
    <col min="14859" max="14859" width="11.42578125" style="74" customWidth="1"/>
    <col min="14860" max="14863" width="12.140625" style="74" customWidth="1"/>
    <col min="14864" max="14864" width="9.140625" style="74"/>
    <col min="14865" max="14865" width="11.140625" style="74" customWidth="1"/>
    <col min="14866" max="14866" width="11.42578125" style="74" customWidth="1"/>
    <col min="14867" max="14867" width="9.140625" style="74"/>
    <col min="14868" max="14868" width="11.140625" style="74" customWidth="1"/>
    <col min="14869" max="14869" width="11.42578125" style="74" customWidth="1"/>
    <col min="14870" max="14870" width="9.140625" style="74"/>
    <col min="14871" max="14871" width="11.140625" style="74" customWidth="1"/>
    <col min="14872" max="14872" width="11.42578125" style="74" customWidth="1"/>
    <col min="14873" max="15105" width="9.140625" style="74"/>
    <col min="15106" max="15106" width="11.140625" style="74" customWidth="1"/>
    <col min="15107" max="15107" width="53" style="74" customWidth="1"/>
    <col min="15108" max="15108" width="11.42578125" style="74" bestFit="1" customWidth="1"/>
    <col min="15109" max="15109" width="11" style="74" customWidth="1"/>
    <col min="15110" max="15110" width="10.5703125" style="74" customWidth="1"/>
    <col min="15111" max="15111" width="9.140625" style="74"/>
    <col min="15112" max="15112" width="11.5703125" style="74" customWidth="1"/>
    <col min="15113" max="15113" width="11.140625" style="74" customWidth="1"/>
    <col min="15114" max="15114" width="9.140625" style="74"/>
    <col min="15115" max="15115" width="11.42578125" style="74" customWidth="1"/>
    <col min="15116" max="15119" width="12.140625" style="74" customWidth="1"/>
    <col min="15120" max="15120" width="9.140625" style="74"/>
    <col min="15121" max="15121" width="11.140625" style="74" customWidth="1"/>
    <col min="15122" max="15122" width="11.42578125" style="74" customWidth="1"/>
    <col min="15123" max="15123" width="9.140625" style="74"/>
    <col min="15124" max="15124" width="11.140625" style="74" customWidth="1"/>
    <col min="15125" max="15125" width="11.42578125" style="74" customWidth="1"/>
    <col min="15126" max="15126" width="9.140625" style="74"/>
    <col min="15127" max="15127" width="11.140625" style="74" customWidth="1"/>
    <col min="15128" max="15128" width="11.42578125" style="74" customWidth="1"/>
    <col min="15129" max="15361" width="9.140625" style="74"/>
    <col min="15362" max="15362" width="11.140625" style="74" customWidth="1"/>
    <col min="15363" max="15363" width="53" style="74" customWidth="1"/>
    <col min="15364" max="15364" width="11.42578125" style="74" bestFit="1" customWidth="1"/>
    <col min="15365" max="15365" width="11" style="74" customWidth="1"/>
    <col min="15366" max="15366" width="10.5703125" style="74" customWidth="1"/>
    <col min="15367" max="15367" width="9.140625" style="74"/>
    <col min="15368" max="15368" width="11.5703125" style="74" customWidth="1"/>
    <col min="15369" max="15369" width="11.140625" style="74" customWidth="1"/>
    <col min="15370" max="15370" width="9.140625" style="74"/>
    <col min="15371" max="15371" width="11.42578125" style="74" customWidth="1"/>
    <col min="15372" max="15375" width="12.140625" style="74" customWidth="1"/>
    <col min="15376" max="15376" width="9.140625" style="74"/>
    <col min="15377" max="15377" width="11.140625" style="74" customWidth="1"/>
    <col min="15378" max="15378" width="11.42578125" style="74" customWidth="1"/>
    <col min="15379" max="15379" width="9.140625" style="74"/>
    <col min="15380" max="15380" width="11.140625" style="74" customWidth="1"/>
    <col min="15381" max="15381" width="11.42578125" style="74" customWidth="1"/>
    <col min="15382" max="15382" width="9.140625" style="74"/>
    <col min="15383" max="15383" width="11.140625" style="74" customWidth="1"/>
    <col min="15384" max="15384" width="11.42578125" style="74" customWidth="1"/>
    <col min="15385" max="15617" width="9.140625" style="74"/>
    <col min="15618" max="15618" width="11.140625" style="74" customWidth="1"/>
    <col min="15619" max="15619" width="53" style="74" customWidth="1"/>
    <col min="15620" max="15620" width="11.42578125" style="74" bestFit="1" customWidth="1"/>
    <col min="15621" max="15621" width="11" style="74" customWidth="1"/>
    <col min="15622" max="15622" width="10.5703125" style="74" customWidth="1"/>
    <col min="15623" max="15623" width="9.140625" style="74"/>
    <col min="15624" max="15624" width="11.5703125" style="74" customWidth="1"/>
    <col min="15625" max="15625" width="11.140625" style="74" customWidth="1"/>
    <col min="15626" max="15626" width="9.140625" style="74"/>
    <col min="15627" max="15627" width="11.42578125" style="74" customWidth="1"/>
    <col min="15628" max="15631" width="12.140625" style="74" customWidth="1"/>
    <col min="15632" max="15632" width="9.140625" style="74"/>
    <col min="15633" max="15633" width="11.140625" style="74" customWidth="1"/>
    <col min="15634" max="15634" width="11.42578125" style="74" customWidth="1"/>
    <col min="15635" max="15635" width="9.140625" style="74"/>
    <col min="15636" max="15636" width="11.140625" style="74" customWidth="1"/>
    <col min="15637" max="15637" width="11.42578125" style="74" customWidth="1"/>
    <col min="15638" max="15638" width="9.140625" style="74"/>
    <col min="15639" max="15639" width="11.140625" style="74" customWidth="1"/>
    <col min="15640" max="15640" width="11.42578125" style="74" customWidth="1"/>
    <col min="15641" max="15873" width="9.140625" style="74"/>
    <col min="15874" max="15874" width="11.140625" style="74" customWidth="1"/>
    <col min="15875" max="15875" width="53" style="74" customWidth="1"/>
    <col min="15876" max="15876" width="11.42578125" style="74" bestFit="1" customWidth="1"/>
    <col min="15877" max="15877" width="11" style="74" customWidth="1"/>
    <col min="15878" max="15878" width="10.5703125" style="74" customWidth="1"/>
    <col min="15879" max="15879" width="9.140625" style="74"/>
    <col min="15880" max="15880" width="11.5703125" style="74" customWidth="1"/>
    <col min="15881" max="15881" width="11.140625" style="74" customWidth="1"/>
    <col min="15882" max="15882" width="9.140625" style="74"/>
    <col min="15883" max="15883" width="11.42578125" style="74" customWidth="1"/>
    <col min="15884" max="15887" width="12.140625" style="74" customWidth="1"/>
    <col min="15888" max="15888" width="9.140625" style="74"/>
    <col min="15889" max="15889" width="11.140625" style="74" customWidth="1"/>
    <col min="15890" max="15890" width="11.42578125" style="74" customWidth="1"/>
    <col min="15891" max="15891" width="9.140625" style="74"/>
    <col min="15892" max="15892" width="11.140625" style="74" customWidth="1"/>
    <col min="15893" max="15893" width="11.42578125" style="74" customWidth="1"/>
    <col min="15894" max="15894" width="9.140625" style="74"/>
    <col min="15895" max="15895" width="11.140625" style="74" customWidth="1"/>
    <col min="15896" max="15896" width="11.42578125" style="74" customWidth="1"/>
    <col min="15897" max="16129" width="9.140625" style="74"/>
    <col min="16130" max="16130" width="11.140625" style="74" customWidth="1"/>
    <col min="16131" max="16131" width="53" style="74" customWidth="1"/>
    <col min="16132" max="16132" width="11.42578125" style="74" bestFit="1" customWidth="1"/>
    <col min="16133" max="16133" width="11" style="74" customWidth="1"/>
    <col min="16134" max="16134" width="10.5703125" style="74" customWidth="1"/>
    <col min="16135" max="16135" width="9.140625" style="74"/>
    <col min="16136" max="16136" width="11.5703125" style="74" customWidth="1"/>
    <col min="16137" max="16137" width="11.140625" style="74" customWidth="1"/>
    <col min="16138" max="16138" width="9.140625" style="74"/>
    <col min="16139" max="16139" width="11.42578125" style="74" customWidth="1"/>
    <col min="16140" max="16143" width="12.140625" style="74" customWidth="1"/>
    <col min="16144" max="16144" width="9.140625" style="74"/>
    <col min="16145" max="16145" width="11.140625" style="74" customWidth="1"/>
    <col min="16146" max="16146" width="11.42578125" style="74" customWidth="1"/>
    <col min="16147" max="16147" width="9.140625" style="74"/>
    <col min="16148" max="16148" width="11.140625" style="74" customWidth="1"/>
    <col min="16149" max="16149" width="11.42578125" style="74" customWidth="1"/>
    <col min="16150" max="16150" width="9.140625" style="74"/>
    <col min="16151" max="16151" width="11.140625" style="74" customWidth="1"/>
    <col min="16152" max="16152" width="11.42578125" style="74" customWidth="1"/>
    <col min="16153" max="16384" width="9.140625" style="74"/>
  </cols>
  <sheetData>
    <row r="1" spans="2:27" s="69" customFormat="1" ht="18.75" customHeight="1">
      <c r="B1" s="4072" t="str">
        <f>'[4]Бакалавриат ЗО'!B1:U1</f>
        <v>Гуманитарно-педагогическая академия (филиал) ФГАОУ ВО «КФУ им. В. И. Вернадского» в г. Ялте</v>
      </c>
      <c r="C1" s="4072"/>
      <c r="D1" s="4072"/>
      <c r="E1" s="4072"/>
      <c r="F1" s="4072"/>
      <c r="G1" s="4072"/>
      <c r="H1" s="4072"/>
      <c r="I1" s="4072"/>
      <c r="J1" s="4072"/>
      <c r="K1" s="4072"/>
      <c r="L1" s="4072"/>
      <c r="M1" s="4072"/>
      <c r="N1" s="4072"/>
      <c r="O1" s="4072"/>
      <c r="P1" s="4072"/>
      <c r="Q1" s="4072"/>
      <c r="R1" s="4072"/>
      <c r="S1" s="1269"/>
      <c r="T1" s="1269"/>
      <c r="U1" s="1269"/>
    </row>
    <row r="2" spans="2:27" s="69" customFormat="1">
      <c r="B2" s="4073"/>
      <c r="C2" s="4073"/>
      <c r="D2" s="4073"/>
      <c r="E2" s="4073"/>
      <c r="F2" s="4073"/>
      <c r="G2" s="4073"/>
      <c r="H2" s="4073"/>
      <c r="I2" s="4073"/>
      <c r="J2" s="4073"/>
      <c r="K2" s="4073"/>
      <c r="L2" s="4073"/>
      <c r="M2" s="4073"/>
      <c r="N2" s="4073"/>
      <c r="O2" s="4073"/>
      <c r="P2" s="4073"/>
      <c r="Q2" s="4073"/>
      <c r="R2" s="4073"/>
      <c r="S2" s="1270"/>
      <c r="T2" s="1270"/>
      <c r="U2" s="1270"/>
    </row>
    <row r="3" spans="2:27" s="69" customFormat="1" ht="18.75" customHeight="1">
      <c r="B3" s="4074" t="s">
        <v>229</v>
      </c>
      <c r="C3" s="4074"/>
      <c r="D3" s="4075">
        <v>44256</v>
      </c>
      <c r="E3" s="4076"/>
      <c r="F3" s="4077" t="s">
        <v>230</v>
      </c>
      <c r="G3" s="4077"/>
      <c r="H3" s="4077"/>
      <c r="I3" s="4077"/>
      <c r="J3" s="4077"/>
      <c r="K3" s="4077"/>
      <c r="L3" s="4077"/>
      <c r="M3" s="4077"/>
      <c r="N3" s="4077"/>
      <c r="O3" s="4077"/>
      <c r="P3" s="4077"/>
      <c r="Q3" s="4077"/>
      <c r="R3" s="4077"/>
      <c r="S3" s="1271"/>
      <c r="T3" s="1271"/>
      <c r="U3" s="1271"/>
      <c r="V3" s="227"/>
      <c r="W3" s="227"/>
      <c r="X3" s="227"/>
      <c r="Y3" s="227"/>
      <c r="Z3" s="227"/>
      <c r="AA3" s="227"/>
    </row>
    <row r="4" spans="2:27" s="69" customFormat="1" ht="19.5" thickBot="1">
      <c r="B4" s="1268"/>
      <c r="C4" s="1268"/>
      <c r="F4" s="68"/>
      <c r="I4" s="68"/>
      <c r="J4" s="68"/>
      <c r="K4" s="68"/>
      <c r="L4" s="68"/>
      <c r="M4" s="68"/>
      <c r="N4" s="68"/>
      <c r="O4" s="68"/>
      <c r="R4" s="68"/>
      <c r="U4" s="68"/>
      <c r="X4" s="68"/>
    </row>
    <row r="5" spans="2:27" s="69" customFormat="1" ht="13.5" customHeight="1" thickBot="1">
      <c r="B5" s="4032" t="s">
        <v>9</v>
      </c>
      <c r="C5" s="4033"/>
      <c r="D5" s="4068" t="s">
        <v>0</v>
      </c>
      <c r="E5" s="4069"/>
      <c r="F5" s="4069"/>
      <c r="G5" s="4058" t="s">
        <v>1</v>
      </c>
      <c r="H5" s="4058"/>
      <c r="I5" s="4058"/>
      <c r="J5" s="4058">
        <v>3</v>
      </c>
      <c r="K5" s="4058"/>
      <c r="L5" s="4058"/>
      <c r="M5" s="4058">
        <v>4</v>
      </c>
      <c r="N5" s="4058"/>
      <c r="O5" s="4058"/>
      <c r="P5" s="4058">
        <v>5</v>
      </c>
      <c r="Q5" s="4058"/>
      <c r="R5" s="4058"/>
      <c r="S5" s="4058">
        <v>6</v>
      </c>
      <c r="T5" s="4058"/>
      <c r="U5" s="4059"/>
      <c r="V5" s="4062" t="s">
        <v>24</v>
      </c>
      <c r="W5" s="4063"/>
      <c r="X5" s="4064"/>
    </row>
    <row r="6" spans="2:27" s="69" customFormat="1" ht="18.75" customHeight="1" thickBot="1">
      <c r="B6" s="4034"/>
      <c r="C6" s="4035"/>
      <c r="D6" s="4070"/>
      <c r="E6" s="4071"/>
      <c r="F6" s="4071"/>
      <c r="G6" s="4060"/>
      <c r="H6" s="4060"/>
      <c r="I6" s="4060"/>
      <c r="J6" s="4060"/>
      <c r="K6" s="4060"/>
      <c r="L6" s="4060"/>
      <c r="M6" s="4060"/>
      <c r="N6" s="4060"/>
      <c r="O6" s="4060"/>
      <c r="P6" s="4060"/>
      <c r="Q6" s="4060"/>
      <c r="R6" s="4060"/>
      <c r="S6" s="4060"/>
      <c r="T6" s="4060"/>
      <c r="U6" s="4061"/>
      <c r="V6" s="4065"/>
      <c r="W6" s="4066"/>
      <c r="X6" s="4067"/>
    </row>
    <row r="7" spans="2:27" s="69" customFormat="1" ht="40.5" customHeight="1" thickBot="1">
      <c r="B7" s="4034"/>
      <c r="C7" s="4035"/>
      <c r="D7" s="1283"/>
      <c r="E7" s="1284"/>
      <c r="F7" s="1285"/>
      <c r="G7" s="1286"/>
      <c r="H7" s="1284"/>
      <c r="I7" s="1285"/>
      <c r="J7" s="1286"/>
      <c r="K7" s="1284"/>
      <c r="L7" s="1285"/>
      <c r="M7" s="1286"/>
      <c r="N7" s="1284"/>
      <c r="O7" s="1285"/>
      <c r="P7" s="1286"/>
      <c r="Q7" s="1284"/>
      <c r="R7" s="1285"/>
      <c r="S7" s="1286"/>
      <c r="T7" s="1284"/>
      <c r="U7" s="1287"/>
      <c r="V7" s="1288"/>
      <c r="W7" s="1289"/>
      <c r="X7" s="1290"/>
    </row>
    <row r="8" spans="2:27" s="69" customFormat="1" ht="41.25" customHeight="1" thickBot="1">
      <c r="B8" s="4036"/>
      <c r="C8" s="4037"/>
      <c r="D8" s="944" t="s">
        <v>26</v>
      </c>
      <c r="E8" s="914" t="s">
        <v>27</v>
      </c>
      <c r="F8" s="912" t="s">
        <v>4</v>
      </c>
      <c r="G8" s="913" t="s">
        <v>26</v>
      </c>
      <c r="H8" s="914" t="s">
        <v>27</v>
      </c>
      <c r="I8" s="912" t="s">
        <v>4</v>
      </c>
      <c r="J8" s="913" t="s">
        <v>26</v>
      </c>
      <c r="K8" s="914" t="s">
        <v>27</v>
      </c>
      <c r="L8" s="912" t="s">
        <v>4</v>
      </c>
      <c r="M8" s="913" t="s">
        <v>26</v>
      </c>
      <c r="N8" s="914" t="s">
        <v>27</v>
      </c>
      <c r="O8" s="912" t="s">
        <v>4</v>
      </c>
      <c r="P8" s="913" t="s">
        <v>26</v>
      </c>
      <c r="Q8" s="914" t="s">
        <v>27</v>
      </c>
      <c r="R8" s="912" t="s">
        <v>4</v>
      </c>
      <c r="S8" s="913" t="s">
        <v>26</v>
      </c>
      <c r="T8" s="914" t="s">
        <v>27</v>
      </c>
      <c r="U8" s="912" t="s">
        <v>4</v>
      </c>
      <c r="V8" s="913" t="s">
        <v>26</v>
      </c>
      <c r="W8" s="914" t="s">
        <v>27</v>
      </c>
      <c r="X8" s="899" t="s">
        <v>4</v>
      </c>
    </row>
    <row r="9" spans="2:27" s="69" customFormat="1" ht="36.75" customHeight="1" thickBot="1">
      <c r="B9" s="4038" t="s">
        <v>22</v>
      </c>
      <c r="C9" s="4039"/>
      <c r="D9" s="952">
        <f t="shared" ref="D9:X9" si="0">SUM(D10:D11)</f>
        <v>25</v>
      </c>
      <c r="E9" s="953">
        <f t="shared" si="0"/>
        <v>2</v>
      </c>
      <c r="F9" s="954">
        <f t="shared" si="0"/>
        <v>27</v>
      </c>
      <c r="G9" s="1291">
        <f t="shared" si="0"/>
        <v>22</v>
      </c>
      <c r="H9" s="953">
        <f t="shared" si="0"/>
        <v>0</v>
      </c>
      <c r="I9" s="954">
        <f t="shared" si="0"/>
        <v>22</v>
      </c>
      <c r="J9" s="1291">
        <f t="shared" si="0"/>
        <v>12</v>
      </c>
      <c r="K9" s="953">
        <f t="shared" si="0"/>
        <v>0</v>
      </c>
      <c r="L9" s="954">
        <f t="shared" si="0"/>
        <v>12</v>
      </c>
      <c r="M9" s="1291">
        <f t="shared" si="0"/>
        <v>25</v>
      </c>
      <c r="N9" s="953">
        <f t="shared" si="0"/>
        <v>0</v>
      </c>
      <c r="O9" s="954">
        <f t="shared" si="0"/>
        <v>25</v>
      </c>
      <c r="P9" s="1291">
        <f t="shared" si="0"/>
        <v>22</v>
      </c>
      <c r="Q9" s="953">
        <f t="shared" si="0"/>
        <v>0</v>
      </c>
      <c r="R9" s="954">
        <f t="shared" si="0"/>
        <v>22</v>
      </c>
      <c r="S9" s="1291">
        <f t="shared" si="0"/>
        <v>7</v>
      </c>
      <c r="T9" s="953">
        <f t="shared" si="0"/>
        <v>0</v>
      </c>
      <c r="U9" s="954">
        <f t="shared" si="0"/>
        <v>7</v>
      </c>
      <c r="V9" s="955">
        <f t="shared" si="0"/>
        <v>113</v>
      </c>
      <c r="W9" s="956">
        <f t="shared" si="0"/>
        <v>2</v>
      </c>
      <c r="X9" s="954">
        <f t="shared" si="0"/>
        <v>115</v>
      </c>
    </row>
    <row r="10" spans="2:27" s="73" customFormat="1" ht="40.5" customHeight="1">
      <c r="B10" s="957" t="s">
        <v>231</v>
      </c>
      <c r="C10" s="903" t="s">
        <v>301</v>
      </c>
      <c r="D10" s="958">
        <v>15</v>
      </c>
      <c r="E10" s="959">
        <v>0</v>
      </c>
      <c r="F10" s="960">
        <v>15</v>
      </c>
      <c r="G10" s="961">
        <v>15</v>
      </c>
      <c r="H10" s="959">
        <v>0</v>
      </c>
      <c r="I10" s="960">
        <v>15</v>
      </c>
      <c r="J10" s="961">
        <v>5</v>
      </c>
      <c r="K10" s="959">
        <v>0</v>
      </c>
      <c r="L10" s="960">
        <v>5</v>
      </c>
      <c r="M10" s="961">
        <v>16</v>
      </c>
      <c r="N10" s="959">
        <v>0</v>
      </c>
      <c r="O10" s="960">
        <v>16</v>
      </c>
      <c r="P10" s="961">
        <v>14</v>
      </c>
      <c r="Q10" s="959">
        <v>0</v>
      </c>
      <c r="R10" s="960">
        <v>14</v>
      </c>
      <c r="S10" s="961">
        <v>0</v>
      </c>
      <c r="T10" s="959">
        <v>0</v>
      </c>
      <c r="U10" s="960">
        <v>0</v>
      </c>
      <c r="V10" s="961">
        <v>65</v>
      </c>
      <c r="W10" s="959">
        <v>0</v>
      </c>
      <c r="X10" s="960">
        <v>65</v>
      </c>
    </row>
    <row r="11" spans="2:27" s="73" customFormat="1" ht="20.25" customHeight="1" thickBot="1">
      <c r="B11" s="1292" t="s">
        <v>232</v>
      </c>
      <c r="C11" s="1277" t="s">
        <v>233</v>
      </c>
      <c r="D11" s="1293">
        <v>10</v>
      </c>
      <c r="E11" s="1294">
        <v>2</v>
      </c>
      <c r="F11" s="1295">
        <v>12</v>
      </c>
      <c r="G11" s="1296">
        <v>7</v>
      </c>
      <c r="H11" s="1294">
        <v>0</v>
      </c>
      <c r="I11" s="1295">
        <v>7</v>
      </c>
      <c r="J11" s="1296">
        <v>7</v>
      </c>
      <c r="K11" s="1294">
        <v>0</v>
      </c>
      <c r="L11" s="1295">
        <v>7</v>
      </c>
      <c r="M11" s="1296">
        <v>9</v>
      </c>
      <c r="N11" s="1294">
        <v>0</v>
      </c>
      <c r="O11" s="1295">
        <v>9</v>
      </c>
      <c r="P11" s="1296">
        <v>8</v>
      </c>
      <c r="Q11" s="1294">
        <v>0</v>
      </c>
      <c r="R11" s="1295">
        <v>8</v>
      </c>
      <c r="S11" s="1296">
        <v>7</v>
      </c>
      <c r="T11" s="1294">
        <v>0</v>
      </c>
      <c r="U11" s="1295">
        <v>7</v>
      </c>
      <c r="V11" s="1296">
        <v>48</v>
      </c>
      <c r="W11" s="1294">
        <v>2</v>
      </c>
      <c r="X11" s="1295">
        <v>50</v>
      </c>
    </row>
    <row r="12" spans="2:27" s="73" customFormat="1" ht="25.5" customHeight="1" thickBot="1">
      <c r="B12" s="4050" t="s">
        <v>16</v>
      </c>
      <c r="C12" s="4051"/>
      <c r="D12" s="1276">
        <f t="shared" ref="D12:X12" si="1">SUM(D10:D11)</f>
        <v>25</v>
      </c>
      <c r="E12" s="1272">
        <f t="shared" si="1"/>
        <v>2</v>
      </c>
      <c r="F12" s="205">
        <f t="shared" si="1"/>
        <v>27</v>
      </c>
      <c r="G12" s="1272">
        <f t="shared" si="1"/>
        <v>22</v>
      </c>
      <c r="H12" s="1272">
        <f t="shared" si="1"/>
        <v>0</v>
      </c>
      <c r="I12" s="205">
        <f t="shared" si="1"/>
        <v>22</v>
      </c>
      <c r="J12" s="1272">
        <f t="shared" si="1"/>
        <v>12</v>
      </c>
      <c r="K12" s="1272">
        <f t="shared" si="1"/>
        <v>0</v>
      </c>
      <c r="L12" s="205">
        <f t="shared" si="1"/>
        <v>12</v>
      </c>
      <c r="M12" s="1272">
        <f t="shared" si="1"/>
        <v>25</v>
      </c>
      <c r="N12" s="1272">
        <f t="shared" si="1"/>
        <v>0</v>
      </c>
      <c r="O12" s="205">
        <f t="shared" si="1"/>
        <v>25</v>
      </c>
      <c r="P12" s="1272">
        <f t="shared" si="1"/>
        <v>22</v>
      </c>
      <c r="Q12" s="1272">
        <f t="shared" si="1"/>
        <v>0</v>
      </c>
      <c r="R12" s="205">
        <f t="shared" si="1"/>
        <v>22</v>
      </c>
      <c r="S12" s="1272">
        <f t="shared" si="1"/>
        <v>7</v>
      </c>
      <c r="T12" s="1272">
        <f t="shared" si="1"/>
        <v>0</v>
      </c>
      <c r="U12" s="205">
        <f t="shared" si="1"/>
        <v>7</v>
      </c>
      <c r="V12" s="942">
        <f t="shared" si="1"/>
        <v>113</v>
      </c>
      <c r="W12" s="943">
        <f t="shared" si="1"/>
        <v>2</v>
      </c>
      <c r="X12" s="205">
        <f t="shared" si="1"/>
        <v>115</v>
      </c>
    </row>
    <row r="13" spans="2:27" s="73" customFormat="1" ht="28.5" customHeight="1">
      <c r="B13" s="4054" t="s">
        <v>23</v>
      </c>
      <c r="C13" s="4055"/>
      <c r="D13" s="555"/>
      <c r="E13" s="195"/>
      <c r="F13" s="254"/>
      <c r="G13" s="195"/>
      <c r="H13" s="195"/>
      <c r="I13" s="254"/>
      <c r="J13" s="195"/>
      <c r="K13" s="195"/>
      <c r="L13" s="176"/>
      <c r="M13" s="195"/>
      <c r="N13" s="195"/>
      <c r="O13" s="254"/>
      <c r="P13" s="195"/>
      <c r="Q13" s="195"/>
      <c r="R13" s="254"/>
      <c r="S13" s="195"/>
      <c r="T13" s="195"/>
      <c r="U13" s="254"/>
      <c r="V13" s="195"/>
      <c r="W13" s="195"/>
      <c r="X13" s="254"/>
    </row>
    <row r="14" spans="2:27" s="73" customFormat="1" ht="40.5" customHeight="1" thickBot="1">
      <c r="B14" s="4040" t="s">
        <v>11</v>
      </c>
      <c r="C14" s="4041"/>
      <c r="D14" s="555"/>
      <c r="E14" s="195"/>
      <c r="F14" s="254"/>
      <c r="G14" s="195"/>
      <c r="H14" s="195"/>
      <c r="I14" s="254"/>
      <c r="J14" s="195"/>
      <c r="K14" s="195"/>
      <c r="L14" s="176"/>
      <c r="M14" s="195"/>
      <c r="N14" s="195"/>
      <c r="O14" s="254"/>
      <c r="P14" s="195"/>
      <c r="Q14" s="195"/>
      <c r="R14" s="254"/>
      <c r="S14" s="195"/>
      <c r="T14" s="195"/>
      <c r="U14" s="254"/>
      <c r="V14" s="195"/>
      <c r="W14" s="195"/>
      <c r="X14" s="254"/>
    </row>
    <row r="15" spans="2:27" s="73" customFormat="1" ht="36.75" customHeight="1">
      <c r="B15" s="902" t="s">
        <v>231</v>
      </c>
      <c r="C15" s="903" t="s">
        <v>301</v>
      </c>
      <c r="D15" s="958">
        <v>15</v>
      </c>
      <c r="E15" s="959">
        <v>0</v>
      </c>
      <c r="F15" s="960">
        <v>15</v>
      </c>
      <c r="G15" s="907">
        <v>15</v>
      </c>
      <c r="H15" s="905">
        <v>0</v>
      </c>
      <c r="I15" s="906">
        <v>15</v>
      </c>
      <c r="J15" s="907">
        <v>5</v>
      </c>
      <c r="K15" s="905">
        <v>0</v>
      </c>
      <c r="L15" s="906">
        <v>5</v>
      </c>
      <c r="M15" s="907">
        <v>16</v>
      </c>
      <c r="N15" s="905">
        <v>0</v>
      </c>
      <c r="O15" s="906">
        <v>16</v>
      </c>
      <c r="P15" s="907">
        <v>14</v>
      </c>
      <c r="Q15" s="905">
        <v>0</v>
      </c>
      <c r="R15" s="906">
        <v>14</v>
      </c>
      <c r="S15" s="907">
        <v>0</v>
      </c>
      <c r="T15" s="905">
        <v>0</v>
      </c>
      <c r="U15" s="906">
        <v>0</v>
      </c>
      <c r="V15" s="907">
        <v>65</v>
      </c>
      <c r="W15" s="905">
        <v>0</v>
      </c>
      <c r="X15" s="906">
        <v>65</v>
      </c>
    </row>
    <row r="16" spans="2:27" s="73" customFormat="1" ht="21.75" customHeight="1" thickBot="1">
      <c r="B16" s="1274" t="s">
        <v>232</v>
      </c>
      <c r="C16" s="1278" t="s">
        <v>233</v>
      </c>
      <c r="D16" s="1297">
        <v>10</v>
      </c>
      <c r="E16" s="1298">
        <v>2</v>
      </c>
      <c r="F16" s="1299">
        <v>12</v>
      </c>
      <c r="G16" s="1300">
        <v>7</v>
      </c>
      <c r="H16" s="1301">
        <v>0</v>
      </c>
      <c r="I16" s="1302">
        <v>7</v>
      </c>
      <c r="J16" s="1300">
        <v>7</v>
      </c>
      <c r="K16" s="1301">
        <v>0</v>
      </c>
      <c r="L16" s="1302">
        <v>7</v>
      </c>
      <c r="M16" s="1300">
        <v>9</v>
      </c>
      <c r="N16" s="1301">
        <v>0</v>
      </c>
      <c r="O16" s="1302">
        <v>9</v>
      </c>
      <c r="P16" s="1300">
        <v>8</v>
      </c>
      <c r="Q16" s="1301">
        <v>0</v>
      </c>
      <c r="R16" s="1302">
        <v>8</v>
      </c>
      <c r="S16" s="1300">
        <v>7</v>
      </c>
      <c r="T16" s="1301">
        <v>0</v>
      </c>
      <c r="U16" s="1302">
        <v>7</v>
      </c>
      <c r="V16" s="1300">
        <v>48</v>
      </c>
      <c r="W16" s="1301">
        <v>2</v>
      </c>
      <c r="X16" s="1302">
        <v>50</v>
      </c>
    </row>
    <row r="17" spans="2:28" s="275" customFormat="1" ht="20.25" thickBot="1">
      <c r="B17" s="4056" t="s">
        <v>8</v>
      </c>
      <c r="C17" s="4057"/>
      <c r="D17" s="1303">
        <f t="shared" ref="D17:X17" si="2">SUM(D15:D16)</f>
        <v>25</v>
      </c>
      <c r="E17" s="1304">
        <f t="shared" si="2"/>
        <v>2</v>
      </c>
      <c r="F17" s="276">
        <f t="shared" si="2"/>
        <v>27</v>
      </c>
      <c r="G17" s="1304">
        <f t="shared" si="2"/>
        <v>22</v>
      </c>
      <c r="H17" s="1304">
        <f t="shared" si="2"/>
        <v>0</v>
      </c>
      <c r="I17" s="276">
        <f t="shared" si="2"/>
        <v>22</v>
      </c>
      <c r="J17" s="1304">
        <f t="shared" si="2"/>
        <v>12</v>
      </c>
      <c r="K17" s="1304">
        <f t="shared" si="2"/>
        <v>0</v>
      </c>
      <c r="L17" s="276">
        <f t="shared" si="2"/>
        <v>12</v>
      </c>
      <c r="M17" s="1304">
        <f t="shared" si="2"/>
        <v>25</v>
      </c>
      <c r="N17" s="1304">
        <f t="shared" si="2"/>
        <v>0</v>
      </c>
      <c r="O17" s="276">
        <f t="shared" si="2"/>
        <v>25</v>
      </c>
      <c r="P17" s="1304">
        <f t="shared" si="2"/>
        <v>22</v>
      </c>
      <c r="Q17" s="1304">
        <f t="shared" si="2"/>
        <v>0</v>
      </c>
      <c r="R17" s="276">
        <f t="shared" si="2"/>
        <v>22</v>
      </c>
      <c r="S17" s="1304">
        <f t="shared" si="2"/>
        <v>7</v>
      </c>
      <c r="T17" s="1304">
        <f t="shared" si="2"/>
        <v>0</v>
      </c>
      <c r="U17" s="276">
        <f t="shared" si="2"/>
        <v>7</v>
      </c>
      <c r="V17" s="1304">
        <f t="shared" si="2"/>
        <v>113</v>
      </c>
      <c r="W17" s="1304">
        <f t="shared" si="2"/>
        <v>2</v>
      </c>
      <c r="X17" s="276">
        <f t="shared" si="2"/>
        <v>115</v>
      </c>
    </row>
    <row r="18" spans="2:28" s="275" customFormat="1" ht="29.25" customHeight="1" thickBot="1">
      <c r="B18" s="4042" t="s">
        <v>25</v>
      </c>
      <c r="C18" s="4043"/>
      <c r="D18" s="962"/>
      <c r="E18" s="1305"/>
      <c r="F18" s="963"/>
      <c r="G18" s="1305"/>
      <c r="H18" s="1305"/>
      <c r="I18" s="963"/>
      <c r="J18" s="1305"/>
      <c r="K18" s="1305"/>
      <c r="L18" s="963"/>
      <c r="M18" s="1305"/>
      <c r="N18" s="1305"/>
      <c r="O18" s="963"/>
      <c r="P18" s="1305"/>
      <c r="Q18" s="1305"/>
      <c r="R18" s="963"/>
      <c r="S18" s="1305"/>
      <c r="T18" s="1305"/>
      <c r="U18" s="963"/>
      <c r="V18" s="1305"/>
      <c r="W18" s="1305"/>
      <c r="X18" s="963"/>
    </row>
    <row r="19" spans="2:28" s="275" customFormat="1" ht="38.25" thickBot="1">
      <c r="B19" s="1306" t="s">
        <v>231</v>
      </c>
      <c r="C19" s="964" t="s">
        <v>301</v>
      </c>
      <c r="D19" s="1307">
        <v>0</v>
      </c>
      <c r="E19" s="934">
        <v>0</v>
      </c>
      <c r="F19" s="500">
        <v>0</v>
      </c>
      <c r="G19" s="935">
        <v>0</v>
      </c>
      <c r="H19" s="934">
        <v>0</v>
      </c>
      <c r="I19" s="500">
        <v>0</v>
      </c>
      <c r="J19" s="935">
        <v>0</v>
      </c>
      <c r="K19" s="934">
        <v>0</v>
      </c>
      <c r="L19" s="500">
        <v>0</v>
      </c>
      <c r="M19" s="935">
        <v>0</v>
      </c>
      <c r="N19" s="934">
        <v>0</v>
      </c>
      <c r="O19" s="500">
        <v>0</v>
      </c>
      <c r="P19" s="935">
        <v>0</v>
      </c>
      <c r="Q19" s="934">
        <v>0</v>
      </c>
      <c r="R19" s="500">
        <v>0</v>
      </c>
      <c r="S19" s="935">
        <v>0</v>
      </c>
      <c r="T19" s="934">
        <v>0</v>
      </c>
      <c r="U19" s="500">
        <v>0</v>
      </c>
      <c r="V19" s="935">
        <v>0</v>
      </c>
      <c r="W19" s="934">
        <v>0</v>
      </c>
      <c r="X19" s="500">
        <v>0</v>
      </c>
    </row>
    <row r="20" spans="2:28" ht="21" customHeight="1" thickBot="1">
      <c r="B20" s="4048" t="s">
        <v>13</v>
      </c>
      <c r="C20" s="4049"/>
      <c r="D20" s="965">
        <f t="shared" ref="D20:X20" si="3">SUM(D19:D19)</f>
        <v>0</v>
      </c>
      <c r="E20" s="1308">
        <f t="shared" si="3"/>
        <v>0</v>
      </c>
      <c r="F20" s="1309">
        <f t="shared" si="3"/>
        <v>0</v>
      </c>
      <c r="G20" s="1310">
        <f t="shared" si="3"/>
        <v>0</v>
      </c>
      <c r="H20" s="1308">
        <f t="shared" si="3"/>
        <v>0</v>
      </c>
      <c r="I20" s="1309">
        <f t="shared" si="3"/>
        <v>0</v>
      </c>
      <c r="J20" s="1310">
        <f t="shared" si="3"/>
        <v>0</v>
      </c>
      <c r="K20" s="1308">
        <f t="shared" si="3"/>
        <v>0</v>
      </c>
      <c r="L20" s="1309">
        <f t="shared" si="3"/>
        <v>0</v>
      </c>
      <c r="M20" s="1310">
        <f t="shared" si="3"/>
        <v>0</v>
      </c>
      <c r="N20" s="1308">
        <f t="shared" si="3"/>
        <v>0</v>
      </c>
      <c r="O20" s="1309">
        <f t="shared" si="3"/>
        <v>0</v>
      </c>
      <c r="P20" s="1310">
        <f t="shared" si="3"/>
        <v>0</v>
      </c>
      <c r="Q20" s="1308">
        <f t="shared" si="3"/>
        <v>0</v>
      </c>
      <c r="R20" s="1309">
        <f t="shared" si="3"/>
        <v>0</v>
      </c>
      <c r="S20" s="1310">
        <f t="shared" si="3"/>
        <v>0</v>
      </c>
      <c r="T20" s="1308">
        <f t="shared" si="3"/>
        <v>0</v>
      </c>
      <c r="U20" s="1309">
        <f t="shared" si="3"/>
        <v>0</v>
      </c>
      <c r="V20" s="1310">
        <f t="shared" si="3"/>
        <v>0</v>
      </c>
      <c r="W20" s="1308">
        <f t="shared" si="3"/>
        <v>0</v>
      </c>
      <c r="X20" s="1309">
        <f t="shared" si="3"/>
        <v>0</v>
      </c>
    </row>
    <row r="21" spans="2:28" ht="30" customHeight="1" thickBot="1">
      <c r="B21" s="4052" t="s">
        <v>10</v>
      </c>
      <c r="C21" s="4053"/>
      <c r="D21" s="966">
        <f t="shared" ref="D21:X21" si="4">D17</f>
        <v>25</v>
      </c>
      <c r="E21" s="967">
        <f t="shared" si="4"/>
        <v>2</v>
      </c>
      <c r="F21" s="1311">
        <f t="shared" si="4"/>
        <v>27</v>
      </c>
      <c r="G21" s="966">
        <f t="shared" si="4"/>
        <v>22</v>
      </c>
      <c r="H21" s="967">
        <f t="shared" si="4"/>
        <v>0</v>
      </c>
      <c r="I21" s="276">
        <f t="shared" si="4"/>
        <v>22</v>
      </c>
      <c r="J21" s="966">
        <f t="shared" si="4"/>
        <v>12</v>
      </c>
      <c r="K21" s="967">
        <f t="shared" si="4"/>
        <v>0</v>
      </c>
      <c r="L21" s="1311">
        <f t="shared" si="4"/>
        <v>12</v>
      </c>
      <c r="M21" s="966">
        <f t="shared" si="4"/>
        <v>25</v>
      </c>
      <c r="N21" s="967">
        <f t="shared" si="4"/>
        <v>0</v>
      </c>
      <c r="O21" s="276">
        <f t="shared" si="4"/>
        <v>25</v>
      </c>
      <c r="P21" s="966">
        <f t="shared" si="4"/>
        <v>22</v>
      </c>
      <c r="Q21" s="967">
        <f t="shared" si="4"/>
        <v>0</v>
      </c>
      <c r="R21" s="276">
        <f t="shared" si="4"/>
        <v>22</v>
      </c>
      <c r="S21" s="966">
        <f t="shared" si="4"/>
        <v>7</v>
      </c>
      <c r="T21" s="967">
        <f t="shared" si="4"/>
        <v>0</v>
      </c>
      <c r="U21" s="276">
        <f t="shared" si="4"/>
        <v>7</v>
      </c>
      <c r="V21" s="966">
        <f t="shared" si="4"/>
        <v>113</v>
      </c>
      <c r="W21" s="967">
        <f t="shared" si="4"/>
        <v>2</v>
      </c>
      <c r="X21" s="1312">
        <f t="shared" si="4"/>
        <v>115</v>
      </c>
    </row>
    <row r="22" spans="2:28" ht="44.25" customHeight="1" thickBot="1">
      <c r="B22" s="4046" t="s">
        <v>17</v>
      </c>
      <c r="C22" s="4047"/>
      <c r="D22" s="563">
        <f t="shared" ref="D22:X22" si="5">D20</f>
        <v>0</v>
      </c>
      <c r="E22" s="564">
        <f t="shared" si="5"/>
        <v>0</v>
      </c>
      <c r="F22" s="565">
        <f t="shared" si="5"/>
        <v>0</v>
      </c>
      <c r="G22" s="563">
        <f t="shared" si="5"/>
        <v>0</v>
      </c>
      <c r="H22" s="564">
        <f t="shared" si="5"/>
        <v>0</v>
      </c>
      <c r="I22" s="565">
        <f t="shared" si="5"/>
        <v>0</v>
      </c>
      <c r="J22" s="563">
        <f t="shared" si="5"/>
        <v>0</v>
      </c>
      <c r="K22" s="564">
        <f t="shared" si="5"/>
        <v>0</v>
      </c>
      <c r="L22" s="565">
        <f t="shared" si="5"/>
        <v>0</v>
      </c>
      <c r="M22" s="563">
        <f t="shared" si="5"/>
        <v>0</v>
      </c>
      <c r="N22" s="564">
        <f t="shared" si="5"/>
        <v>0</v>
      </c>
      <c r="O22" s="565">
        <f t="shared" si="5"/>
        <v>0</v>
      </c>
      <c r="P22" s="563">
        <f t="shared" si="5"/>
        <v>0</v>
      </c>
      <c r="Q22" s="564">
        <f t="shared" si="5"/>
        <v>0</v>
      </c>
      <c r="R22" s="565">
        <f t="shared" si="5"/>
        <v>0</v>
      </c>
      <c r="S22" s="563">
        <f t="shared" si="5"/>
        <v>0</v>
      </c>
      <c r="T22" s="564">
        <f t="shared" si="5"/>
        <v>0</v>
      </c>
      <c r="U22" s="565">
        <f t="shared" si="5"/>
        <v>0</v>
      </c>
      <c r="V22" s="1313">
        <f t="shared" si="5"/>
        <v>0</v>
      </c>
      <c r="W22" s="1314">
        <f t="shared" si="5"/>
        <v>0</v>
      </c>
      <c r="X22" s="1315">
        <f t="shared" si="5"/>
        <v>0</v>
      </c>
    </row>
    <row r="23" spans="2:28" ht="30.75" customHeight="1" thickBot="1">
      <c r="B23" s="4044" t="s">
        <v>18</v>
      </c>
      <c r="C23" s="4045"/>
      <c r="D23" s="1814">
        <f t="shared" ref="D23:X23" si="6">D21+D22</f>
        <v>25</v>
      </c>
      <c r="E23" s="1815">
        <f t="shared" si="6"/>
        <v>2</v>
      </c>
      <c r="F23" s="1816">
        <f t="shared" si="6"/>
        <v>27</v>
      </c>
      <c r="G23" s="1814">
        <f t="shared" si="6"/>
        <v>22</v>
      </c>
      <c r="H23" s="1815">
        <f t="shared" si="6"/>
        <v>0</v>
      </c>
      <c r="I23" s="1816">
        <f t="shared" si="6"/>
        <v>22</v>
      </c>
      <c r="J23" s="1814">
        <f t="shared" si="6"/>
        <v>12</v>
      </c>
      <c r="K23" s="1815">
        <f t="shared" si="6"/>
        <v>0</v>
      </c>
      <c r="L23" s="1816">
        <f t="shared" si="6"/>
        <v>12</v>
      </c>
      <c r="M23" s="1814">
        <f t="shared" si="6"/>
        <v>25</v>
      </c>
      <c r="N23" s="1815">
        <f t="shared" si="6"/>
        <v>0</v>
      </c>
      <c r="O23" s="1816">
        <f t="shared" si="6"/>
        <v>25</v>
      </c>
      <c r="P23" s="1814">
        <f t="shared" si="6"/>
        <v>22</v>
      </c>
      <c r="Q23" s="1815">
        <f t="shared" si="6"/>
        <v>0</v>
      </c>
      <c r="R23" s="1816">
        <f t="shared" si="6"/>
        <v>22</v>
      </c>
      <c r="S23" s="1814">
        <f t="shared" si="6"/>
        <v>7</v>
      </c>
      <c r="T23" s="1815">
        <f t="shared" si="6"/>
        <v>0</v>
      </c>
      <c r="U23" s="1816">
        <f t="shared" si="6"/>
        <v>7</v>
      </c>
      <c r="V23" s="1817">
        <f t="shared" si="6"/>
        <v>113</v>
      </c>
      <c r="W23" s="1818">
        <f t="shared" si="6"/>
        <v>2</v>
      </c>
      <c r="X23" s="1819">
        <f t="shared" si="6"/>
        <v>115</v>
      </c>
    </row>
    <row r="25" spans="2:28">
      <c r="B25" s="3906"/>
      <c r="C25" s="3906"/>
      <c r="D25" s="3906"/>
      <c r="E25" s="3906"/>
      <c r="F25" s="3906"/>
      <c r="G25" s="3906"/>
      <c r="H25" s="3906"/>
      <c r="I25" s="3906"/>
      <c r="J25" s="3906"/>
      <c r="K25" s="3906"/>
      <c r="L25" s="3906"/>
      <c r="M25" s="3906"/>
      <c r="N25" s="3906"/>
      <c r="O25" s="3906"/>
      <c r="P25" s="3906"/>
      <c r="Q25" s="3906"/>
      <c r="R25" s="3906"/>
      <c r="S25" s="3906"/>
      <c r="T25" s="3906"/>
      <c r="U25" s="3906"/>
      <c r="V25" s="3906"/>
      <c r="W25" s="3906"/>
      <c r="X25" s="77"/>
      <c r="Y25" s="77"/>
      <c r="Z25" s="77"/>
      <c r="AA25" s="69"/>
      <c r="AB25" s="69"/>
    </row>
    <row r="27" spans="2:28">
      <c r="D27" s="302"/>
      <c r="E27" s="302"/>
      <c r="F27" s="302"/>
      <c r="G27" s="302"/>
      <c r="H27" s="302"/>
      <c r="I27" s="302"/>
      <c r="J27" s="302"/>
      <c r="K27" s="302"/>
      <c r="L27" s="302"/>
      <c r="M27" s="302"/>
      <c r="N27" s="302"/>
      <c r="O27" s="302"/>
      <c r="P27" s="302"/>
      <c r="Q27" s="302"/>
      <c r="R27" s="302"/>
      <c r="S27" s="302"/>
      <c r="T27" s="302"/>
      <c r="U27" s="302"/>
      <c r="V27" s="302"/>
      <c r="W27" s="302"/>
      <c r="X27" s="302"/>
    </row>
  </sheetData>
  <mergeCells count="24">
    <mergeCell ref="J5:L6"/>
    <mergeCell ref="M5:O6"/>
    <mergeCell ref="P5:R6"/>
    <mergeCell ref="B1:R1"/>
    <mergeCell ref="B2:R2"/>
    <mergeCell ref="B3:C3"/>
    <mergeCell ref="D3:E3"/>
    <mergeCell ref="F3:R3"/>
    <mergeCell ref="B25:W25"/>
    <mergeCell ref="B5:C8"/>
    <mergeCell ref="B9:C9"/>
    <mergeCell ref="B14:C14"/>
    <mergeCell ref="B18:C18"/>
    <mergeCell ref="B23:C23"/>
    <mergeCell ref="B22:C22"/>
    <mergeCell ref="B20:C20"/>
    <mergeCell ref="B12:C12"/>
    <mergeCell ref="B21:C21"/>
    <mergeCell ref="B13:C13"/>
    <mergeCell ref="B17:C17"/>
    <mergeCell ref="S5:U6"/>
    <mergeCell ref="V5:X6"/>
    <mergeCell ref="D5:F6"/>
    <mergeCell ref="G5:I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B24"/>
  <sheetViews>
    <sheetView view="pageBreakPreview" zoomScale="50" zoomScaleNormal="50" zoomScaleSheetLayoutView="50" workbookViewId="0">
      <selection activeCell="G25" sqref="G25"/>
    </sheetView>
  </sheetViews>
  <sheetFormatPr defaultRowHeight="18"/>
  <cols>
    <col min="1" max="1" width="9.140625" style="132"/>
    <col min="2" max="2" width="16.85546875" style="132" customWidth="1"/>
    <col min="3" max="3" width="47.5703125" style="132" customWidth="1"/>
    <col min="4" max="4" width="11.42578125" style="132" bestFit="1" customWidth="1"/>
    <col min="5" max="5" width="11.42578125" style="132" customWidth="1"/>
    <col min="6" max="6" width="11.140625" style="196" customWidth="1"/>
    <col min="7" max="7" width="10.5703125" style="132" customWidth="1"/>
    <col min="8" max="8" width="11.5703125" style="132" customWidth="1"/>
    <col min="9" max="9" width="11.42578125" style="196" customWidth="1"/>
    <col min="10" max="11" width="10.85546875" style="196" customWidth="1"/>
    <col min="12" max="15" width="11" style="196" customWidth="1"/>
    <col min="16" max="16" width="12" style="132" customWidth="1"/>
    <col min="17" max="17" width="11" style="132" customWidth="1"/>
    <col min="18" max="18" width="11" style="196" customWidth="1"/>
    <col min="19" max="19" width="11.7109375" style="132" customWidth="1"/>
    <col min="20" max="20" width="11" style="132" customWidth="1"/>
    <col min="21" max="21" width="11" style="196" customWidth="1"/>
    <col min="22" max="22" width="10.28515625" style="132" customWidth="1"/>
    <col min="23" max="23" width="11" style="132" customWidth="1"/>
    <col min="24" max="24" width="11" style="196" customWidth="1"/>
    <col min="25" max="257" width="9.140625" style="132"/>
    <col min="258" max="258" width="16.85546875" style="132" customWidth="1"/>
    <col min="259" max="259" width="47.5703125" style="132" customWidth="1"/>
    <col min="260" max="260" width="11.42578125" style="132" bestFit="1" customWidth="1"/>
    <col min="261" max="261" width="11.42578125" style="132" customWidth="1"/>
    <col min="262" max="262" width="11.140625" style="132" customWidth="1"/>
    <col min="263" max="263" width="9.140625" style="132"/>
    <col min="264" max="264" width="11.5703125" style="132" customWidth="1"/>
    <col min="265" max="265" width="11.42578125" style="132" customWidth="1"/>
    <col min="266" max="266" width="9.140625" style="132"/>
    <col min="267" max="267" width="10.85546875" style="132" customWidth="1"/>
    <col min="268" max="271" width="11" style="132" customWidth="1"/>
    <col min="272" max="272" width="9.140625" style="132"/>
    <col min="273" max="274" width="11" style="132" customWidth="1"/>
    <col min="275" max="275" width="9.140625" style="132"/>
    <col min="276" max="277" width="11" style="132" customWidth="1"/>
    <col min="278" max="278" width="9.140625" style="132"/>
    <col min="279" max="280" width="11" style="132" customWidth="1"/>
    <col min="281" max="513" width="9.140625" style="132"/>
    <col min="514" max="514" width="16.85546875" style="132" customWidth="1"/>
    <col min="515" max="515" width="47.5703125" style="132" customWidth="1"/>
    <col min="516" max="516" width="11.42578125" style="132" bestFit="1" customWidth="1"/>
    <col min="517" max="517" width="11.42578125" style="132" customWidth="1"/>
    <col min="518" max="518" width="11.140625" style="132" customWidth="1"/>
    <col min="519" max="519" width="9.140625" style="132"/>
    <col min="520" max="520" width="11.5703125" style="132" customWidth="1"/>
    <col min="521" max="521" width="11.42578125" style="132" customWidth="1"/>
    <col min="522" max="522" width="9.140625" style="132"/>
    <col min="523" max="523" width="10.85546875" style="132" customWidth="1"/>
    <col min="524" max="527" width="11" style="132" customWidth="1"/>
    <col min="528" max="528" width="9.140625" style="132"/>
    <col min="529" max="530" width="11" style="132" customWidth="1"/>
    <col min="531" max="531" width="9.140625" style="132"/>
    <col min="532" max="533" width="11" style="132" customWidth="1"/>
    <col min="534" max="534" width="9.140625" style="132"/>
    <col min="535" max="536" width="11" style="132" customWidth="1"/>
    <col min="537" max="769" width="9.140625" style="132"/>
    <col min="770" max="770" width="16.85546875" style="132" customWidth="1"/>
    <col min="771" max="771" width="47.5703125" style="132" customWidth="1"/>
    <col min="772" max="772" width="11.42578125" style="132" bestFit="1" customWidth="1"/>
    <col min="773" max="773" width="11.42578125" style="132" customWidth="1"/>
    <col min="774" max="774" width="11.140625" style="132" customWidth="1"/>
    <col min="775" max="775" width="9.140625" style="132"/>
    <col min="776" max="776" width="11.5703125" style="132" customWidth="1"/>
    <col min="777" max="777" width="11.42578125" style="132" customWidth="1"/>
    <col min="778" max="778" width="9.140625" style="132"/>
    <col min="779" max="779" width="10.85546875" style="132" customWidth="1"/>
    <col min="780" max="783" width="11" style="132" customWidth="1"/>
    <col min="784" max="784" width="9.140625" style="132"/>
    <col min="785" max="786" width="11" style="132" customWidth="1"/>
    <col min="787" max="787" width="9.140625" style="132"/>
    <col min="788" max="789" width="11" style="132" customWidth="1"/>
    <col min="790" max="790" width="9.140625" style="132"/>
    <col min="791" max="792" width="11" style="132" customWidth="1"/>
    <col min="793" max="1025" width="9.140625" style="132"/>
    <col min="1026" max="1026" width="16.85546875" style="132" customWidth="1"/>
    <col min="1027" max="1027" width="47.5703125" style="132" customWidth="1"/>
    <col min="1028" max="1028" width="11.42578125" style="132" bestFit="1" customWidth="1"/>
    <col min="1029" max="1029" width="11.42578125" style="132" customWidth="1"/>
    <col min="1030" max="1030" width="11.140625" style="132" customWidth="1"/>
    <col min="1031" max="1031" width="9.140625" style="132"/>
    <col min="1032" max="1032" width="11.5703125" style="132" customWidth="1"/>
    <col min="1033" max="1033" width="11.42578125" style="132" customWidth="1"/>
    <col min="1034" max="1034" width="9.140625" style="132"/>
    <col min="1035" max="1035" width="10.85546875" style="132" customWidth="1"/>
    <col min="1036" max="1039" width="11" style="132" customWidth="1"/>
    <col min="1040" max="1040" width="9.140625" style="132"/>
    <col min="1041" max="1042" width="11" style="132" customWidth="1"/>
    <col min="1043" max="1043" width="9.140625" style="132"/>
    <col min="1044" max="1045" width="11" style="132" customWidth="1"/>
    <col min="1046" max="1046" width="9.140625" style="132"/>
    <col min="1047" max="1048" width="11" style="132" customWidth="1"/>
    <col min="1049" max="1281" width="9.140625" style="132"/>
    <col min="1282" max="1282" width="16.85546875" style="132" customWidth="1"/>
    <col min="1283" max="1283" width="47.5703125" style="132" customWidth="1"/>
    <col min="1284" max="1284" width="11.42578125" style="132" bestFit="1" customWidth="1"/>
    <col min="1285" max="1285" width="11.42578125" style="132" customWidth="1"/>
    <col min="1286" max="1286" width="11.140625" style="132" customWidth="1"/>
    <col min="1287" max="1287" width="9.140625" style="132"/>
    <col min="1288" max="1288" width="11.5703125" style="132" customWidth="1"/>
    <col min="1289" max="1289" width="11.42578125" style="132" customWidth="1"/>
    <col min="1290" max="1290" width="9.140625" style="132"/>
    <col min="1291" max="1291" width="10.85546875" style="132" customWidth="1"/>
    <col min="1292" max="1295" width="11" style="132" customWidth="1"/>
    <col min="1296" max="1296" width="9.140625" style="132"/>
    <col min="1297" max="1298" width="11" style="132" customWidth="1"/>
    <col min="1299" max="1299" width="9.140625" style="132"/>
    <col min="1300" max="1301" width="11" style="132" customWidth="1"/>
    <col min="1302" max="1302" width="9.140625" style="132"/>
    <col min="1303" max="1304" width="11" style="132" customWidth="1"/>
    <col min="1305" max="1537" width="9.140625" style="132"/>
    <col min="1538" max="1538" width="16.85546875" style="132" customWidth="1"/>
    <col min="1539" max="1539" width="47.5703125" style="132" customWidth="1"/>
    <col min="1540" max="1540" width="11.42578125" style="132" bestFit="1" customWidth="1"/>
    <col min="1541" max="1541" width="11.42578125" style="132" customWidth="1"/>
    <col min="1542" max="1542" width="11.140625" style="132" customWidth="1"/>
    <col min="1543" max="1543" width="9.140625" style="132"/>
    <col min="1544" max="1544" width="11.5703125" style="132" customWidth="1"/>
    <col min="1545" max="1545" width="11.42578125" style="132" customWidth="1"/>
    <col min="1546" max="1546" width="9.140625" style="132"/>
    <col min="1547" max="1547" width="10.85546875" style="132" customWidth="1"/>
    <col min="1548" max="1551" width="11" style="132" customWidth="1"/>
    <col min="1552" max="1552" width="9.140625" style="132"/>
    <col min="1553" max="1554" width="11" style="132" customWidth="1"/>
    <col min="1555" max="1555" width="9.140625" style="132"/>
    <col min="1556" max="1557" width="11" style="132" customWidth="1"/>
    <col min="1558" max="1558" width="9.140625" style="132"/>
    <col min="1559" max="1560" width="11" style="132" customWidth="1"/>
    <col min="1561" max="1793" width="9.140625" style="132"/>
    <col min="1794" max="1794" width="16.85546875" style="132" customWidth="1"/>
    <col min="1795" max="1795" width="47.5703125" style="132" customWidth="1"/>
    <col min="1796" max="1796" width="11.42578125" style="132" bestFit="1" customWidth="1"/>
    <col min="1797" max="1797" width="11.42578125" style="132" customWidth="1"/>
    <col min="1798" max="1798" width="11.140625" style="132" customWidth="1"/>
    <col min="1799" max="1799" width="9.140625" style="132"/>
    <col min="1800" max="1800" width="11.5703125" style="132" customWidth="1"/>
    <col min="1801" max="1801" width="11.42578125" style="132" customWidth="1"/>
    <col min="1802" max="1802" width="9.140625" style="132"/>
    <col min="1803" max="1803" width="10.85546875" style="132" customWidth="1"/>
    <col min="1804" max="1807" width="11" style="132" customWidth="1"/>
    <col min="1808" max="1808" width="9.140625" style="132"/>
    <col min="1809" max="1810" width="11" style="132" customWidth="1"/>
    <col min="1811" max="1811" width="9.140625" style="132"/>
    <col min="1812" max="1813" width="11" style="132" customWidth="1"/>
    <col min="1814" max="1814" width="9.140625" style="132"/>
    <col min="1815" max="1816" width="11" style="132" customWidth="1"/>
    <col min="1817" max="2049" width="9.140625" style="132"/>
    <col min="2050" max="2050" width="16.85546875" style="132" customWidth="1"/>
    <col min="2051" max="2051" width="47.5703125" style="132" customWidth="1"/>
    <col min="2052" max="2052" width="11.42578125" style="132" bestFit="1" customWidth="1"/>
    <col min="2053" max="2053" width="11.42578125" style="132" customWidth="1"/>
    <col min="2054" max="2054" width="11.140625" style="132" customWidth="1"/>
    <col min="2055" max="2055" width="9.140625" style="132"/>
    <col min="2056" max="2056" width="11.5703125" style="132" customWidth="1"/>
    <col min="2057" max="2057" width="11.42578125" style="132" customWidth="1"/>
    <col min="2058" max="2058" width="9.140625" style="132"/>
    <col min="2059" max="2059" width="10.85546875" style="132" customWidth="1"/>
    <col min="2060" max="2063" width="11" style="132" customWidth="1"/>
    <col min="2064" max="2064" width="9.140625" style="132"/>
    <col min="2065" max="2066" width="11" style="132" customWidth="1"/>
    <col min="2067" max="2067" width="9.140625" style="132"/>
    <col min="2068" max="2069" width="11" style="132" customWidth="1"/>
    <col min="2070" max="2070" width="9.140625" style="132"/>
    <col min="2071" max="2072" width="11" style="132" customWidth="1"/>
    <col min="2073" max="2305" width="9.140625" style="132"/>
    <col min="2306" max="2306" width="16.85546875" style="132" customWidth="1"/>
    <col min="2307" max="2307" width="47.5703125" style="132" customWidth="1"/>
    <col min="2308" max="2308" width="11.42578125" style="132" bestFit="1" customWidth="1"/>
    <col min="2309" max="2309" width="11.42578125" style="132" customWidth="1"/>
    <col min="2310" max="2310" width="11.140625" style="132" customWidth="1"/>
    <col min="2311" max="2311" width="9.140625" style="132"/>
    <col min="2312" max="2312" width="11.5703125" style="132" customWidth="1"/>
    <col min="2313" max="2313" width="11.42578125" style="132" customWidth="1"/>
    <col min="2314" max="2314" width="9.140625" style="132"/>
    <col min="2315" max="2315" width="10.85546875" style="132" customWidth="1"/>
    <col min="2316" max="2319" width="11" style="132" customWidth="1"/>
    <col min="2320" max="2320" width="9.140625" style="132"/>
    <col min="2321" max="2322" width="11" style="132" customWidth="1"/>
    <col min="2323" max="2323" width="9.140625" style="132"/>
    <col min="2324" max="2325" width="11" style="132" customWidth="1"/>
    <col min="2326" max="2326" width="9.140625" style="132"/>
    <col min="2327" max="2328" width="11" style="132" customWidth="1"/>
    <col min="2329" max="2561" width="9.140625" style="132"/>
    <col min="2562" max="2562" width="16.85546875" style="132" customWidth="1"/>
    <col min="2563" max="2563" width="47.5703125" style="132" customWidth="1"/>
    <col min="2564" max="2564" width="11.42578125" style="132" bestFit="1" customWidth="1"/>
    <col min="2565" max="2565" width="11.42578125" style="132" customWidth="1"/>
    <col min="2566" max="2566" width="11.140625" style="132" customWidth="1"/>
    <col min="2567" max="2567" width="9.140625" style="132"/>
    <col min="2568" max="2568" width="11.5703125" style="132" customWidth="1"/>
    <col min="2569" max="2569" width="11.42578125" style="132" customWidth="1"/>
    <col min="2570" max="2570" width="9.140625" style="132"/>
    <col min="2571" max="2571" width="10.85546875" style="132" customWidth="1"/>
    <col min="2572" max="2575" width="11" style="132" customWidth="1"/>
    <col min="2576" max="2576" width="9.140625" style="132"/>
    <col min="2577" max="2578" width="11" style="132" customWidth="1"/>
    <col min="2579" max="2579" width="9.140625" style="132"/>
    <col min="2580" max="2581" width="11" style="132" customWidth="1"/>
    <col min="2582" max="2582" width="9.140625" style="132"/>
    <col min="2583" max="2584" width="11" style="132" customWidth="1"/>
    <col min="2585" max="2817" width="9.140625" style="132"/>
    <col min="2818" max="2818" width="16.85546875" style="132" customWidth="1"/>
    <col min="2819" max="2819" width="47.5703125" style="132" customWidth="1"/>
    <col min="2820" max="2820" width="11.42578125" style="132" bestFit="1" customWidth="1"/>
    <col min="2821" max="2821" width="11.42578125" style="132" customWidth="1"/>
    <col min="2822" max="2822" width="11.140625" style="132" customWidth="1"/>
    <col min="2823" max="2823" width="9.140625" style="132"/>
    <col min="2824" max="2824" width="11.5703125" style="132" customWidth="1"/>
    <col min="2825" max="2825" width="11.42578125" style="132" customWidth="1"/>
    <col min="2826" max="2826" width="9.140625" style="132"/>
    <col min="2827" max="2827" width="10.85546875" style="132" customWidth="1"/>
    <col min="2828" max="2831" width="11" style="132" customWidth="1"/>
    <col min="2832" max="2832" width="9.140625" style="132"/>
    <col min="2833" max="2834" width="11" style="132" customWidth="1"/>
    <col min="2835" max="2835" width="9.140625" style="132"/>
    <col min="2836" max="2837" width="11" style="132" customWidth="1"/>
    <col min="2838" max="2838" width="9.140625" style="132"/>
    <col min="2839" max="2840" width="11" style="132" customWidth="1"/>
    <col min="2841" max="3073" width="9.140625" style="132"/>
    <col min="3074" max="3074" width="16.85546875" style="132" customWidth="1"/>
    <col min="3075" max="3075" width="47.5703125" style="132" customWidth="1"/>
    <col min="3076" max="3076" width="11.42578125" style="132" bestFit="1" customWidth="1"/>
    <col min="3077" max="3077" width="11.42578125" style="132" customWidth="1"/>
    <col min="3078" max="3078" width="11.140625" style="132" customWidth="1"/>
    <col min="3079" max="3079" width="9.140625" style="132"/>
    <col min="3080" max="3080" width="11.5703125" style="132" customWidth="1"/>
    <col min="3081" max="3081" width="11.42578125" style="132" customWidth="1"/>
    <col min="3082" max="3082" width="9.140625" style="132"/>
    <col min="3083" max="3083" width="10.85546875" style="132" customWidth="1"/>
    <col min="3084" max="3087" width="11" style="132" customWidth="1"/>
    <col min="3088" max="3088" width="9.140625" style="132"/>
    <col min="3089" max="3090" width="11" style="132" customWidth="1"/>
    <col min="3091" max="3091" width="9.140625" style="132"/>
    <col min="3092" max="3093" width="11" style="132" customWidth="1"/>
    <col min="3094" max="3094" width="9.140625" style="132"/>
    <col min="3095" max="3096" width="11" style="132" customWidth="1"/>
    <col min="3097" max="3329" width="9.140625" style="132"/>
    <col min="3330" max="3330" width="16.85546875" style="132" customWidth="1"/>
    <col min="3331" max="3331" width="47.5703125" style="132" customWidth="1"/>
    <col min="3332" max="3332" width="11.42578125" style="132" bestFit="1" customWidth="1"/>
    <col min="3333" max="3333" width="11.42578125" style="132" customWidth="1"/>
    <col min="3334" max="3334" width="11.140625" style="132" customWidth="1"/>
    <col min="3335" max="3335" width="9.140625" style="132"/>
    <col min="3336" max="3336" width="11.5703125" style="132" customWidth="1"/>
    <col min="3337" max="3337" width="11.42578125" style="132" customWidth="1"/>
    <col min="3338" max="3338" width="9.140625" style="132"/>
    <col min="3339" max="3339" width="10.85546875" style="132" customWidth="1"/>
    <col min="3340" max="3343" width="11" style="132" customWidth="1"/>
    <col min="3344" max="3344" width="9.140625" style="132"/>
    <col min="3345" max="3346" width="11" style="132" customWidth="1"/>
    <col min="3347" max="3347" width="9.140625" style="132"/>
    <col min="3348" max="3349" width="11" style="132" customWidth="1"/>
    <col min="3350" max="3350" width="9.140625" style="132"/>
    <col min="3351" max="3352" width="11" style="132" customWidth="1"/>
    <col min="3353" max="3585" width="9.140625" style="132"/>
    <col min="3586" max="3586" width="16.85546875" style="132" customWidth="1"/>
    <col min="3587" max="3587" width="47.5703125" style="132" customWidth="1"/>
    <col min="3588" max="3588" width="11.42578125" style="132" bestFit="1" customWidth="1"/>
    <col min="3589" max="3589" width="11.42578125" style="132" customWidth="1"/>
    <col min="3590" max="3590" width="11.140625" style="132" customWidth="1"/>
    <col min="3591" max="3591" width="9.140625" style="132"/>
    <col min="3592" max="3592" width="11.5703125" style="132" customWidth="1"/>
    <col min="3593" max="3593" width="11.42578125" style="132" customWidth="1"/>
    <col min="3594" max="3594" width="9.140625" style="132"/>
    <col min="3595" max="3595" width="10.85546875" style="132" customWidth="1"/>
    <col min="3596" max="3599" width="11" style="132" customWidth="1"/>
    <col min="3600" max="3600" width="9.140625" style="132"/>
    <col min="3601" max="3602" width="11" style="132" customWidth="1"/>
    <col min="3603" max="3603" width="9.140625" style="132"/>
    <col min="3604" max="3605" width="11" style="132" customWidth="1"/>
    <col min="3606" max="3606" width="9.140625" style="132"/>
    <col min="3607" max="3608" width="11" style="132" customWidth="1"/>
    <col min="3609" max="3841" width="9.140625" style="132"/>
    <col min="3842" max="3842" width="16.85546875" style="132" customWidth="1"/>
    <col min="3843" max="3843" width="47.5703125" style="132" customWidth="1"/>
    <col min="3844" max="3844" width="11.42578125" style="132" bestFit="1" customWidth="1"/>
    <col min="3845" max="3845" width="11.42578125" style="132" customWidth="1"/>
    <col min="3846" max="3846" width="11.140625" style="132" customWidth="1"/>
    <col min="3847" max="3847" width="9.140625" style="132"/>
    <col min="3848" max="3848" width="11.5703125" style="132" customWidth="1"/>
    <col min="3849" max="3849" width="11.42578125" style="132" customWidth="1"/>
    <col min="3850" max="3850" width="9.140625" style="132"/>
    <col min="3851" max="3851" width="10.85546875" style="132" customWidth="1"/>
    <col min="3852" max="3855" width="11" style="132" customWidth="1"/>
    <col min="3856" max="3856" width="9.140625" style="132"/>
    <col min="3857" max="3858" width="11" style="132" customWidth="1"/>
    <col min="3859" max="3859" width="9.140625" style="132"/>
    <col min="3860" max="3861" width="11" style="132" customWidth="1"/>
    <col min="3862" max="3862" width="9.140625" style="132"/>
    <col min="3863" max="3864" width="11" style="132" customWidth="1"/>
    <col min="3865" max="4097" width="9.140625" style="132"/>
    <col min="4098" max="4098" width="16.85546875" style="132" customWidth="1"/>
    <col min="4099" max="4099" width="47.5703125" style="132" customWidth="1"/>
    <col min="4100" max="4100" width="11.42578125" style="132" bestFit="1" customWidth="1"/>
    <col min="4101" max="4101" width="11.42578125" style="132" customWidth="1"/>
    <col min="4102" max="4102" width="11.140625" style="132" customWidth="1"/>
    <col min="4103" max="4103" width="9.140625" style="132"/>
    <col min="4104" max="4104" width="11.5703125" style="132" customWidth="1"/>
    <col min="4105" max="4105" width="11.42578125" style="132" customWidth="1"/>
    <col min="4106" max="4106" width="9.140625" style="132"/>
    <col min="4107" max="4107" width="10.85546875" style="132" customWidth="1"/>
    <col min="4108" max="4111" width="11" style="132" customWidth="1"/>
    <col min="4112" max="4112" width="9.140625" style="132"/>
    <col min="4113" max="4114" width="11" style="132" customWidth="1"/>
    <col min="4115" max="4115" width="9.140625" style="132"/>
    <col min="4116" max="4117" width="11" style="132" customWidth="1"/>
    <col min="4118" max="4118" width="9.140625" style="132"/>
    <col min="4119" max="4120" width="11" style="132" customWidth="1"/>
    <col min="4121" max="4353" width="9.140625" style="132"/>
    <col min="4354" max="4354" width="16.85546875" style="132" customWidth="1"/>
    <col min="4355" max="4355" width="47.5703125" style="132" customWidth="1"/>
    <col min="4356" max="4356" width="11.42578125" style="132" bestFit="1" customWidth="1"/>
    <col min="4357" max="4357" width="11.42578125" style="132" customWidth="1"/>
    <col min="4358" max="4358" width="11.140625" style="132" customWidth="1"/>
    <col min="4359" max="4359" width="9.140625" style="132"/>
    <col min="4360" max="4360" width="11.5703125" style="132" customWidth="1"/>
    <col min="4361" max="4361" width="11.42578125" style="132" customWidth="1"/>
    <col min="4362" max="4362" width="9.140625" style="132"/>
    <col min="4363" max="4363" width="10.85546875" style="132" customWidth="1"/>
    <col min="4364" max="4367" width="11" style="132" customWidth="1"/>
    <col min="4368" max="4368" width="9.140625" style="132"/>
    <col min="4369" max="4370" width="11" style="132" customWidth="1"/>
    <col min="4371" max="4371" width="9.140625" style="132"/>
    <col min="4372" max="4373" width="11" style="132" customWidth="1"/>
    <col min="4374" max="4374" width="9.140625" style="132"/>
    <col min="4375" max="4376" width="11" style="132" customWidth="1"/>
    <col min="4377" max="4609" width="9.140625" style="132"/>
    <col min="4610" max="4610" width="16.85546875" style="132" customWidth="1"/>
    <col min="4611" max="4611" width="47.5703125" style="132" customWidth="1"/>
    <col min="4612" max="4612" width="11.42578125" style="132" bestFit="1" customWidth="1"/>
    <col min="4613" max="4613" width="11.42578125" style="132" customWidth="1"/>
    <col min="4614" max="4614" width="11.140625" style="132" customWidth="1"/>
    <col min="4615" max="4615" width="9.140625" style="132"/>
    <col min="4616" max="4616" width="11.5703125" style="132" customWidth="1"/>
    <col min="4617" max="4617" width="11.42578125" style="132" customWidth="1"/>
    <col min="4618" max="4618" width="9.140625" style="132"/>
    <col min="4619" max="4619" width="10.85546875" style="132" customWidth="1"/>
    <col min="4620" max="4623" width="11" style="132" customWidth="1"/>
    <col min="4624" max="4624" width="9.140625" style="132"/>
    <col min="4625" max="4626" width="11" style="132" customWidth="1"/>
    <col min="4627" max="4627" width="9.140625" style="132"/>
    <col min="4628" max="4629" width="11" style="132" customWidth="1"/>
    <col min="4630" max="4630" width="9.140625" style="132"/>
    <col min="4631" max="4632" width="11" style="132" customWidth="1"/>
    <col min="4633" max="4865" width="9.140625" style="132"/>
    <col min="4866" max="4866" width="16.85546875" style="132" customWidth="1"/>
    <col min="4867" max="4867" width="47.5703125" style="132" customWidth="1"/>
    <col min="4868" max="4868" width="11.42578125" style="132" bestFit="1" customWidth="1"/>
    <col min="4869" max="4869" width="11.42578125" style="132" customWidth="1"/>
    <col min="4870" max="4870" width="11.140625" style="132" customWidth="1"/>
    <col min="4871" max="4871" width="9.140625" style="132"/>
    <col min="4872" max="4872" width="11.5703125" style="132" customWidth="1"/>
    <col min="4873" max="4873" width="11.42578125" style="132" customWidth="1"/>
    <col min="4874" max="4874" width="9.140625" style="132"/>
    <col min="4875" max="4875" width="10.85546875" style="132" customWidth="1"/>
    <col min="4876" max="4879" width="11" style="132" customWidth="1"/>
    <col min="4880" max="4880" width="9.140625" style="132"/>
    <col min="4881" max="4882" width="11" style="132" customWidth="1"/>
    <col min="4883" max="4883" width="9.140625" style="132"/>
    <col min="4884" max="4885" width="11" style="132" customWidth="1"/>
    <col min="4886" max="4886" width="9.140625" style="132"/>
    <col min="4887" max="4888" width="11" style="132" customWidth="1"/>
    <col min="4889" max="5121" width="9.140625" style="132"/>
    <col min="5122" max="5122" width="16.85546875" style="132" customWidth="1"/>
    <col min="5123" max="5123" width="47.5703125" style="132" customWidth="1"/>
    <col min="5124" max="5124" width="11.42578125" style="132" bestFit="1" customWidth="1"/>
    <col min="5125" max="5125" width="11.42578125" style="132" customWidth="1"/>
    <col min="5126" max="5126" width="11.140625" style="132" customWidth="1"/>
    <col min="5127" max="5127" width="9.140625" style="132"/>
    <col min="5128" max="5128" width="11.5703125" style="132" customWidth="1"/>
    <col min="5129" max="5129" width="11.42578125" style="132" customWidth="1"/>
    <col min="5130" max="5130" width="9.140625" style="132"/>
    <col min="5131" max="5131" width="10.85546875" style="132" customWidth="1"/>
    <col min="5132" max="5135" width="11" style="132" customWidth="1"/>
    <col min="5136" max="5136" width="9.140625" style="132"/>
    <col min="5137" max="5138" width="11" style="132" customWidth="1"/>
    <col min="5139" max="5139" width="9.140625" style="132"/>
    <col min="5140" max="5141" width="11" style="132" customWidth="1"/>
    <col min="5142" max="5142" width="9.140625" style="132"/>
    <col min="5143" max="5144" width="11" style="132" customWidth="1"/>
    <col min="5145" max="5377" width="9.140625" style="132"/>
    <col min="5378" max="5378" width="16.85546875" style="132" customWidth="1"/>
    <col min="5379" max="5379" width="47.5703125" style="132" customWidth="1"/>
    <col min="5380" max="5380" width="11.42578125" style="132" bestFit="1" customWidth="1"/>
    <col min="5381" max="5381" width="11.42578125" style="132" customWidth="1"/>
    <col min="5382" max="5382" width="11.140625" style="132" customWidth="1"/>
    <col min="5383" max="5383" width="9.140625" style="132"/>
    <col min="5384" max="5384" width="11.5703125" style="132" customWidth="1"/>
    <col min="5385" max="5385" width="11.42578125" style="132" customWidth="1"/>
    <col min="5386" max="5386" width="9.140625" style="132"/>
    <col min="5387" max="5387" width="10.85546875" style="132" customWidth="1"/>
    <col min="5388" max="5391" width="11" style="132" customWidth="1"/>
    <col min="5392" max="5392" width="9.140625" style="132"/>
    <col min="5393" max="5394" width="11" style="132" customWidth="1"/>
    <col min="5395" max="5395" width="9.140625" style="132"/>
    <col min="5396" max="5397" width="11" style="132" customWidth="1"/>
    <col min="5398" max="5398" width="9.140625" style="132"/>
    <col min="5399" max="5400" width="11" style="132" customWidth="1"/>
    <col min="5401" max="5633" width="9.140625" style="132"/>
    <col min="5634" max="5634" width="16.85546875" style="132" customWidth="1"/>
    <col min="5635" max="5635" width="47.5703125" style="132" customWidth="1"/>
    <col min="5636" max="5636" width="11.42578125" style="132" bestFit="1" customWidth="1"/>
    <col min="5637" max="5637" width="11.42578125" style="132" customWidth="1"/>
    <col min="5638" max="5638" width="11.140625" style="132" customWidth="1"/>
    <col min="5639" max="5639" width="9.140625" style="132"/>
    <col min="5640" max="5640" width="11.5703125" style="132" customWidth="1"/>
    <col min="5641" max="5641" width="11.42578125" style="132" customWidth="1"/>
    <col min="5642" max="5642" width="9.140625" style="132"/>
    <col min="5643" max="5643" width="10.85546875" style="132" customWidth="1"/>
    <col min="5644" max="5647" width="11" style="132" customWidth="1"/>
    <col min="5648" max="5648" width="9.140625" style="132"/>
    <col min="5649" max="5650" width="11" style="132" customWidth="1"/>
    <col min="5651" max="5651" width="9.140625" style="132"/>
    <col min="5652" max="5653" width="11" style="132" customWidth="1"/>
    <col min="5654" max="5654" width="9.140625" style="132"/>
    <col min="5655" max="5656" width="11" style="132" customWidth="1"/>
    <col min="5657" max="5889" width="9.140625" style="132"/>
    <col min="5890" max="5890" width="16.85546875" style="132" customWidth="1"/>
    <col min="5891" max="5891" width="47.5703125" style="132" customWidth="1"/>
    <col min="5892" max="5892" width="11.42578125" style="132" bestFit="1" customWidth="1"/>
    <col min="5893" max="5893" width="11.42578125" style="132" customWidth="1"/>
    <col min="5894" max="5894" width="11.140625" style="132" customWidth="1"/>
    <col min="5895" max="5895" width="9.140625" style="132"/>
    <col min="5896" max="5896" width="11.5703125" style="132" customWidth="1"/>
    <col min="5897" max="5897" width="11.42578125" style="132" customWidth="1"/>
    <col min="5898" max="5898" width="9.140625" style="132"/>
    <col min="5899" max="5899" width="10.85546875" style="132" customWidth="1"/>
    <col min="5900" max="5903" width="11" style="132" customWidth="1"/>
    <col min="5904" max="5904" width="9.140625" style="132"/>
    <col min="5905" max="5906" width="11" style="132" customWidth="1"/>
    <col min="5907" max="5907" width="9.140625" style="132"/>
    <col min="5908" max="5909" width="11" style="132" customWidth="1"/>
    <col min="5910" max="5910" width="9.140625" style="132"/>
    <col min="5911" max="5912" width="11" style="132" customWidth="1"/>
    <col min="5913" max="6145" width="9.140625" style="132"/>
    <col min="6146" max="6146" width="16.85546875" style="132" customWidth="1"/>
    <col min="6147" max="6147" width="47.5703125" style="132" customWidth="1"/>
    <col min="6148" max="6148" width="11.42578125" style="132" bestFit="1" customWidth="1"/>
    <col min="6149" max="6149" width="11.42578125" style="132" customWidth="1"/>
    <col min="6150" max="6150" width="11.140625" style="132" customWidth="1"/>
    <col min="6151" max="6151" width="9.140625" style="132"/>
    <col min="6152" max="6152" width="11.5703125" style="132" customWidth="1"/>
    <col min="6153" max="6153" width="11.42578125" style="132" customWidth="1"/>
    <col min="6154" max="6154" width="9.140625" style="132"/>
    <col min="6155" max="6155" width="10.85546875" style="132" customWidth="1"/>
    <col min="6156" max="6159" width="11" style="132" customWidth="1"/>
    <col min="6160" max="6160" width="9.140625" style="132"/>
    <col min="6161" max="6162" width="11" style="132" customWidth="1"/>
    <col min="6163" max="6163" width="9.140625" style="132"/>
    <col min="6164" max="6165" width="11" style="132" customWidth="1"/>
    <col min="6166" max="6166" width="9.140625" style="132"/>
    <col min="6167" max="6168" width="11" style="132" customWidth="1"/>
    <col min="6169" max="6401" width="9.140625" style="132"/>
    <col min="6402" max="6402" width="16.85546875" style="132" customWidth="1"/>
    <col min="6403" max="6403" width="47.5703125" style="132" customWidth="1"/>
    <col min="6404" max="6404" width="11.42578125" style="132" bestFit="1" customWidth="1"/>
    <col min="6405" max="6405" width="11.42578125" style="132" customWidth="1"/>
    <col min="6406" max="6406" width="11.140625" style="132" customWidth="1"/>
    <col min="6407" max="6407" width="9.140625" style="132"/>
    <col min="6408" max="6408" width="11.5703125" style="132" customWidth="1"/>
    <col min="6409" max="6409" width="11.42578125" style="132" customWidth="1"/>
    <col min="6410" max="6410" width="9.140625" style="132"/>
    <col min="6411" max="6411" width="10.85546875" style="132" customWidth="1"/>
    <col min="6412" max="6415" width="11" style="132" customWidth="1"/>
    <col min="6416" max="6416" width="9.140625" style="132"/>
    <col min="6417" max="6418" width="11" style="132" customWidth="1"/>
    <col min="6419" max="6419" width="9.140625" style="132"/>
    <col min="6420" max="6421" width="11" style="132" customWidth="1"/>
    <col min="6422" max="6422" width="9.140625" style="132"/>
    <col min="6423" max="6424" width="11" style="132" customWidth="1"/>
    <col min="6425" max="6657" width="9.140625" style="132"/>
    <col min="6658" max="6658" width="16.85546875" style="132" customWidth="1"/>
    <col min="6659" max="6659" width="47.5703125" style="132" customWidth="1"/>
    <col min="6660" max="6660" width="11.42578125" style="132" bestFit="1" customWidth="1"/>
    <col min="6661" max="6661" width="11.42578125" style="132" customWidth="1"/>
    <col min="6662" max="6662" width="11.140625" style="132" customWidth="1"/>
    <col min="6663" max="6663" width="9.140625" style="132"/>
    <col min="6664" max="6664" width="11.5703125" style="132" customWidth="1"/>
    <col min="6665" max="6665" width="11.42578125" style="132" customWidth="1"/>
    <col min="6666" max="6666" width="9.140625" style="132"/>
    <col min="6667" max="6667" width="10.85546875" style="132" customWidth="1"/>
    <col min="6668" max="6671" width="11" style="132" customWidth="1"/>
    <col min="6672" max="6672" width="9.140625" style="132"/>
    <col min="6673" max="6674" width="11" style="132" customWidth="1"/>
    <col min="6675" max="6675" width="9.140625" style="132"/>
    <col min="6676" max="6677" width="11" style="132" customWidth="1"/>
    <col min="6678" max="6678" width="9.140625" style="132"/>
    <col min="6679" max="6680" width="11" style="132" customWidth="1"/>
    <col min="6681" max="6913" width="9.140625" style="132"/>
    <col min="6914" max="6914" width="16.85546875" style="132" customWidth="1"/>
    <col min="6915" max="6915" width="47.5703125" style="132" customWidth="1"/>
    <col min="6916" max="6916" width="11.42578125" style="132" bestFit="1" customWidth="1"/>
    <col min="6917" max="6917" width="11.42578125" style="132" customWidth="1"/>
    <col min="6918" max="6918" width="11.140625" style="132" customWidth="1"/>
    <col min="6919" max="6919" width="9.140625" style="132"/>
    <col min="6920" max="6920" width="11.5703125" style="132" customWidth="1"/>
    <col min="6921" max="6921" width="11.42578125" style="132" customWidth="1"/>
    <col min="6922" max="6922" width="9.140625" style="132"/>
    <col min="6923" max="6923" width="10.85546875" style="132" customWidth="1"/>
    <col min="6924" max="6927" width="11" style="132" customWidth="1"/>
    <col min="6928" max="6928" width="9.140625" style="132"/>
    <col min="6929" max="6930" width="11" style="132" customWidth="1"/>
    <col min="6931" max="6931" width="9.140625" style="132"/>
    <col min="6932" max="6933" width="11" style="132" customWidth="1"/>
    <col min="6934" max="6934" width="9.140625" style="132"/>
    <col min="6935" max="6936" width="11" style="132" customWidth="1"/>
    <col min="6937" max="7169" width="9.140625" style="132"/>
    <col min="7170" max="7170" width="16.85546875" style="132" customWidth="1"/>
    <col min="7171" max="7171" width="47.5703125" style="132" customWidth="1"/>
    <col min="7172" max="7172" width="11.42578125" style="132" bestFit="1" customWidth="1"/>
    <col min="7173" max="7173" width="11.42578125" style="132" customWidth="1"/>
    <col min="7174" max="7174" width="11.140625" style="132" customWidth="1"/>
    <col min="7175" max="7175" width="9.140625" style="132"/>
    <col min="7176" max="7176" width="11.5703125" style="132" customWidth="1"/>
    <col min="7177" max="7177" width="11.42578125" style="132" customWidth="1"/>
    <col min="7178" max="7178" width="9.140625" style="132"/>
    <col min="7179" max="7179" width="10.85546875" style="132" customWidth="1"/>
    <col min="7180" max="7183" width="11" style="132" customWidth="1"/>
    <col min="7184" max="7184" width="9.140625" style="132"/>
    <col min="7185" max="7186" width="11" style="132" customWidth="1"/>
    <col min="7187" max="7187" width="9.140625" style="132"/>
    <col min="7188" max="7189" width="11" style="132" customWidth="1"/>
    <col min="7190" max="7190" width="9.140625" style="132"/>
    <col min="7191" max="7192" width="11" style="132" customWidth="1"/>
    <col min="7193" max="7425" width="9.140625" style="132"/>
    <col min="7426" max="7426" width="16.85546875" style="132" customWidth="1"/>
    <col min="7427" max="7427" width="47.5703125" style="132" customWidth="1"/>
    <col min="7428" max="7428" width="11.42578125" style="132" bestFit="1" customWidth="1"/>
    <col min="7429" max="7429" width="11.42578125" style="132" customWidth="1"/>
    <col min="7430" max="7430" width="11.140625" style="132" customWidth="1"/>
    <col min="7431" max="7431" width="9.140625" style="132"/>
    <col min="7432" max="7432" width="11.5703125" style="132" customWidth="1"/>
    <col min="7433" max="7433" width="11.42578125" style="132" customWidth="1"/>
    <col min="7434" max="7434" width="9.140625" style="132"/>
    <col min="7435" max="7435" width="10.85546875" style="132" customWidth="1"/>
    <col min="7436" max="7439" width="11" style="132" customWidth="1"/>
    <col min="7440" max="7440" width="9.140625" style="132"/>
    <col min="7441" max="7442" width="11" style="132" customWidth="1"/>
    <col min="7443" max="7443" width="9.140625" style="132"/>
    <col min="7444" max="7445" width="11" style="132" customWidth="1"/>
    <col min="7446" max="7446" width="9.140625" style="132"/>
    <col min="7447" max="7448" width="11" style="132" customWidth="1"/>
    <col min="7449" max="7681" width="9.140625" style="132"/>
    <col min="7682" max="7682" width="16.85546875" style="132" customWidth="1"/>
    <col min="7683" max="7683" width="47.5703125" style="132" customWidth="1"/>
    <col min="7684" max="7684" width="11.42578125" style="132" bestFit="1" customWidth="1"/>
    <col min="7685" max="7685" width="11.42578125" style="132" customWidth="1"/>
    <col min="7686" max="7686" width="11.140625" style="132" customWidth="1"/>
    <col min="7687" max="7687" width="9.140625" style="132"/>
    <col min="7688" max="7688" width="11.5703125" style="132" customWidth="1"/>
    <col min="7689" max="7689" width="11.42578125" style="132" customWidth="1"/>
    <col min="7690" max="7690" width="9.140625" style="132"/>
    <col min="7691" max="7691" width="10.85546875" style="132" customWidth="1"/>
    <col min="7692" max="7695" width="11" style="132" customWidth="1"/>
    <col min="7696" max="7696" width="9.140625" style="132"/>
    <col min="7697" max="7698" width="11" style="132" customWidth="1"/>
    <col min="7699" max="7699" width="9.140625" style="132"/>
    <col min="7700" max="7701" width="11" style="132" customWidth="1"/>
    <col min="7702" max="7702" width="9.140625" style="132"/>
    <col min="7703" max="7704" width="11" style="132" customWidth="1"/>
    <col min="7705" max="7937" width="9.140625" style="132"/>
    <col min="7938" max="7938" width="16.85546875" style="132" customWidth="1"/>
    <col min="7939" max="7939" width="47.5703125" style="132" customWidth="1"/>
    <col min="7940" max="7940" width="11.42578125" style="132" bestFit="1" customWidth="1"/>
    <col min="7941" max="7941" width="11.42578125" style="132" customWidth="1"/>
    <col min="7942" max="7942" width="11.140625" style="132" customWidth="1"/>
    <col min="7943" max="7943" width="9.140625" style="132"/>
    <col min="7944" max="7944" width="11.5703125" style="132" customWidth="1"/>
    <col min="7945" max="7945" width="11.42578125" style="132" customWidth="1"/>
    <col min="7946" max="7946" width="9.140625" style="132"/>
    <col min="7947" max="7947" width="10.85546875" style="132" customWidth="1"/>
    <col min="7948" max="7951" width="11" style="132" customWidth="1"/>
    <col min="7952" max="7952" width="9.140625" style="132"/>
    <col min="7953" max="7954" width="11" style="132" customWidth="1"/>
    <col min="7955" max="7955" width="9.140625" style="132"/>
    <col min="7956" max="7957" width="11" style="132" customWidth="1"/>
    <col min="7958" max="7958" width="9.140625" style="132"/>
    <col min="7959" max="7960" width="11" style="132" customWidth="1"/>
    <col min="7961" max="8193" width="9.140625" style="132"/>
    <col min="8194" max="8194" width="16.85546875" style="132" customWidth="1"/>
    <col min="8195" max="8195" width="47.5703125" style="132" customWidth="1"/>
    <col min="8196" max="8196" width="11.42578125" style="132" bestFit="1" customWidth="1"/>
    <col min="8197" max="8197" width="11.42578125" style="132" customWidth="1"/>
    <col min="8198" max="8198" width="11.140625" style="132" customWidth="1"/>
    <col min="8199" max="8199" width="9.140625" style="132"/>
    <col min="8200" max="8200" width="11.5703125" style="132" customWidth="1"/>
    <col min="8201" max="8201" width="11.42578125" style="132" customWidth="1"/>
    <col min="8202" max="8202" width="9.140625" style="132"/>
    <col min="8203" max="8203" width="10.85546875" style="132" customWidth="1"/>
    <col min="8204" max="8207" width="11" style="132" customWidth="1"/>
    <col min="8208" max="8208" width="9.140625" style="132"/>
    <col min="8209" max="8210" width="11" style="132" customWidth="1"/>
    <col min="8211" max="8211" width="9.140625" style="132"/>
    <col min="8212" max="8213" width="11" style="132" customWidth="1"/>
    <col min="8214" max="8214" width="9.140625" style="132"/>
    <col min="8215" max="8216" width="11" style="132" customWidth="1"/>
    <col min="8217" max="8449" width="9.140625" style="132"/>
    <col min="8450" max="8450" width="16.85546875" style="132" customWidth="1"/>
    <col min="8451" max="8451" width="47.5703125" style="132" customWidth="1"/>
    <col min="8452" max="8452" width="11.42578125" style="132" bestFit="1" customWidth="1"/>
    <col min="8453" max="8453" width="11.42578125" style="132" customWidth="1"/>
    <col min="8454" max="8454" width="11.140625" style="132" customWidth="1"/>
    <col min="8455" max="8455" width="9.140625" style="132"/>
    <col min="8456" max="8456" width="11.5703125" style="132" customWidth="1"/>
    <col min="8457" max="8457" width="11.42578125" style="132" customWidth="1"/>
    <col min="8458" max="8458" width="9.140625" style="132"/>
    <col min="8459" max="8459" width="10.85546875" style="132" customWidth="1"/>
    <col min="8460" max="8463" width="11" style="132" customWidth="1"/>
    <col min="8464" max="8464" width="9.140625" style="132"/>
    <col min="8465" max="8466" width="11" style="132" customWidth="1"/>
    <col min="8467" max="8467" width="9.140625" style="132"/>
    <col min="8468" max="8469" width="11" style="132" customWidth="1"/>
    <col min="8470" max="8470" width="9.140625" style="132"/>
    <col min="8471" max="8472" width="11" style="132" customWidth="1"/>
    <col min="8473" max="8705" width="9.140625" style="132"/>
    <col min="8706" max="8706" width="16.85546875" style="132" customWidth="1"/>
    <col min="8707" max="8707" width="47.5703125" style="132" customWidth="1"/>
    <col min="8708" max="8708" width="11.42578125" style="132" bestFit="1" customWidth="1"/>
    <col min="8709" max="8709" width="11.42578125" style="132" customWidth="1"/>
    <col min="8710" max="8710" width="11.140625" style="132" customWidth="1"/>
    <col min="8711" max="8711" width="9.140625" style="132"/>
    <col min="8712" max="8712" width="11.5703125" style="132" customWidth="1"/>
    <col min="8713" max="8713" width="11.42578125" style="132" customWidth="1"/>
    <col min="8714" max="8714" width="9.140625" style="132"/>
    <col min="8715" max="8715" width="10.85546875" style="132" customWidth="1"/>
    <col min="8716" max="8719" width="11" style="132" customWidth="1"/>
    <col min="8720" max="8720" width="9.140625" style="132"/>
    <col min="8721" max="8722" width="11" style="132" customWidth="1"/>
    <col min="8723" max="8723" width="9.140625" style="132"/>
    <col min="8724" max="8725" width="11" style="132" customWidth="1"/>
    <col min="8726" max="8726" width="9.140625" style="132"/>
    <col min="8727" max="8728" width="11" style="132" customWidth="1"/>
    <col min="8729" max="8961" width="9.140625" style="132"/>
    <col min="8962" max="8962" width="16.85546875" style="132" customWidth="1"/>
    <col min="8963" max="8963" width="47.5703125" style="132" customWidth="1"/>
    <col min="8964" max="8964" width="11.42578125" style="132" bestFit="1" customWidth="1"/>
    <col min="8965" max="8965" width="11.42578125" style="132" customWidth="1"/>
    <col min="8966" max="8966" width="11.140625" style="132" customWidth="1"/>
    <col min="8967" max="8967" width="9.140625" style="132"/>
    <col min="8968" max="8968" width="11.5703125" style="132" customWidth="1"/>
    <col min="8969" max="8969" width="11.42578125" style="132" customWidth="1"/>
    <col min="8970" max="8970" width="9.140625" style="132"/>
    <col min="8971" max="8971" width="10.85546875" style="132" customWidth="1"/>
    <col min="8972" max="8975" width="11" style="132" customWidth="1"/>
    <col min="8976" max="8976" width="9.140625" style="132"/>
    <col min="8977" max="8978" width="11" style="132" customWidth="1"/>
    <col min="8979" max="8979" width="9.140625" style="132"/>
    <col min="8980" max="8981" width="11" style="132" customWidth="1"/>
    <col min="8982" max="8982" width="9.140625" style="132"/>
    <col min="8983" max="8984" width="11" style="132" customWidth="1"/>
    <col min="8985" max="9217" width="9.140625" style="132"/>
    <col min="9218" max="9218" width="16.85546875" style="132" customWidth="1"/>
    <col min="9219" max="9219" width="47.5703125" style="132" customWidth="1"/>
    <col min="9220" max="9220" width="11.42578125" style="132" bestFit="1" customWidth="1"/>
    <col min="9221" max="9221" width="11.42578125" style="132" customWidth="1"/>
    <col min="9222" max="9222" width="11.140625" style="132" customWidth="1"/>
    <col min="9223" max="9223" width="9.140625" style="132"/>
    <col min="9224" max="9224" width="11.5703125" style="132" customWidth="1"/>
    <col min="9225" max="9225" width="11.42578125" style="132" customWidth="1"/>
    <col min="9226" max="9226" width="9.140625" style="132"/>
    <col min="9227" max="9227" width="10.85546875" style="132" customWidth="1"/>
    <col min="9228" max="9231" width="11" style="132" customWidth="1"/>
    <col min="9232" max="9232" width="9.140625" style="132"/>
    <col min="9233" max="9234" width="11" style="132" customWidth="1"/>
    <col min="9235" max="9235" width="9.140625" style="132"/>
    <col min="9236" max="9237" width="11" style="132" customWidth="1"/>
    <col min="9238" max="9238" width="9.140625" style="132"/>
    <col min="9239" max="9240" width="11" style="132" customWidth="1"/>
    <col min="9241" max="9473" width="9.140625" style="132"/>
    <col min="9474" max="9474" width="16.85546875" style="132" customWidth="1"/>
    <col min="9475" max="9475" width="47.5703125" style="132" customWidth="1"/>
    <col min="9476" max="9476" width="11.42578125" style="132" bestFit="1" customWidth="1"/>
    <col min="9477" max="9477" width="11.42578125" style="132" customWidth="1"/>
    <col min="9478" max="9478" width="11.140625" style="132" customWidth="1"/>
    <col min="9479" max="9479" width="9.140625" style="132"/>
    <col min="9480" max="9480" width="11.5703125" style="132" customWidth="1"/>
    <col min="9481" max="9481" width="11.42578125" style="132" customWidth="1"/>
    <col min="9482" max="9482" width="9.140625" style="132"/>
    <col min="9483" max="9483" width="10.85546875" style="132" customWidth="1"/>
    <col min="9484" max="9487" width="11" style="132" customWidth="1"/>
    <col min="9488" max="9488" width="9.140625" style="132"/>
    <col min="9489" max="9490" width="11" style="132" customWidth="1"/>
    <col min="9491" max="9491" width="9.140625" style="132"/>
    <col min="9492" max="9493" width="11" style="132" customWidth="1"/>
    <col min="9494" max="9494" width="9.140625" style="132"/>
    <col min="9495" max="9496" width="11" style="132" customWidth="1"/>
    <col min="9497" max="9729" width="9.140625" style="132"/>
    <col min="9730" max="9730" width="16.85546875" style="132" customWidth="1"/>
    <col min="9731" max="9731" width="47.5703125" style="132" customWidth="1"/>
    <col min="9732" max="9732" width="11.42578125" style="132" bestFit="1" customWidth="1"/>
    <col min="9733" max="9733" width="11.42578125" style="132" customWidth="1"/>
    <col min="9734" max="9734" width="11.140625" style="132" customWidth="1"/>
    <col min="9735" max="9735" width="9.140625" style="132"/>
    <col min="9736" max="9736" width="11.5703125" style="132" customWidth="1"/>
    <col min="9737" max="9737" width="11.42578125" style="132" customWidth="1"/>
    <col min="9738" max="9738" width="9.140625" style="132"/>
    <col min="9739" max="9739" width="10.85546875" style="132" customWidth="1"/>
    <col min="9740" max="9743" width="11" style="132" customWidth="1"/>
    <col min="9744" max="9744" width="9.140625" style="132"/>
    <col min="9745" max="9746" width="11" style="132" customWidth="1"/>
    <col min="9747" max="9747" width="9.140625" style="132"/>
    <col min="9748" max="9749" width="11" style="132" customWidth="1"/>
    <col min="9750" max="9750" width="9.140625" style="132"/>
    <col min="9751" max="9752" width="11" style="132" customWidth="1"/>
    <col min="9753" max="9985" width="9.140625" style="132"/>
    <col min="9986" max="9986" width="16.85546875" style="132" customWidth="1"/>
    <col min="9987" max="9987" width="47.5703125" style="132" customWidth="1"/>
    <col min="9988" max="9988" width="11.42578125" style="132" bestFit="1" customWidth="1"/>
    <col min="9989" max="9989" width="11.42578125" style="132" customWidth="1"/>
    <col min="9990" max="9990" width="11.140625" style="132" customWidth="1"/>
    <col min="9991" max="9991" width="9.140625" style="132"/>
    <col min="9992" max="9992" width="11.5703125" style="132" customWidth="1"/>
    <col min="9993" max="9993" width="11.42578125" style="132" customWidth="1"/>
    <col min="9994" max="9994" width="9.140625" style="132"/>
    <col min="9995" max="9995" width="10.85546875" style="132" customWidth="1"/>
    <col min="9996" max="9999" width="11" style="132" customWidth="1"/>
    <col min="10000" max="10000" width="9.140625" style="132"/>
    <col min="10001" max="10002" width="11" style="132" customWidth="1"/>
    <col min="10003" max="10003" width="9.140625" style="132"/>
    <col min="10004" max="10005" width="11" style="132" customWidth="1"/>
    <col min="10006" max="10006" width="9.140625" style="132"/>
    <col min="10007" max="10008" width="11" style="132" customWidth="1"/>
    <col min="10009" max="10241" width="9.140625" style="132"/>
    <col min="10242" max="10242" width="16.85546875" style="132" customWidth="1"/>
    <col min="10243" max="10243" width="47.5703125" style="132" customWidth="1"/>
    <col min="10244" max="10244" width="11.42578125" style="132" bestFit="1" customWidth="1"/>
    <col min="10245" max="10245" width="11.42578125" style="132" customWidth="1"/>
    <col min="10246" max="10246" width="11.140625" style="132" customWidth="1"/>
    <col min="10247" max="10247" width="9.140625" style="132"/>
    <col min="10248" max="10248" width="11.5703125" style="132" customWidth="1"/>
    <col min="10249" max="10249" width="11.42578125" style="132" customWidth="1"/>
    <col min="10250" max="10250" width="9.140625" style="132"/>
    <col min="10251" max="10251" width="10.85546875" style="132" customWidth="1"/>
    <col min="10252" max="10255" width="11" style="132" customWidth="1"/>
    <col min="10256" max="10256" width="9.140625" style="132"/>
    <col min="10257" max="10258" width="11" style="132" customWidth="1"/>
    <col min="10259" max="10259" width="9.140625" style="132"/>
    <col min="10260" max="10261" width="11" style="132" customWidth="1"/>
    <col min="10262" max="10262" width="9.140625" style="132"/>
    <col min="10263" max="10264" width="11" style="132" customWidth="1"/>
    <col min="10265" max="10497" width="9.140625" style="132"/>
    <col min="10498" max="10498" width="16.85546875" style="132" customWidth="1"/>
    <col min="10499" max="10499" width="47.5703125" style="132" customWidth="1"/>
    <col min="10500" max="10500" width="11.42578125" style="132" bestFit="1" customWidth="1"/>
    <col min="10501" max="10501" width="11.42578125" style="132" customWidth="1"/>
    <col min="10502" max="10502" width="11.140625" style="132" customWidth="1"/>
    <col min="10503" max="10503" width="9.140625" style="132"/>
    <col min="10504" max="10504" width="11.5703125" style="132" customWidth="1"/>
    <col min="10505" max="10505" width="11.42578125" style="132" customWidth="1"/>
    <col min="10506" max="10506" width="9.140625" style="132"/>
    <col min="10507" max="10507" width="10.85546875" style="132" customWidth="1"/>
    <col min="10508" max="10511" width="11" style="132" customWidth="1"/>
    <col min="10512" max="10512" width="9.140625" style="132"/>
    <col min="10513" max="10514" width="11" style="132" customWidth="1"/>
    <col min="10515" max="10515" width="9.140625" style="132"/>
    <col min="10516" max="10517" width="11" style="132" customWidth="1"/>
    <col min="10518" max="10518" width="9.140625" style="132"/>
    <col min="10519" max="10520" width="11" style="132" customWidth="1"/>
    <col min="10521" max="10753" width="9.140625" style="132"/>
    <col min="10754" max="10754" width="16.85546875" style="132" customWidth="1"/>
    <col min="10755" max="10755" width="47.5703125" style="132" customWidth="1"/>
    <col min="10756" max="10756" width="11.42578125" style="132" bestFit="1" customWidth="1"/>
    <col min="10757" max="10757" width="11.42578125" style="132" customWidth="1"/>
    <col min="10758" max="10758" width="11.140625" style="132" customWidth="1"/>
    <col min="10759" max="10759" width="9.140625" style="132"/>
    <col min="10760" max="10760" width="11.5703125" style="132" customWidth="1"/>
    <col min="10761" max="10761" width="11.42578125" style="132" customWidth="1"/>
    <col min="10762" max="10762" width="9.140625" style="132"/>
    <col min="10763" max="10763" width="10.85546875" style="132" customWidth="1"/>
    <col min="10764" max="10767" width="11" style="132" customWidth="1"/>
    <col min="10768" max="10768" width="9.140625" style="132"/>
    <col min="10769" max="10770" width="11" style="132" customWidth="1"/>
    <col min="10771" max="10771" width="9.140625" style="132"/>
    <col min="10772" max="10773" width="11" style="132" customWidth="1"/>
    <col min="10774" max="10774" width="9.140625" style="132"/>
    <col min="10775" max="10776" width="11" style="132" customWidth="1"/>
    <col min="10777" max="11009" width="9.140625" style="132"/>
    <col min="11010" max="11010" width="16.85546875" style="132" customWidth="1"/>
    <col min="11011" max="11011" width="47.5703125" style="132" customWidth="1"/>
    <col min="11012" max="11012" width="11.42578125" style="132" bestFit="1" customWidth="1"/>
    <col min="11013" max="11013" width="11.42578125" style="132" customWidth="1"/>
    <col min="11014" max="11014" width="11.140625" style="132" customWidth="1"/>
    <col min="11015" max="11015" width="9.140625" style="132"/>
    <col min="11016" max="11016" width="11.5703125" style="132" customWidth="1"/>
    <col min="11017" max="11017" width="11.42578125" style="132" customWidth="1"/>
    <col min="11018" max="11018" width="9.140625" style="132"/>
    <col min="11019" max="11019" width="10.85546875" style="132" customWidth="1"/>
    <col min="11020" max="11023" width="11" style="132" customWidth="1"/>
    <col min="11024" max="11024" width="9.140625" style="132"/>
    <col min="11025" max="11026" width="11" style="132" customWidth="1"/>
    <col min="11027" max="11027" width="9.140625" style="132"/>
    <col min="11028" max="11029" width="11" style="132" customWidth="1"/>
    <col min="11030" max="11030" width="9.140625" style="132"/>
    <col min="11031" max="11032" width="11" style="132" customWidth="1"/>
    <col min="11033" max="11265" width="9.140625" style="132"/>
    <col min="11266" max="11266" width="16.85546875" style="132" customWidth="1"/>
    <col min="11267" max="11267" width="47.5703125" style="132" customWidth="1"/>
    <col min="11268" max="11268" width="11.42578125" style="132" bestFit="1" customWidth="1"/>
    <col min="11269" max="11269" width="11.42578125" style="132" customWidth="1"/>
    <col min="11270" max="11270" width="11.140625" style="132" customWidth="1"/>
    <col min="11271" max="11271" width="9.140625" style="132"/>
    <col min="11272" max="11272" width="11.5703125" style="132" customWidth="1"/>
    <col min="11273" max="11273" width="11.42578125" style="132" customWidth="1"/>
    <col min="11274" max="11274" width="9.140625" style="132"/>
    <col min="11275" max="11275" width="10.85546875" style="132" customWidth="1"/>
    <col min="11276" max="11279" width="11" style="132" customWidth="1"/>
    <col min="11280" max="11280" width="9.140625" style="132"/>
    <col min="11281" max="11282" width="11" style="132" customWidth="1"/>
    <col min="11283" max="11283" width="9.140625" style="132"/>
    <col min="11284" max="11285" width="11" style="132" customWidth="1"/>
    <col min="11286" max="11286" width="9.140625" style="132"/>
    <col min="11287" max="11288" width="11" style="132" customWidth="1"/>
    <col min="11289" max="11521" width="9.140625" style="132"/>
    <col min="11522" max="11522" width="16.85546875" style="132" customWidth="1"/>
    <col min="11523" max="11523" width="47.5703125" style="132" customWidth="1"/>
    <col min="11524" max="11524" width="11.42578125" style="132" bestFit="1" customWidth="1"/>
    <col min="11525" max="11525" width="11.42578125" style="132" customWidth="1"/>
    <col min="11526" max="11526" width="11.140625" style="132" customWidth="1"/>
    <col min="11527" max="11527" width="9.140625" style="132"/>
    <col min="11528" max="11528" width="11.5703125" style="132" customWidth="1"/>
    <col min="11529" max="11529" width="11.42578125" style="132" customWidth="1"/>
    <col min="11530" max="11530" width="9.140625" style="132"/>
    <col min="11531" max="11531" width="10.85546875" style="132" customWidth="1"/>
    <col min="11532" max="11535" width="11" style="132" customWidth="1"/>
    <col min="11536" max="11536" width="9.140625" style="132"/>
    <col min="11537" max="11538" width="11" style="132" customWidth="1"/>
    <col min="11539" max="11539" width="9.140625" style="132"/>
    <col min="11540" max="11541" width="11" style="132" customWidth="1"/>
    <col min="11542" max="11542" width="9.140625" style="132"/>
    <col min="11543" max="11544" width="11" style="132" customWidth="1"/>
    <col min="11545" max="11777" width="9.140625" style="132"/>
    <col min="11778" max="11778" width="16.85546875" style="132" customWidth="1"/>
    <col min="11779" max="11779" width="47.5703125" style="132" customWidth="1"/>
    <col min="11780" max="11780" width="11.42578125" style="132" bestFit="1" customWidth="1"/>
    <col min="11781" max="11781" width="11.42578125" style="132" customWidth="1"/>
    <col min="11782" max="11782" width="11.140625" style="132" customWidth="1"/>
    <col min="11783" max="11783" width="9.140625" style="132"/>
    <col min="11784" max="11784" width="11.5703125" style="132" customWidth="1"/>
    <col min="11785" max="11785" width="11.42578125" style="132" customWidth="1"/>
    <col min="11786" max="11786" width="9.140625" style="132"/>
    <col min="11787" max="11787" width="10.85546875" style="132" customWidth="1"/>
    <col min="11788" max="11791" width="11" style="132" customWidth="1"/>
    <col min="11792" max="11792" width="9.140625" style="132"/>
    <col min="11793" max="11794" width="11" style="132" customWidth="1"/>
    <col min="11795" max="11795" width="9.140625" style="132"/>
    <col min="11796" max="11797" width="11" style="132" customWidth="1"/>
    <col min="11798" max="11798" width="9.140625" style="132"/>
    <col min="11799" max="11800" width="11" style="132" customWidth="1"/>
    <col min="11801" max="12033" width="9.140625" style="132"/>
    <col min="12034" max="12034" width="16.85546875" style="132" customWidth="1"/>
    <col min="12035" max="12035" width="47.5703125" style="132" customWidth="1"/>
    <col min="12036" max="12036" width="11.42578125" style="132" bestFit="1" customWidth="1"/>
    <col min="12037" max="12037" width="11.42578125" style="132" customWidth="1"/>
    <col min="12038" max="12038" width="11.140625" style="132" customWidth="1"/>
    <col min="12039" max="12039" width="9.140625" style="132"/>
    <col min="12040" max="12040" width="11.5703125" style="132" customWidth="1"/>
    <col min="12041" max="12041" width="11.42578125" style="132" customWidth="1"/>
    <col min="12042" max="12042" width="9.140625" style="132"/>
    <col min="12043" max="12043" width="10.85546875" style="132" customWidth="1"/>
    <col min="12044" max="12047" width="11" style="132" customWidth="1"/>
    <col min="12048" max="12048" width="9.140625" style="132"/>
    <col min="12049" max="12050" width="11" style="132" customWidth="1"/>
    <col min="12051" max="12051" width="9.140625" style="132"/>
    <col min="12052" max="12053" width="11" style="132" customWidth="1"/>
    <col min="12054" max="12054" width="9.140625" style="132"/>
    <col min="12055" max="12056" width="11" style="132" customWidth="1"/>
    <col min="12057" max="12289" width="9.140625" style="132"/>
    <col min="12290" max="12290" width="16.85546875" style="132" customWidth="1"/>
    <col min="12291" max="12291" width="47.5703125" style="132" customWidth="1"/>
    <col min="12292" max="12292" width="11.42578125" style="132" bestFit="1" customWidth="1"/>
    <col min="12293" max="12293" width="11.42578125" style="132" customWidth="1"/>
    <col min="12294" max="12294" width="11.140625" style="132" customWidth="1"/>
    <col min="12295" max="12295" width="9.140625" style="132"/>
    <col min="12296" max="12296" width="11.5703125" style="132" customWidth="1"/>
    <col min="12297" max="12297" width="11.42578125" style="132" customWidth="1"/>
    <col min="12298" max="12298" width="9.140625" style="132"/>
    <col min="12299" max="12299" width="10.85546875" style="132" customWidth="1"/>
    <col min="12300" max="12303" width="11" style="132" customWidth="1"/>
    <col min="12304" max="12304" width="9.140625" style="132"/>
    <col min="12305" max="12306" width="11" style="132" customWidth="1"/>
    <col min="12307" max="12307" width="9.140625" style="132"/>
    <col min="12308" max="12309" width="11" style="132" customWidth="1"/>
    <col min="12310" max="12310" width="9.140625" style="132"/>
    <col min="12311" max="12312" width="11" style="132" customWidth="1"/>
    <col min="12313" max="12545" width="9.140625" style="132"/>
    <col min="12546" max="12546" width="16.85546875" style="132" customWidth="1"/>
    <col min="12547" max="12547" width="47.5703125" style="132" customWidth="1"/>
    <col min="12548" max="12548" width="11.42578125" style="132" bestFit="1" customWidth="1"/>
    <col min="12549" max="12549" width="11.42578125" style="132" customWidth="1"/>
    <col min="12550" max="12550" width="11.140625" style="132" customWidth="1"/>
    <col min="12551" max="12551" width="9.140625" style="132"/>
    <col min="12552" max="12552" width="11.5703125" style="132" customWidth="1"/>
    <col min="12553" max="12553" width="11.42578125" style="132" customWidth="1"/>
    <col min="12554" max="12554" width="9.140625" style="132"/>
    <col min="12555" max="12555" width="10.85546875" style="132" customWidth="1"/>
    <col min="12556" max="12559" width="11" style="132" customWidth="1"/>
    <col min="12560" max="12560" width="9.140625" style="132"/>
    <col min="12561" max="12562" width="11" style="132" customWidth="1"/>
    <col min="12563" max="12563" width="9.140625" style="132"/>
    <col min="12564" max="12565" width="11" style="132" customWidth="1"/>
    <col min="12566" max="12566" width="9.140625" style="132"/>
    <col min="12567" max="12568" width="11" style="132" customWidth="1"/>
    <col min="12569" max="12801" width="9.140625" style="132"/>
    <col min="12802" max="12802" width="16.85546875" style="132" customWidth="1"/>
    <col min="12803" max="12803" width="47.5703125" style="132" customWidth="1"/>
    <col min="12804" max="12804" width="11.42578125" style="132" bestFit="1" customWidth="1"/>
    <col min="12805" max="12805" width="11.42578125" style="132" customWidth="1"/>
    <col min="12806" max="12806" width="11.140625" style="132" customWidth="1"/>
    <col min="12807" max="12807" width="9.140625" style="132"/>
    <col min="12808" max="12808" width="11.5703125" style="132" customWidth="1"/>
    <col min="12809" max="12809" width="11.42578125" style="132" customWidth="1"/>
    <col min="12810" max="12810" width="9.140625" style="132"/>
    <col min="12811" max="12811" width="10.85546875" style="132" customWidth="1"/>
    <col min="12812" max="12815" width="11" style="132" customWidth="1"/>
    <col min="12816" max="12816" width="9.140625" style="132"/>
    <col min="12817" max="12818" width="11" style="132" customWidth="1"/>
    <col min="12819" max="12819" width="9.140625" style="132"/>
    <col min="12820" max="12821" width="11" style="132" customWidth="1"/>
    <col min="12822" max="12822" width="9.140625" style="132"/>
    <col min="12823" max="12824" width="11" style="132" customWidth="1"/>
    <col min="12825" max="13057" width="9.140625" style="132"/>
    <col min="13058" max="13058" width="16.85546875" style="132" customWidth="1"/>
    <col min="13059" max="13059" width="47.5703125" style="132" customWidth="1"/>
    <col min="13060" max="13060" width="11.42578125" style="132" bestFit="1" customWidth="1"/>
    <col min="13061" max="13061" width="11.42578125" style="132" customWidth="1"/>
    <col min="13062" max="13062" width="11.140625" style="132" customWidth="1"/>
    <col min="13063" max="13063" width="9.140625" style="132"/>
    <col min="13064" max="13064" width="11.5703125" style="132" customWidth="1"/>
    <col min="13065" max="13065" width="11.42578125" style="132" customWidth="1"/>
    <col min="13066" max="13066" width="9.140625" style="132"/>
    <col min="13067" max="13067" width="10.85546875" style="132" customWidth="1"/>
    <col min="13068" max="13071" width="11" style="132" customWidth="1"/>
    <col min="13072" max="13072" width="9.140625" style="132"/>
    <col min="13073" max="13074" width="11" style="132" customWidth="1"/>
    <col min="13075" max="13075" width="9.140625" style="132"/>
    <col min="13076" max="13077" width="11" style="132" customWidth="1"/>
    <col min="13078" max="13078" width="9.140625" style="132"/>
    <col min="13079" max="13080" width="11" style="132" customWidth="1"/>
    <col min="13081" max="13313" width="9.140625" style="132"/>
    <col min="13314" max="13314" width="16.85546875" style="132" customWidth="1"/>
    <col min="13315" max="13315" width="47.5703125" style="132" customWidth="1"/>
    <col min="13316" max="13316" width="11.42578125" style="132" bestFit="1" customWidth="1"/>
    <col min="13317" max="13317" width="11.42578125" style="132" customWidth="1"/>
    <col min="13318" max="13318" width="11.140625" style="132" customWidth="1"/>
    <col min="13319" max="13319" width="9.140625" style="132"/>
    <col min="13320" max="13320" width="11.5703125" style="132" customWidth="1"/>
    <col min="13321" max="13321" width="11.42578125" style="132" customWidth="1"/>
    <col min="13322" max="13322" width="9.140625" style="132"/>
    <col min="13323" max="13323" width="10.85546875" style="132" customWidth="1"/>
    <col min="13324" max="13327" width="11" style="132" customWidth="1"/>
    <col min="13328" max="13328" width="9.140625" style="132"/>
    <col min="13329" max="13330" width="11" style="132" customWidth="1"/>
    <col min="13331" max="13331" width="9.140625" style="132"/>
    <col min="13332" max="13333" width="11" style="132" customWidth="1"/>
    <col min="13334" max="13334" width="9.140625" style="132"/>
    <col min="13335" max="13336" width="11" style="132" customWidth="1"/>
    <col min="13337" max="13569" width="9.140625" style="132"/>
    <col min="13570" max="13570" width="16.85546875" style="132" customWidth="1"/>
    <col min="13571" max="13571" width="47.5703125" style="132" customWidth="1"/>
    <col min="13572" max="13572" width="11.42578125" style="132" bestFit="1" customWidth="1"/>
    <col min="13573" max="13573" width="11.42578125" style="132" customWidth="1"/>
    <col min="13574" max="13574" width="11.140625" style="132" customWidth="1"/>
    <col min="13575" max="13575" width="9.140625" style="132"/>
    <col min="13576" max="13576" width="11.5703125" style="132" customWidth="1"/>
    <col min="13577" max="13577" width="11.42578125" style="132" customWidth="1"/>
    <col min="13578" max="13578" width="9.140625" style="132"/>
    <col min="13579" max="13579" width="10.85546875" style="132" customWidth="1"/>
    <col min="13580" max="13583" width="11" style="132" customWidth="1"/>
    <col min="13584" max="13584" width="9.140625" style="132"/>
    <col min="13585" max="13586" width="11" style="132" customWidth="1"/>
    <col min="13587" max="13587" width="9.140625" style="132"/>
    <col min="13588" max="13589" width="11" style="132" customWidth="1"/>
    <col min="13590" max="13590" width="9.140625" style="132"/>
    <col min="13591" max="13592" width="11" style="132" customWidth="1"/>
    <col min="13593" max="13825" width="9.140625" style="132"/>
    <col min="13826" max="13826" width="16.85546875" style="132" customWidth="1"/>
    <col min="13827" max="13827" width="47.5703125" style="132" customWidth="1"/>
    <col min="13828" max="13828" width="11.42578125" style="132" bestFit="1" customWidth="1"/>
    <col min="13829" max="13829" width="11.42578125" style="132" customWidth="1"/>
    <col min="13830" max="13830" width="11.140625" style="132" customWidth="1"/>
    <col min="13831" max="13831" width="9.140625" style="132"/>
    <col min="13832" max="13832" width="11.5703125" style="132" customWidth="1"/>
    <col min="13833" max="13833" width="11.42578125" style="132" customWidth="1"/>
    <col min="13834" max="13834" width="9.140625" style="132"/>
    <col min="13835" max="13835" width="10.85546875" style="132" customWidth="1"/>
    <col min="13836" max="13839" width="11" style="132" customWidth="1"/>
    <col min="13840" max="13840" width="9.140625" style="132"/>
    <col min="13841" max="13842" width="11" style="132" customWidth="1"/>
    <col min="13843" max="13843" width="9.140625" style="132"/>
    <col min="13844" max="13845" width="11" style="132" customWidth="1"/>
    <col min="13846" max="13846" width="9.140625" style="132"/>
    <col min="13847" max="13848" width="11" style="132" customWidth="1"/>
    <col min="13849" max="14081" width="9.140625" style="132"/>
    <col min="14082" max="14082" width="16.85546875" style="132" customWidth="1"/>
    <col min="14083" max="14083" width="47.5703125" style="132" customWidth="1"/>
    <col min="14084" max="14084" width="11.42578125" style="132" bestFit="1" customWidth="1"/>
    <col min="14085" max="14085" width="11.42578125" style="132" customWidth="1"/>
    <col min="14086" max="14086" width="11.140625" style="132" customWidth="1"/>
    <col min="14087" max="14087" width="9.140625" style="132"/>
    <col min="14088" max="14088" width="11.5703125" style="132" customWidth="1"/>
    <col min="14089" max="14089" width="11.42578125" style="132" customWidth="1"/>
    <col min="14090" max="14090" width="9.140625" style="132"/>
    <col min="14091" max="14091" width="10.85546875" style="132" customWidth="1"/>
    <col min="14092" max="14095" width="11" style="132" customWidth="1"/>
    <col min="14096" max="14096" width="9.140625" style="132"/>
    <col min="14097" max="14098" width="11" style="132" customWidth="1"/>
    <col min="14099" max="14099" width="9.140625" style="132"/>
    <col min="14100" max="14101" width="11" style="132" customWidth="1"/>
    <col min="14102" max="14102" width="9.140625" style="132"/>
    <col min="14103" max="14104" width="11" style="132" customWidth="1"/>
    <col min="14105" max="14337" width="9.140625" style="132"/>
    <col min="14338" max="14338" width="16.85546875" style="132" customWidth="1"/>
    <col min="14339" max="14339" width="47.5703125" style="132" customWidth="1"/>
    <col min="14340" max="14340" width="11.42578125" style="132" bestFit="1" customWidth="1"/>
    <col min="14341" max="14341" width="11.42578125" style="132" customWidth="1"/>
    <col min="14342" max="14342" width="11.140625" style="132" customWidth="1"/>
    <col min="14343" max="14343" width="9.140625" style="132"/>
    <col min="14344" max="14344" width="11.5703125" style="132" customWidth="1"/>
    <col min="14345" max="14345" width="11.42578125" style="132" customWidth="1"/>
    <col min="14346" max="14346" width="9.140625" style="132"/>
    <col min="14347" max="14347" width="10.85546875" style="132" customWidth="1"/>
    <col min="14348" max="14351" width="11" style="132" customWidth="1"/>
    <col min="14352" max="14352" width="9.140625" style="132"/>
    <col min="14353" max="14354" width="11" style="132" customWidth="1"/>
    <col min="14355" max="14355" width="9.140625" style="132"/>
    <col min="14356" max="14357" width="11" style="132" customWidth="1"/>
    <col min="14358" max="14358" width="9.140625" style="132"/>
    <col min="14359" max="14360" width="11" style="132" customWidth="1"/>
    <col min="14361" max="14593" width="9.140625" style="132"/>
    <col min="14594" max="14594" width="16.85546875" style="132" customWidth="1"/>
    <col min="14595" max="14595" width="47.5703125" style="132" customWidth="1"/>
    <col min="14596" max="14596" width="11.42578125" style="132" bestFit="1" customWidth="1"/>
    <col min="14597" max="14597" width="11.42578125" style="132" customWidth="1"/>
    <col min="14598" max="14598" width="11.140625" style="132" customWidth="1"/>
    <col min="14599" max="14599" width="9.140625" style="132"/>
    <col min="14600" max="14600" width="11.5703125" style="132" customWidth="1"/>
    <col min="14601" max="14601" width="11.42578125" style="132" customWidth="1"/>
    <col min="14602" max="14602" width="9.140625" style="132"/>
    <col min="14603" max="14603" width="10.85546875" style="132" customWidth="1"/>
    <col min="14604" max="14607" width="11" style="132" customWidth="1"/>
    <col min="14608" max="14608" width="9.140625" style="132"/>
    <col min="14609" max="14610" width="11" style="132" customWidth="1"/>
    <col min="14611" max="14611" width="9.140625" style="132"/>
    <col min="14612" max="14613" width="11" style="132" customWidth="1"/>
    <col min="14614" max="14614" width="9.140625" style="132"/>
    <col min="14615" max="14616" width="11" style="132" customWidth="1"/>
    <col min="14617" max="14849" width="9.140625" style="132"/>
    <col min="14850" max="14850" width="16.85546875" style="132" customWidth="1"/>
    <col min="14851" max="14851" width="47.5703125" style="132" customWidth="1"/>
    <col min="14852" max="14852" width="11.42578125" style="132" bestFit="1" customWidth="1"/>
    <col min="14853" max="14853" width="11.42578125" style="132" customWidth="1"/>
    <col min="14854" max="14854" width="11.140625" style="132" customWidth="1"/>
    <col min="14855" max="14855" width="9.140625" style="132"/>
    <col min="14856" max="14856" width="11.5703125" style="132" customWidth="1"/>
    <col min="14857" max="14857" width="11.42578125" style="132" customWidth="1"/>
    <col min="14858" max="14858" width="9.140625" style="132"/>
    <col min="14859" max="14859" width="10.85546875" style="132" customWidth="1"/>
    <col min="14860" max="14863" width="11" style="132" customWidth="1"/>
    <col min="14864" max="14864" width="9.140625" style="132"/>
    <col min="14865" max="14866" width="11" style="132" customWidth="1"/>
    <col min="14867" max="14867" width="9.140625" style="132"/>
    <col min="14868" max="14869" width="11" style="132" customWidth="1"/>
    <col min="14870" max="14870" width="9.140625" style="132"/>
    <col min="14871" max="14872" width="11" style="132" customWidth="1"/>
    <col min="14873" max="15105" width="9.140625" style="132"/>
    <col min="15106" max="15106" width="16.85546875" style="132" customWidth="1"/>
    <col min="15107" max="15107" width="47.5703125" style="132" customWidth="1"/>
    <col min="15108" max="15108" width="11.42578125" style="132" bestFit="1" customWidth="1"/>
    <col min="15109" max="15109" width="11.42578125" style="132" customWidth="1"/>
    <col min="15110" max="15110" width="11.140625" style="132" customWidth="1"/>
    <col min="15111" max="15111" width="9.140625" style="132"/>
    <col min="15112" max="15112" width="11.5703125" style="132" customWidth="1"/>
    <col min="15113" max="15113" width="11.42578125" style="132" customWidth="1"/>
    <col min="15114" max="15114" width="9.140625" style="132"/>
    <col min="15115" max="15115" width="10.85546875" style="132" customWidth="1"/>
    <col min="15116" max="15119" width="11" style="132" customWidth="1"/>
    <col min="15120" max="15120" width="9.140625" style="132"/>
    <col min="15121" max="15122" width="11" style="132" customWidth="1"/>
    <col min="15123" max="15123" width="9.140625" style="132"/>
    <col min="15124" max="15125" width="11" style="132" customWidth="1"/>
    <col min="15126" max="15126" width="9.140625" style="132"/>
    <col min="15127" max="15128" width="11" style="132" customWidth="1"/>
    <col min="15129" max="15361" width="9.140625" style="132"/>
    <col min="15362" max="15362" width="16.85546875" style="132" customWidth="1"/>
    <col min="15363" max="15363" width="47.5703125" style="132" customWidth="1"/>
    <col min="15364" max="15364" width="11.42578125" style="132" bestFit="1" customWidth="1"/>
    <col min="15365" max="15365" width="11.42578125" style="132" customWidth="1"/>
    <col min="15366" max="15366" width="11.140625" style="132" customWidth="1"/>
    <col min="15367" max="15367" width="9.140625" style="132"/>
    <col min="15368" max="15368" width="11.5703125" style="132" customWidth="1"/>
    <col min="15369" max="15369" width="11.42578125" style="132" customWidth="1"/>
    <col min="15370" max="15370" width="9.140625" style="132"/>
    <col min="15371" max="15371" width="10.85546875" style="132" customWidth="1"/>
    <col min="15372" max="15375" width="11" style="132" customWidth="1"/>
    <col min="15376" max="15376" width="9.140625" style="132"/>
    <col min="15377" max="15378" width="11" style="132" customWidth="1"/>
    <col min="15379" max="15379" width="9.140625" style="132"/>
    <col min="15380" max="15381" width="11" style="132" customWidth="1"/>
    <col min="15382" max="15382" width="9.140625" style="132"/>
    <col min="15383" max="15384" width="11" style="132" customWidth="1"/>
    <col min="15385" max="15617" width="9.140625" style="132"/>
    <col min="15618" max="15618" width="16.85546875" style="132" customWidth="1"/>
    <col min="15619" max="15619" width="47.5703125" style="132" customWidth="1"/>
    <col min="15620" max="15620" width="11.42578125" style="132" bestFit="1" customWidth="1"/>
    <col min="15621" max="15621" width="11.42578125" style="132" customWidth="1"/>
    <col min="15622" max="15622" width="11.140625" style="132" customWidth="1"/>
    <col min="15623" max="15623" width="9.140625" style="132"/>
    <col min="15624" max="15624" width="11.5703125" style="132" customWidth="1"/>
    <col min="15625" max="15625" width="11.42578125" style="132" customWidth="1"/>
    <col min="15626" max="15626" width="9.140625" style="132"/>
    <col min="15627" max="15627" width="10.85546875" style="132" customWidth="1"/>
    <col min="15628" max="15631" width="11" style="132" customWidth="1"/>
    <col min="15632" max="15632" width="9.140625" style="132"/>
    <col min="15633" max="15634" width="11" style="132" customWidth="1"/>
    <col min="15635" max="15635" width="9.140625" style="132"/>
    <col min="15636" max="15637" width="11" style="132" customWidth="1"/>
    <col min="15638" max="15638" width="9.140625" style="132"/>
    <col min="15639" max="15640" width="11" style="132" customWidth="1"/>
    <col min="15641" max="15873" width="9.140625" style="132"/>
    <col min="15874" max="15874" width="16.85546875" style="132" customWidth="1"/>
    <col min="15875" max="15875" width="47.5703125" style="132" customWidth="1"/>
    <col min="15876" max="15876" width="11.42578125" style="132" bestFit="1" customWidth="1"/>
    <col min="15877" max="15877" width="11.42578125" style="132" customWidth="1"/>
    <col min="15878" max="15878" width="11.140625" style="132" customWidth="1"/>
    <col min="15879" max="15879" width="9.140625" style="132"/>
    <col min="15880" max="15880" width="11.5703125" style="132" customWidth="1"/>
    <col min="15881" max="15881" width="11.42578125" style="132" customWidth="1"/>
    <col min="15882" max="15882" width="9.140625" style="132"/>
    <col min="15883" max="15883" width="10.85546875" style="132" customWidth="1"/>
    <col min="15884" max="15887" width="11" style="132" customWidth="1"/>
    <col min="15888" max="15888" width="9.140625" style="132"/>
    <col min="15889" max="15890" width="11" style="132" customWidth="1"/>
    <col min="15891" max="15891" width="9.140625" style="132"/>
    <col min="15892" max="15893" width="11" style="132" customWidth="1"/>
    <col min="15894" max="15894" width="9.140625" style="132"/>
    <col min="15895" max="15896" width="11" style="132" customWidth="1"/>
    <col min="15897" max="16129" width="9.140625" style="132"/>
    <col min="16130" max="16130" width="16.85546875" style="132" customWidth="1"/>
    <col min="16131" max="16131" width="47.5703125" style="132" customWidth="1"/>
    <col min="16132" max="16132" width="11.42578125" style="132" bestFit="1" customWidth="1"/>
    <col min="16133" max="16133" width="11.42578125" style="132" customWidth="1"/>
    <col min="16134" max="16134" width="11.140625" style="132" customWidth="1"/>
    <col min="16135" max="16135" width="9.140625" style="132"/>
    <col min="16136" max="16136" width="11.5703125" style="132" customWidth="1"/>
    <col min="16137" max="16137" width="11.42578125" style="132" customWidth="1"/>
    <col min="16138" max="16138" width="9.140625" style="132"/>
    <col min="16139" max="16139" width="10.85546875" style="132" customWidth="1"/>
    <col min="16140" max="16143" width="11" style="132" customWidth="1"/>
    <col min="16144" max="16144" width="9.140625" style="132"/>
    <col min="16145" max="16146" width="11" style="132" customWidth="1"/>
    <col min="16147" max="16147" width="9.140625" style="132"/>
    <col min="16148" max="16149" width="11" style="132" customWidth="1"/>
    <col min="16150" max="16150" width="9.140625" style="132"/>
    <col min="16151" max="16152" width="11" style="132" customWidth="1"/>
    <col min="16153" max="16384" width="9.140625" style="132"/>
  </cols>
  <sheetData>
    <row r="1" spans="1:27" s="90" customFormat="1" ht="18.75" customHeight="1">
      <c r="A1" s="76"/>
      <c r="B1" s="3924" t="str">
        <f>[5]СПО!B1</f>
        <v>Гуманитарно-педагогическая академия (филиал) ФГАОУ ВО «КФУ им. В. И. Вернадского» в г. Ялте</v>
      </c>
      <c r="C1" s="3924"/>
      <c r="D1" s="3924"/>
      <c r="E1" s="3924"/>
      <c r="F1" s="3924"/>
      <c r="G1" s="3924"/>
      <c r="H1" s="3924"/>
      <c r="I1" s="3924"/>
      <c r="J1" s="3924"/>
      <c r="K1" s="3924"/>
      <c r="L1" s="3924"/>
      <c r="M1" s="3924"/>
      <c r="N1" s="3924"/>
      <c r="O1" s="3924"/>
      <c r="P1" s="3924"/>
      <c r="Q1" s="3924"/>
      <c r="R1" s="3924"/>
      <c r="S1" s="538"/>
      <c r="T1" s="538"/>
      <c r="U1" s="538"/>
    </row>
    <row r="2" spans="1:27" s="90" customFormat="1" ht="18.75">
      <c r="A2" s="3924"/>
      <c r="B2" s="3924"/>
      <c r="C2" s="3924"/>
      <c r="D2" s="3924"/>
      <c r="E2" s="3924"/>
      <c r="F2" s="3924"/>
      <c r="G2" s="3924"/>
      <c r="H2" s="3924"/>
      <c r="I2" s="3924"/>
      <c r="J2" s="3924"/>
      <c r="K2" s="3924"/>
      <c r="L2" s="3924"/>
      <c r="M2" s="3924"/>
      <c r="N2" s="3924"/>
      <c r="O2" s="3924"/>
      <c r="P2" s="3924"/>
      <c r="Q2" s="3924"/>
      <c r="R2" s="3924"/>
      <c r="S2" s="538"/>
      <c r="T2" s="538"/>
      <c r="U2" s="538"/>
    </row>
    <row r="3" spans="1:27" s="90" customFormat="1" ht="18.75" customHeight="1">
      <c r="B3" s="4083" t="s">
        <v>235</v>
      </c>
      <c r="C3" s="4083"/>
      <c r="D3" s="4084">
        <v>44256</v>
      </c>
      <c r="E3" s="4085"/>
      <c r="F3" s="4088" t="s">
        <v>230</v>
      </c>
      <c r="G3" s="4088"/>
      <c r="H3" s="4088"/>
      <c r="I3" s="4088"/>
      <c r="J3" s="4088"/>
      <c r="K3" s="4088"/>
      <c r="L3" s="4088"/>
      <c r="M3" s="4088"/>
      <c r="N3" s="4088"/>
      <c r="O3" s="4088"/>
      <c r="P3" s="4088"/>
      <c r="Q3" s="4088"/>
      <c r="R3" s="4088"/>
      <c r="S3" s="539"/>
      <c r="T3" s="539"/>
      <c r="U3" s="539"/>
      <c r="V3" s="255"/>
      <c r="W3" s="255"/>
      <c r="X3" s="255"/>
      <c r="Y3" s="255"/>
      <c r="Z3" s="255"/>
      <c r="AA3" s="255"/>
    </row>
    <row r="4" spans="1:27" s="90" customFormat="1" ht="19.5" thickBot="1">
      <c r="B4" s="538"/>
      <c r="C4" s="538"/>
      <c r="F4" s="91"/>
      <c r="I4" s="91"/>
      <c r="J4" s="91"/>
      <c r="K4" s="91"/>
      <c r="L4" s="91"/>
      <c r="M4" s="91"/>
      <c r="N4" s="91"/>
      <c r="O4" s="91"/>
      <c r="R4" s="91"/>
      <c r="U4" s="91"/>
      <c r="X4" s="91"/>
    </row>
    <row r="5" spans="1:27" s="90" customFormat="1" ht="19.5" customHeight="1" thickBot="1">
      <c r="B5" s="4092" t="s">
        <v>9</v>
      </c>
      <c r="C5" s="4092"/>
      <c r="D5" s="4098" t="s">
        <v>0</v>
      </c>
      <c r="E5" s="4099"/>
      <c r="F5" s="4099"/>
      <c r="G5" s="4094" t="s">
        <v>1</v>
      </c>
      <c r="H5" s="4094"/>
      <c r="I5" s="4094"/>
      <c r="J5" s="4086">
        <v>3</v>
      </c>
      <c r="K5" s="4086"/>
      <c r="L5" s="4086"/>
      <c r="M5" s="4086">
        <v>4</v>
      </c>
      <c r="N5" s="4086"/>
      <c r="O5" s="4086"/>
      <c r="P5" s="4086">
        <v>5</v>
      </c>
      <c r="Q5" s="4086"/>
      <c r="R5" s="4086"/>
      <c r="S5" s="4086">
        <v>6</v>
      </c>
      <c r="T5" s="4086"/>
      <c r="U5" s="4086"/>
      <c r="V5" s="4078" t="s">
        <v>24</v>
      </c>
      <c r="W5" s="4078"/>
      <c r="X5" s="4079"/>
    </row>
    <row r="6" spans="1:27" s="90" customFormat="1" ht="19.5" thickBot="1">
      <c r="B6" s="4092"/>
      <c r="C6" s="4092"/>
      <c r="D6" s="4100"/>
      <c r="E6" s="3908"/>
      <c r="F6" s="3908"/>
      <c r="G6" s="4095"/>
      <c r="H6" s="4095"/>
      <c r="I6" s="4095"/>
      <c r="J6" s="3908"/>
      <c r="K6" s="3908"/>
      <c r="L6" s="3908"/>
      <c r="M6" s="3908"/>
      <c r="N6" s="3908"/>
      <c r="O6" s="3908"/>
      <c r="P6" s="3908"/>
      <c r="Q6" s="3908"/>
      <c r="R6" s="3908"/>
      <c r="S6" s="3908"/>
      <c r="T6" s="3908"/>
      <c r="U6" s="3908"/>
      <c r="V6" s="4080"/>
      <c r="W6" s="4080"/>
      <c r="X6" s="4081"/>
    </row>
    <row r="7" spans="1:27" s="90" customFormat="1" ht="66.75" customHeight="1" thickBot="1">
      <c r="B7" s="4092"/>
      <c r="C7" s="4092"/>
      <c r="D7" s="554" t="s">
        <v>26</v>
      </c>
      <c r="E7" s="550" t="s">
        <v>27</v>
      </c>
      <c r="F7" s="548" t="s">
        <v>4</v>
      </c>
      <c r="G7" s="549" t="s">
        <v>26</v>
      </c>
      <c r="H7" s="550" t="s">
        <v>27</v>
      </c>
      <c r="I7" s="548" t="s">
        <v>4</v>
      </c>
      <c r="J7" s="549" t="s">
        <v>26</v>
      </c>
      <c r="K7" s="550" t="s">
        <v>27</v>
      </c>
      <c r="L7" s="548" t="s">
        <v>4</v>
      </c>
      <c r="M7" s="549" t="s">
        <v>26</v>
      </c>
      <c r="N7" s="550" t="s">
        <v>27</v>
      </c>
      <c r="O7" s="548" t="s">
        <v>4</v>
      </c>
      <c r="P7" s="549" t="s">
        <v>26</v>
      </c>
      <c r="Q7" s="550" t="s">
        <v>27</v>
      </c>
      <c r="R7" s="548" t="s">
        <v>4</v>
      </c>
      <c r="S7" s="549" t="s">
        <v>26</v>
      </c>
      <c r="T7" s="550" t="s">
        <v>27</v>
      </c>
      <c r="U7" s="548" t="s">
        <v>4</v>
      </c>
      <c r="V7" s="835" t="s">
        <v>26</v>
      </c>
      <c r="W7" s="550" t="s">
        <v>27</v>
      </c>
      <c r="X7" s="543" t="s">
        <v>4</v>
      </c>
    </row>
    <row r="8" spans="1:27" s="90" customFormat="1" ht="27.75" customHeight="1" thickBot="1">
      <c r="B8" s="4093" t="s">
        <v>22</v>
      </c>
      <c r="C8" s="4093"/>
      <c r="D8" s="560">
        <f t="shared" ref="D8:X8" si="0">SUM(D9)</f>
        <v>0</v>
      </c>
      <c r="E8" s="559">
        <f t="shared" si="0"/>
        <v>0</v>
      </c>
      <c r="F8" s="560">
        <f t="shared" si="0"/>
        <v>0</v>
      </c>
      <c r="G8" s="566">
        <f t="shared" si="0"/>
        <v>0</v>
      </c>
      <c r="H8" s="559">
        <f t="shared" si="0"/>
        <v>0</v>
      </c>
      <c r="I8" s="560">
        <f t="shared" si="0"/>
        <v>0</v>
      </c>
      <c r="J8" s="566">
        <f t="shared" si="0"/>
        <v>0</v>
      </c>
      <c r="K8" s="559">
        <f t="shared" si="0"/>
        <v>0</v>
      </c>
      <c r="L8" s="560">
        <f t="shared" si="0"/>
        <v>0</v>
      </c>
      <c r="M8" s="566">
        <f t="shared" si="0"/>
        <v>4</v>
      </c>
      <c r="N8" s="559">
        <f t="shared" si="0"/>
        <v>1</v>
      </c>
      <c r="O8" s="560">
        <f t="shared" si="0"/>
        <v>5</v>
      </c>
      <c r="P8" s="566">
        <f t="shared" si="0"/>
        <v>0</v>
      </c>
      <c r="Q8" s="559">
        <f t="shared" si="0"/>
        <v>3</v>
      </c>
      <c r="R8" s="560">
        <f t="shared" si="0"/>
        <v>3</v>
      </c>
      <c r="S8" s="566">
        <f t="shared" si="0"/>
        <v>2</v>
      </c>
      <c r="T8" s="559">
        <f t="shared" si="0"/>
        <v>1</v>
      </c>
      <c r="U8" s="560">
        <f t="shared" si="0"/>
        <v>3</v>
      </c>
      <c r="V8" s="562">
        <f t="shared" si="0"/>
        <v>6</v>
      </c>
      <c r="W8" s="561">
        <f t="shared" si="0"/>
        <v>5</v>
      </c>
      <c r="X8" s="560">
        <f t="shared" si="0"/>
        <v>11</v>
      </c>
    </row>
    <row r="9" spans="1:27" s="73" customFormat="1" ht="46.5" customHeight="1" thickBot="1">
      <c r="B9" s="567" t="s">
        <v>231</v>
      </c>
      <c r="C9" s="568" t="s">
        <v>301</v>
      </c>
      <c r="D9" s="569">
        <v>0</v>
      </c>
      <c r="E9" s="570">
        <v>0</v>
      </c>
      <c r="F9" s="276">
        <v>0</v>
      </c>
      <c r="G9" s="571">
        <v>0</v>
      </c>
      <c r="H9" s="570">
        <v>0</v>
      </c>
      <c r="I9" s="276">
        <v>0</v>
      </c>
      <c r="J9" s="571">
        <v>0</v>
      </c>
      <c r="K9" s="570">
        <v>0</v>
      </c>
      <c r="L9" s="276">
        <v>0</v>
      </c>
      <c r="M9" s="571">
        <v>4</v>
      </c>
      <c r="N9" s="570">
        <v>1</v>
      </c>
      <c r="O9" s="276">
        <v>5</v>
      </c>
      <c r="P9" s="571">
        <v>0</v>
      </c>
      <c r="Q9" s="570">
        <v>3</v>
      </c>
      <c r="R9" s="276">
        <v>3</v>
      </c>
      <c r="S9" s="1820">
        <v>2</v>
      </c>
      <c r="T9" s="1821">
        <v>1</v>
      </c>
      <c r="U9" s="276">
        <v>3</v>
      </c>
      <c r="V9" s="1820">
        <v>6</v>
      </c>
      <c r="W9" s="1821">
        <v>5</v>
      </c>
      <c r="X9" s="276">
        <v>11</v>
      </c>
    </row>
    <row r="10" spans="1:27" s="73" customFormat="1" ht="20.25" thickBot="1">
      <c r="B10" s="4096" t="s">
        <v>16</v>
      </c>
      <c r="C10" s="4097"/>
      <c r="D10" s="544">
        <f t="shared" ref="D10:R10" si="1">SUM(D9:D9)</f>
        <v>0</v>
      </c>
      <c r="E10" s="204">
        <f t="shared" si="1"/>
        <v>0</v>
      </c>
      <c r="F10" s="205">
        <f t="shared" si="1"/>
        <v>0</v>
      </c>
      <c r="G10" s="204">
        <f t="shared" si="1"/>
        <v>0</v>
      </c>
      <c r="H10" s="204">
        <f t="shared" si="1"/>
        <v>0</v>
      </c>
      <c r="I10" s="205">
        <f t="shared" si="1"/>
        <v>0</v>
      </c>
      <c r="J10" s="204">
        <f t="shared" si="1"/>
        <v>0</v>
      </c>
      <c r="K10" s="204">
        <f t="shared" si="1"/>
        <v>0</v>
      </c>
      <c r="L10" s="205">
        <f t="shared" si="1"/>
        <v>0</v>
      </c>
      <c r="M10" s="204">
        <f t="shared" si="1"/>
        <v>4</v>
      </c>
      <c r="N10" s="204">
        <f t="shared" si="1"/>
        <v>1</v>
      </c>
      <c r="O10" s="205">
        <f t="shared" si="1"/>
        <v>5</v>
      </c>
      <c r="P10" s="204">
        <f t="shared" si="1"/>
        <v>0</v>
      </c>
      <c r="Q10" s="204">
        <f t="shared" si="1"/>
        <v>3</v>
      </c>
      <c r="R10" s="205">
        <f t="shared" si="1"/>
        <v>3</v>
      </c>
      <c r="S10" s="1272">
        <f t="shared" ref="S10:X10" si="2">SUM(S9:S9)</f>
        <v>2</v>
      </c>
      <c r="T10" s="1272">
        <f t="shared" si="2"/>
        <v>1</v>
      </c>
      <c r="U10" s="205">
        <f t="shared" si="2"/>
        <v>3</v>
      </c>
      <c r="V10" s="1822">
        <f t="shared" si="2"/>
        <v>6</v>
      </c>
      <c r="W10" s="943">
        <f t="shared" si="2"/>
        <v>5</v>
      </c>
      <c r="X10" s="205">
        <f t="shared" si="2"/>
        <v>11</v>
      </c>
    </row>
    <row r="11" spans="1:27" s="73" customFormat="1" ht="19.5" customHeight="1">
      <c r="B11" s="4101" t="s">
        <v>23</v>
      </c>
      <c r="C11" s="4082"/>
      <c r="D11" s="555"/>
      <c r="E11" s="195"/>
      <c r="F11" s="254"/>
      <c r="G11" s="195"/>
      <c r="H11" s="195"/>
      <c r="I11" s="254"/>
      <c r="J11" s="195"/>
      <c r="K11" s="195"/>
      <c r="L11" s="254"/>
      <c r="M11" s="195"/>
      <c r="N11" s="195"/>
      <c r="O11" s="254"/>
      <c r="P11" s="195"/>
      <c r="Q11" s="195"/>
      <c r="R11" s="254"/>
      <c r="S11" s="195"/>
      <c r="T11" s="195"/>
      <c r="U11" s="254"/>
      <c r="V11" s="195"/>
      <c r="W11" s="195"/>
      <c r="X11" s="254"/>
    </row>
    <row r="12" spans="1:27" s="73" customFormat="1" ht="27.75" customHeight="1" thickBot="1">
      <c r="B12" s="4090" t="s">
        <v>11</v>
      </c>
      <c r="C12" s="4091"/>
      <c r="D12" s="836"/>
      <c r="E12" s="837"/>
      <c r="F12" s="838"/>
      <c r="G12" s="837"/>
      <c r="H12" s="837"/>
      <c r="I12" s="838"/>
      <c r="J12" s="837"/>
      <c r="K12" s="837"/>
      <c r="L12" s="838"/>
      <c r="M12" s="837"/>
      <c r="N12" s="837"/>
      <c r="O12" s="838"/>
      <c r="P12" s="837"/>
      <c r="Q12" s="837"/>
      <c r="R12" s="838"/>
      <c r="S12" s="1831"/>
      <c r="T12" s="1832"/>
      <c r="U12" s="1833"/>
      <c r="V12" s="195"/>
      <c r="W12" s="195"/>
      <c r="X12" s="254"/>
    </row>
    <row r="13" spans="1:27" s="73" customFormat="1" ht="38.25" thickBot="1">
      <c r="B13" s="573" t="s">
        <v>231</v>
      </c>
      <c r="C13" s="568" t="s">
        <v>301</v>
      </c>
      <c r="D13" s="574">
        <v>0</v>
      </c>
      <c r="E13" s="575">
        <v>0</v>
      </c>
      <c r="F13" s="205">
        <v>0</v>
      </c>
      <c r="G13" s="572">
        <v>0</v>
      </c>
      <c r="H13" s="575">
        <v>0</v>
      </c>
      <c r="I13" s="205">
        <v>0</v>
      </c>
      <c r="J13" s="572">
        <v>0</v>
      </c>
      <c r="K13" s="575">
        <v>0</v>
      </c>
      <c r="L13" s="205">
        <v>0</v>
      </c>
      <c r="M13" s="572">
        <v>4</v>
      </c>
      <c r="N13" s="575">
        <v>1</v>
      </c>
      <c r="O13" s="205">
        <v>5</v>
      </c>
      <c r="P13" s="572">
        <v>0</v>
      </c>
      <c r="Q13" s="575">
        <v>2</v>
      </c>
      <c r="R13" s="205">
        <v>2</v>
      </c>
      <c r="S13" s="1822">
        <v>2</v>
      </c>
      <c r="T13" s="1823">
        <v>1</v>
      </c>
      <c r="U13" s="205">
        <v>3</v>
      </c>
      <c r="V13" s="1822">
        <v>6</v>
      </c>
      <c r="W13" s="1823">
        <v>5</v>
      </c>
      <c r="X13" s="205">
        <v>11</v>
      </c>
    </row>
    <row r="14" spans="1:27" s="73" customFormat="1" ht="20.25" thickBot="1">
      <c r="B14" s="4102" t="s">
        <v>8</v>
      </c>
      <c r="C14" s="4103"/>
      <c r="D14" s="547">
        <f t="shared" ref="D14:R14" si="3">SUM(D13:D13)</f>
        <v>0</v>
      </c>
      <c r="E14" s="130">
        <f t="shared" si="3"/>
        <v>0</v>
      </c>
      <c r="F14" s="176">
        <f t="shared" si="3"/>
        <v>0</v>
      </c>
      <c r="G14" s="130">
        <f t="shared" si="3"/>
        <v>0</v>
      </c>
      <c r="H14" s="130">
        <f t="shared" si="3"/>
        <v>0</v>
      </c>
      <c r="I14" s="176">
        <f t="shared" si="3"/>
        <v>0</v>
      </c>
      <c r="J14" s="130">
        <f t="shared" si="3"/>
        <v>0</v>
      </c>
      <c r="K14" s="130">
        <f t="shared" si="3"/>
        <v>0</v>
      </c>
      <c r="L14" s="176">
        <f t="shared" si="3"/>
        <v>0</v>
      </c>
      <c r="M14" s="130">
        <f t="shared" si="3"/>
        <v>4</v>
      </c>
      <c r="N14" s="130">
        <f t="shared" si="3"/>
        <v>1</v>
      </c>
      <c r="O14" s="176">
        <f t="shared" si="3"/>
        <v>5</v>
      </c>
      <c r="P14" s="130">
        <f t="shared" si="3"/>
        <v>0</v>
      </c>
      <c r="Q14" s="130">
        <f t="shared" si="3"/>
        <v>2</v>
      </c>
      <c r="R14" s="176">
        <f t="shared" si="3"/>
        <v>2</v>
      </c>
      <c r="S14" s="130">
        <f t="shared" ref="S14:X14" si="4">SUM(S13:S13)</f>
        <v>2</v>
      </c>
      <c r="T14" s="130">
        <f t="shared" si="4"/>
        <v>1</v>
      </c>
      <c r="U14" s="176">
        <f t="shared" si="4"/>
        <v>3</v>
      </c>
      <c r="V14" s="294">
        <f t="shared" si="4"/>
        <v>6</v>
      </c>
      <c r="W14" s="130">
        <f t="shared" si="4"/>
        <v>5</v>
      </c>
      <c r="X14" s="176">
        <f t="shared" si="4"/>
        <v>11</v>
      </c>
    </row>
    <row r="15" spans="1:27" s="73" customFormat="1" ht="26.25" customHeight="1" thickBot="1">
      <c r="B15" s="4104" t="s">
        <v>25</v>
      </c>
      <c r="C15" s="4093"/>
      <c r="D15" s="556"/>
      <c r="E15" s="557"/>
      <c r="F15" s="545"/>
      <c r="G15" s="557"/>
      <c r="H15" s="557"/>
      <c r="I15" s="545"/>
      <c r="J15" s="557"/>
      <c r="K15" s="557"/>
      <c r="L15" s="545"/>
      <c r="M15" s="557"/>
      <c r="N15" s="557"/>
      <c r="O15" s="545"/>
      <c r="P15" s="557"/>
      <c r="Q15" s="557"/>
      <c r="R15" s="545"/>
      <c r="S15" s="1824"/>
      <c r="T15" s="1824"/>
      <c r="U15" s="1777"/>
      <c r="V15" s="1275"/>
      <c r="W15" s="1824"/>
      <c r="X15" s="1777"/>
    </row>
    <row r="16" spans="1:27" s="73" customFormat="1" ht="42" customHeight="1" thickBot="1">
      <c r="B16" s="573" t="s">
        <v>231</v>
      </c>
      <c r="C16" s="568" t="s">
        <v>301</v>
      </c>
      <c r="D16" s="574">
        <v>0</v>
      </c>
      <c r="E16" s="575">
        <v>0</v>
      </c>
      <c r="F16" s="205">
        <v>0</v>
      </c>
      <c r="G16" s="572">
        <v>0</v>
      </c>
      <c r="H16" s="575">
        <v>0</v>
      </c>
      <c r="I16" s="205">
        <v>0</v>
      </c>
      <c r="J16" s="572">
        <v>0</v>
      </c>
      <c r="K16" s="575">
        <v>0</v>
      </c>
      <c r="L16" s="205">
        <v>0</v>
      </c>
      <c r="M16" s="572">
        <v>0</v>
      </c>
      <c r="N16" s="575">
        <v>0</v>
      </c>
      <c r="O16" s="205">
        <v>0</v>
      </c>
      <c r="P16" s="572">
        <v>0</v>
      </c>
      <c r="Q16" s="575">
        <v>1</v>
      </c>
      <c r="R16" s="205">
        <v>1</v>
      </c>
      <c r="S16" s="1822">
        <v>0</v>
      </c>
      <c r="T16" s="1823">
        <v>0</v>
      </c>
      <c r="U16" s="205">
        <v>0</v>
      </c>
      <c r="V16" s="1822">
        <v>0</v>
      </c>
      <c r="W16" s="1823">
        <v>0</v>
      </c>
      <c r="X16" s="205">
        <v>0</v>
      </c>
    </row>
    <row r="17" spans="2:28" s="73" customFormat="1" ht="30" customHeight="1" thickBot="1">
      <c r="B17" s="4087" t="s">
        <v>13</v>
      </c>
      <c r="C17" s="4087"/>
      <c r="D17" s="576">
        <f t="shared" ref="D17:R17" si="5">SUM(D16:D16)</f>
        <v>0</v>
      </c>
      <c r="E17" s="577">
        <f t="shared" si="5"/>
        <v>0</v>
      </c>
      <c r="F17" s="217">
        <f t="shared" si="5"/>
        <v>0</v>
      </c>
      <c r="G17" s="578">
        <f t="shared" si="5"/>
        <v>0</v>
      </c>
      <c r="H17" s="577">
        <f t="shared" si="5"/>
        <v>0</v>
      </c>
      <c r="I17" s="579">
        <f t="shared" si="5"/>
        <v>0</v>
      </c>
      <c r="J17" s="578">
        <f t="shared" si="5"/>
        <v>0</v>
      </c>
      <c r="K17" s="577">
        <f t="shared" si="5"/>
        <v>0</v>
      </c>
      <c r="L17" s="579">
        <f t="shared" si="5"/>
        <v>0</v>
      </c>
      <c r="M17" s="578">
        <f t="shared" si="5"/>
        <v>0</v>
      </c>
      <c r="N17" s="577">
        <f t="shared" si="5"/>
        <v>0</v>
      </c>
      <c r="O17" s="579">
        <f t="shared" si="5"/>
        <v>0</v>
      </c>
      <c r="P17" s="578">
        <f t="shared" si="5"/>
        <v>0</v>
      </c>
      <c r="Q17" s="577">
        <f t="shared" si="5"/>
        <v>1</v>
      </c>
      <c r="R17" s="579">
        <f t="shared" si="5"/>
        <v>1</v>
      </c>
      <c r="S17" s="1825">
        <f t="shared" ref="S17:X17" si="6">SUM(S16:S16)</f>
        <v>0</v>
      </c>
      <c r="T17" s="1826">
        <f t="shared" si="6"/>
        <v>0</v>
      </c>
      <c r="U17" s="1827">
        <f t="shared" si="6"/>
        <v>0</v>
      </c>
      <c r="V17" s="1834">
        <f t="shared" si="6"/>
        <v>0</v>
      </c>
      <c r="W17" s="1826">
        <f t="shared" si="6"/>
        <v>0</v>
      </c>
      <c r="X17" s="1827">
        <f t="shared" si="6"/>
        <v>0</v>
      </c>
    </row>
    <row r="18" spans="2:28" s="73" customFormat="1" ht="30.75" customHeight="1">
      <c r="B18" s="4082" t="s">
        <v>10</v>
      </c>
      <c r="C18" s="4082"/>
      <c r="D18" s="504">
        <f t="shared" ref="D18:X18" si="7">D14</f>
        <v>0</v>
      </c>
      <c r="E18" s="501">
        <f t="shared" si="7"/>
        <v>0</v>
      </c>
      <c r="F18" s="502">
        <f t="shared" si="7"/>
        <v>0</v>
      </c>
      <c r="G18" s="503">
        <f t="shared" si="7"/>
        <v>0</v>
      </c>
      <c r="H18" s="501">
        <f t="shared" si="7"/>
        <v>0</v>
      </c>
      <c r="I18" s="502">
        <f t="shared" si="7"/>
        <v>0</v>
      </c>
      <c r="J18" s="503">
        <f t="shared" si="7"/>
        <v>0</v>
      </c>
      <c r="K18" s="501">
        <f t="shared" si="7"/>
        <v>0</v>
      </c>
      <c r="L18" s="502">
        <f t="shared" si="7"/>
        <v>0</v>
      </c>
      <c r="M18" s="503">
        <f t="shared" si="7"/>
        <v>4</v>
      </c>
      <c r="N18" s="501">
        <f t="shared" si="7"/>
        <v>1</v>
      </c>
      <c r="O18" s="502">
        <f t="shared" si="7"/>
        <v>5</v>
      </c>
      <c r="P18" s="503">
        <f t="shared" si="7"/>
        <v>0</v>
      </c>
      <c r="Q18" s="501">
        <f t="shared" si="7"/>
        <v>2</v>
      </c>
      <c r="R18" s="502">
        <f t="shared" si="7"/>
        <v>2</v>
      </c>
      <c r="S18" s="825">
        <f t="shared" si="7"/>
        <v>2</v>
      </c>
      <c r="T18" s="826">
        <f t="shared" si="7"/>
        <v>1</v>
      </c>
      <c r="U18" s="823">
        <f t="shared" si="7"/>
        <v>3</v>
      </c>
      <c r="V18" s="1835">
        <f t="shared" si="7"/>
        <v>6</v>
      </c>
      <c r="W18" s="826">
        <f t="shared" si="7"/>
        <v>5</v>
      </c>
      <c r="X18" s="823">
        <f t="shared" si="7"/>
        <v>11</v>
      </c>
    </row>
    <row r="19" spans="2:28" s="73" customFormat="1" ht="39" customHeight="1" thickBot="1">
      <c r="B19" s="4089" t="s">
        <v>17</v>
      </c>
      <c r="C19" s="4089"/>
      <c r="D19" s="580">
        <f t="shared" ref="D19:X19" si="8">D17</f>
        <v>0</v>
      </c>
      <c r="E19" s="581">
        <f t="shared" si="8"/>
        <v>0</v>
      </c>
      <c r="F19" s="582">
        <f t="shared" si="8"/>
        <v>0</v>
      </c>
      <c r="G19" s="583">
        <f t="shared" si="8"/>
        <v>0</v>
      </c>
      <c r="H19" s="581">
        <f t="shared" si="8"/>
        <v>0</v>
      </c>
      <c r="I19" s="582">
        <f t="shared" si="8"/>
        <v>0</v>
      </c>
      <c r="J19" s="583">
        <f t="shared" si="8"/>
        <v>0</v>
      </c>
      <c r="K19" s="581">
        <f t="shared" si="8"/>
        <v>0</v>
      </c>
      <c r="L19" s="582">
        <f t="shared" si="8"/>
        <v>0</v>
      </c>
      <c r="M19" s="583">
        <f t="shared" si="8"/>
        <v>0</v>
      </c>
      <c r="N19" s="581">
        <f t="shared" si="8"/>
        <v>0</v>
      </c>
      <c r="O19" s="582">
        <f t="shared" si="8"/>
        <v>0</v>
      </c>
      <c r="P19" s="583">
        <f t="shared" si="8"/>
        <v>0</v>
      </c>
      <c r="Q19" s="581">
        <f t="shared" si="8"/>
        <v>1</v>
      </c>
      <c r="R19" s="582">
        <f t="shared" si="8"/>
        <v>1</v>
      </c>
      <c r="S19" s="1828">
        <f t="shared" si="8"/>
        <v>0</v>
      </c>
      <c r="T19" s="1829">
        <f t="shared" si="8"/>
        <v>0</v>
      </c>
      <c r="U19" s="1830">
        <f t="shared" si="8"/>
        <v>0</v>
      </c>
      <c r="V19" s="1836">
        <f t="shared" si="8"/>
        <v>0</v>
      </c>
      <c r="W19" s="1829">
        <f t="shared" si="8"/>
        <v>0</v>
      </c>
      <c r="X19" s="1830">
        <f t="shared" si="8"/>
        <v>0</v>
      </c>
    </row>
    <row r="20" spans="2:28" s="73" customFormat="1" ht="33.75" customHeight="1" thickBot="1">
      <c r="B20" s="4087" t="s">
        <v>18</v>
      </c>
      <c r="C20" s="4087"/>
      <c r="D20" s="584">
        <f t="shared" ref="D20:X20" si="9">D18+D19</f>
        <v>0</v>
      </c>
      <c r="E20" s="585">
        <f t="shared" si="9"/>
        <v>0</v>
      </c>
      <c r="F20" s="512">
        <f t="shared" si="9"/>
        <v>0</v>
      </c>
      <c r="G20" s="586">
        <f t="shared" si="9"/>
        <v>0</v>
      </c>
      <c r="H20" s="585">
        <f t="shared" si="9"/>
        <v>0</v>
      </c>
      <c r="I20" s="512">
        <f t="shared" si="9"/>
        <v>0</v>
      </c>
      <c r="J20" s="586">
        <f t="shared" si="9"/>
        <v>0</v>
      </c>
      <c r="K20" s="585">
        <f t="shared" si="9"/>
        <v>0</v>
      </c>
      <c r="L20" s="512">
        <f t="shared" si="9"/>
        <v>0</v>
      </c>
      <c r="M20" s="586">
        <f t="shared" si="9"/>
        <v>4</v>
      </c>
      <c r="N20" s="585">
        <f t="shared" si="9"/>
        <v>1</v>
      </c>
      <c r="O20" s="512">
        <f t="shared" si="9"/>
        <v>5</v>
      </c>
      <c r="P20" s="586">
        <f t="shared" si="9"/>
        <v>0</v>
      </c>
      <c r="Q20" s="585">
        <f t="shared" si="9"/>
        <v>3</v>
      </c>
      <c r="R20" s="512">
        <f t="shared" si="9"/>
        <v>3</v>
      </c>
      <c r="S20" s="1825">
        <f t="shared" si="9"/>
        <v>2</v>
      </c>
      <c r="T20" s="1826">
        <f t="shared" si="9"/>
        <v>1</v>
      </c>
      <c r="U20" s="217">
        <f t="shared" si="9"/>
        <v>3</v>
      </c>
      <c r="V20" s="1834">
        <f t="shared" si="9"/>
        <v>6</v>
      </c>
      <c r="W20" s="1826">
        <f t="shared" si="9"/>
        <v>5</v>
      </c>
      <c r="X20" s="217">
        <f t="shared" si="9"/>
        <v>11</v>
      </c>
    </row>
    <row r="22" spans="2:28" ht="18.75" customHeight="1">
      <c r="B22" s="3906"/>
      <c r="C22" s="3906"/>
      <c r="D22" s="3906"/>
      <c r="E22" s="3906"/>
      <c r="F22" s="3906"/>
      <c r="G22" s="3906"/>
      <c r="H22" s="3906"/>
      <c r="I22" s="3906"/>
      <c r="J22" s="3906"/>
      <c r="K22" s="3906"/>
      <c r="L22" s="3906"/>
      <c r="M22" s="3906"/>
      <c r="N22" s="3906"/>
      <c r="O22" s="3906"/>
      <c r="P22" s="3906"/>
      <c r="Q22" s="3906"/>
      <c r="R22" s="3906"/>
      <c r="S22" s="3906"/>
      <c r="T22" s="3906"/>
      <c r="U22" s="3906"/>
      <c r="V22" s="3906"/>
      <c r="W22" s="3906"/>
      <c r="X22" s="3906"/>
      <c r="Y22" s="3906"/>
      <c r="Z22" s="3906"/>
      <c r="AA22" s="90"/>
      <c r="AB22" s="90"/>
    </row>
    <row r="24" spans="2:28">
      <c r="D24" s="303"/>
      <c r="E24" s="303"/>
      <c r="F24" s="303"/>
      <c r="G24" s="303"/>
      <c r="H24" s="303"/>
      <c r="I24" s="303"/>
      <c r="J24" s="303"/>
      <c r="K24" s="303"/>
      <c r="L24" s="303"/>
      <c r="M24" s="303"/>
      <c r="N24" s="303"/>
      <c r="O24" s="303"/>
      <c r="P24" s="303"/>
      <c r="Q24" s="303"/>
      <c r="R24" s="303"/>
      <c r="S24" s="303"/>
      <c r="T24" s="303"/>
      <c r="U24" s="303"/>
      <c r="V24" s="303"/>
      <c r="W24" s="303"/>
      <c r="X24" s="303"/>
    </row>
  </sheetData>
  <mergeCells count="24">
    <mergeCell ref="B1:R1"/>
    <mergeCell ref="A2:R2"/>
    <mergeCell ref="F3:R3"/>
    <mergeCell ref="B19:C19"/>
    <mergeCell ref="S5:U6"/>
    <mergeCell ref="B12:C12"/>
    <mergeCell ref="M5:O6"/>
    <mergeCell ref="B5:C7"/>
    <mergeCell ref="J5:L6"/>
    <mergeCell ref="B8:C8"/>
    <mergeCell ref="G5:I6"/>
    <mergeCell ref="B10:C10"/>
    <mergeCell ref="D5:F6"/>
    <mergeCell ref="B11:C11"/>
    <mergeCell ref="B14:C14"/>
    <mergeCell ref="B15:C15"/>
    <mergeCell ref="V5:X6"/>
    <mergeCell ref="B22:Z22"/>
    <mergeCell ref="B18:C18"/>
    <mergeCell ref="B3:C3"/>
    <mergeCell ref="D3:E3"/>
    <mergeCell ref="P5:R6"/>
    <mergeCell ref="B20:C20"/>
    <mergeCell ref="B17:C17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47"/>
  <sheetViews>
    <sheetView zoomScale="60" zoomScaleNormal="60" workbookViewId="0">
      <selection activeCell="J24" sqref="J24"/>
    </sheetView>
  </sheetViews>
  <sheetFormatPr defaultRowHeight="18"/>
  <cols>
    <col min="1" max="1" width="9.140625" style="292"/>
    <col min="2" max="2" width="13.140625" style="132" customWidth="1"/>
    <col min="3" max="3" width="66.42578125" style="132" customWidth="1"/>
    <col min="4" max="4" width="11.42578125" style="132" bestFit="1" customWidth="1"/>
    <col min="5" max="5" width="11.5703125" style="132" customWidth="1"/>
    <col min="6" max="6" width="11.5703125" style="196" customWidth="1"/>
    <col min="7" max="7" width="11" style="132" customWidth="1"/>
    <col min="8" max="8" width="12.42578125" style="132" customWidth="1"/>
    <col min="9" max="9" width="11" style="196" customWidth="1"/>
    <col min="10" max="10" width="10.5703125" style="132" customWidth="1"/>
    <col min="11" max="11" width="12.85546875" style="132" customWidth="1"/>
    <col min="12" max="12" width="11.5703125" style="196" customWidth="1"/>
    <col min="13" max="257" width="9.140625" style="132"/>
    <col min="258" max="258" width="13.140625" style="132" customWidth="1"/>
    <col min="259" max="259" width="66.42578125" style="132" customWidth="1"/>
    <col min="260" max="260" width="11.42578125" style="132" bestFit="1" customWidth="1"/>
    <col min="261" max="262" width="11.5703125" style="132" customWidth="1"/>
    <col min="263" max="263" width="9.140625" style="132"/>
    <col min="264" max="264" width="12.42578125" style="132" customWidth="1"/>
    <col min="265" max="265" width="11" style="132" customWidth="1"/>
    <col min="266" max="266" width="9.140625" style="132"/>
    <col min="267" max="267" width="12.85546875" style="132" customWidth="1"/>
    <col min="268" max="268" width="11.5703125" style="132" customWidth="1"/>
    <col min="269" max="513" width="9.140625" style="132"/>
    <col min="514" max="514" width="13.140625" style="132" customWidth="1"/>
    <col min="515" max="515" width="66.42578125" style="132" customWidth="1"/>
    <col min="516" max="516" width="11.42578125" style="132" bestFit="1" customWidth="1"/>
    <col min="517" max="518" width="11.5703125" style="132" customWidth="1"/>
    <col min="519" max="519" width="9.140625" style="132"/>
    <col min="520" max="520" width="12.42578125" style="132" customWidth="1"/>
    <col min="521" max="521" width="11" style="132" customWidth="1"/>
    <col min="522" max="522" width="9.140625" style="132"/>
    <col min="523" max="523" width="12.85546875" style="132" customWidth="1"/>
    <col min="524" max="524" width="11.5703125" style="132" customWidth="1"/>
    <col min="525" max="769" width="9.140625" style="132"/>
    <col min="770" max="770" width="13.140625" style="132" customWidth="1"/>
    <col min="771" max="771" width="66.42578125" style="132" customWidth="1"/>
    <col min="772" max="772" width="11.42578125" style="132" bestFit="1" customWidth="1"/>
    <col min="773" max="774" width="11.5703125" style="132" customWidth="1"/>
    <col min="775" max="775" width="9.140625" style="132"/>
    <col min="776" max="776" width="12.42578125" style="132" customWidth="1"/>
    <col min="777" max="777" width="11" style="132" customWidth="1"/>
    <col min="778" max="778" width="9.140625" style="132"/>
    <col min="779" max="779" width="12.85546875" style="132" customWidth="1"/>
    <col min="780" max="780" width="11.5703125" style="132" customWidth="1"/>
    <col min="781" max="1025" width="9.140625" style="132"/>
    <col min="1026" max="1026" width="13.140625" style="132" customWidth="1"/>
    <col min="1027" max="1027" width="66.42578125" style="132" customWidth="1"/>
    <col min="1028" max="1028" width="11.42578125" style="132" bestFit="1" customWidth="1"/>
    <col min="1029" max="1030" width="11.5703125" style="132" customWidth="1"/>
    <col min="1031" max="1031" width="9.140625" style="132"/>
    <col min="1032" max="1032" width="12.42578125" style="132" customWidth="1"/>
    <col min="1033" max="1033" width="11" style="132" customWidth="1"/>
    <col min="1034" max="1034" width="9.140625" style="132"/>
    <col min="1035" max="1035" width="12.85546875" style="132" customWidth="1"/>
    <col min="1036" max="1036" width="11.5703125" style="132" customWidth="1"/>
    <col min="1037" max="1281" width="9.140625" style="132"/>
    <col min="1282" max="1282" width="13.140625" style="132" customWidth="1"/>
    <col min="1283" max="1283" width="66.42578125" style="132" customWidth="1"/>
    <col min="1284" max="1284" width="11.42578125" style="132" bestFit="1" customWidth="1"/>
    <col min="1285" max="1286" width="11.5703125" style="132" customWidth="1"/>
    <col min="1287" max="1287" width="9.140625" style="132"/>
    <col min="1288" max="1288" width="12.42578125" style="132" customWidth="1"/>
    <col min="1289" max="1289" width="11" style="132" customWidth="1"/>
    <col min="1290" max="1290" width="9.140625" style="132"/>
    <col min="1291" max="1291" width="12.85546875" style="132" customWidth="1"/>
    <col min="1292" max="1292" width="11.5703125" style="132" customWidth="1"/>
    <col min="1293" max="1537" width="9.140625" style="132"/>
    <col min="1538" max="1538" width="13.140625" style="132" customWidth="1"/>
    <col min="1539" max="1539" width="66.42578125" style="132" customWidth="1"/>
    <col min="1540" max="1540" width="11.42578125" style="132" bestFit="1" customWidth="1"/>
    <col min="1541" max="1542" width="11.5703125" style="132" customWidth="1"/>
    <col min="1543" max="1543" width="9.140625" style="132"/>
    <col min="1544" max="1544" width="12.42578125" style="132" customWidth="1"/>
    <col min="1545" max="1545" width="11" style="132" customWidth="1"/>
    <col min="1546" max="1546" width="9.140625" style="132"/>
    <col min="1547" max="1547" width="12.85546875" style="132" customWidth="1"/>
    <col min="1548" max="1548" width="11.5703125" style="132" customWidth="1"/>
    <col min="1549" max="1793" width="9.140625" style="132"/>
    <col min="1794" max="1794" width="13.140625" style="132" customWidth="1"/>
    <col min="1795" max="1795" width="66.42578125" style="132" customWidth="1"/>
    <col min="1796" max="1796" width="11.42578125" style="132" bestFit="1" customWidth="1"/>
    <col min="1797" max="1798" width="11.5703125" style="132" customWidth="1"/>
    <col min="1799" max="1799" width="9.140625" style="132"/>
    <col min="1800" max="1800" width="12.42578125" style="132" customWidth="1"/>
    <col min="1801" max="1801" width="11" style="132" customWidth="1"/>
    <col min="1802" max="1802" width="9.140625" style="132"/>
    <col min="1803" max="1803" width="12.85546875" style="132" customWidth="1"/>
    <col min="1804" max="1804" width="11.5703125" style="132" customWidth="1"/>
    <col min="1805" max="2049" width="9.140625" style="132"/>
    <col min="2050" max="2050" width="13.140625" style="132" customWidth="1"/>
    <col min="2051" max="2051" width="66.42578125" style="132" customWidth="1"/>
    <col min="2052" max="2052" width="11.42578125" style="132" bestFit="1" customWidth="1"/>
    <col min="2053" max="2054" width="11.5703125" style="132" customWidth="1"/>
    <col min="2055" max="2055" width="9.140625" style="132"/>
    <col min="2056" max="2056" width="12.42578125" style="132" customWidth="1"/>
    <col min="2057" max="2057" width="11" style="132" customWidth="1"/>
    <col min="2058" max="2058" width="9.140625" style="132"/>
    <col min="2059" max="2059" width="12.85546875" style="132" customWidth="1"/>
    <col min="2060" max="2060" width="11.5703125" style="132" customWidth="1"/>
    <col min="2061" max="2305" width="9.140625" style="132"/>
    <col min="2306" max="2306" width="13.140625" style="132" customWidth="1"/>
    <col min="2307" max="2307" width="66.42578125" style="132" customWidth="1"/>
    <col min="2308" max="2308" width="11.42578125" style="132" bestFit="1" customWidth="1"/>
    <col min="2309" max="2310" width="11.5703125" style="132" customWidth="1"/>
    <col min="2311" max="2311" width="9.140625" style="132"/>
    <col min="2312" max="2312" width="12.42578125" style="132" customWidth="1"/>
    <col min="2313" max="2313" width="11" style="132" customWidth="1"/>
    <col min="2314" max="2314" width="9.140625" style="132"/>
    <col min="2315" max="2315" width="12.85546875" style="132" customWidth="1"/>
    <col min="2316" max="2316" width="11.5703125" style="132" customWidth="1"/>
    <col min="2317" max="2561" width="9.140625" style="132"/>
    <col min="2562" max="2562" width="13.140625" style="132" customWidth="1"/>
    <col min="2563" max="2563" width="66.42578125" style="132" customWidth="1"/>
    <col min="2564" max="2564" width="11.42578125" style="132" bestFit="1" customWidth="1"/>
    <col min="2565" max="2566" width="11.5703125" style="132" customWidth="1"/>
    <col min="2567" max="2567" width="9.140625" style="132"/>
    <col min="2568" max="2568" width="12.42578125" style="132" customWidth="1"/>
    <col min="2569" max="2569" width="11" style="132" customWidth="1"/>
    <col min="2570" max="2570" width="9.140625" style="132"/>
    <col min="2571" max="2571" width="12.85546875" style="132" customWidth="1"/>
    <col min="2572" max="2572" width="11.5703125" style="132" customWidth="1"/>
    <col min="2573" max="2817" width="9.140625" style="132"/>
    <col min="2818" max="2818" width="13.140625" style="132" customWidth="1"/>
    <col min="2819" max="2819" width="66.42578125" style="132" customWidth="1"/>
    <col min="2820" max="2820" width="11.42578125" style="132" bestFit="1" customWidth="1"/>
    <col min="2821" max="2822" width="11.5703125" style="132" customWidth="1"/>
    <col min="2823" max="2823" width="9.140625" style="132"/>
    <col min="2824" max="2824" width="12.42578125" style="132" customWidth="1"/>
    <col min="2825" max="2825" width="11" style="132" customWidth="1"/>
    <col min="2826" max="2826" width="9.140625" style="132"/>
    <col min="2827" max="2827" width="12.85546875" style="132" customWidth="1"/>
    <col min="2828" max="2828" width="11.5703125" style="132" customWidth="1"/>
    <col min="2829" max="3073" width="9.140625" style="132"/>
    <col min="3074" max="3074" width="13.140625" style="132" customWidth="1"/>
    <col min="3075" max="3075" width="66.42578125" style="132" customWidth="1"/>
    <col min="3076" max="3076" width="11.42578125" style="132" bestFit="1" customWidth="1"/>
    <col min="3077" max="3078" width="11.5703125" style="132" customWidth="1"/>
    <col min="3079" max="3079" width="9.140625" style="132"/>
    <col min="3080" max="3080" width="12.42578125" style="132" customWidth="1"/>
    <col min="3081" max="3081" width="11" style="132" customWidth="1"/>
    <col min="3082" max="3082" width="9.140625" style="132"/>
    <col min="3083" max="3083" width="12.85546875" style="132" customWidth="1"/>
    <col min="3084" max="3084" width="11.5703125" style="132" customWidth="1"/>
    <col min="3085" max="3329" width="9.140625" style="132"/>
    <col min="3330" max="3330" width="13.140625" style="132" customWidth="1"/>
    <col min="3331" max="3331" width="66.42578125" style="132" customWidth="1"/>
    <col min="3332" max="3332" width="11.42578125" style="132" bestFit="1" customWidth="1"/>
    <col min="3333" max="3334" width="11.5703125" style="132" customWidth="1"/>
    <col min="3335" max="3335" width="9.140625" style="132"/>
    <col min="3336" max="3336" width="12.42578125" style="132" customWidth="1"/>
    <col min="3337" max="3337" width="11" style="132" customWidth="1"/>
    <col min="3338" max="3338" width="9.140625" style="132"/>
    <col min="3339" max="3339" width="12.85546875" style="132" customWidth="1"/>
    <col min="3340" max="3340" width="11.5703125" style="132" customWidth="1"/>
    <col min="3341" max="3585" width="9.140625" style="132"/>
    <col min="3586" max="3586" width="13.140625" style="132" customWidth="1"/>
    <col min="3587" max="3587" width="66.42578125" style="132" customWidth="1"/>
    <col min="3588" max="3588" width="11.42578125" style="132" bestFit="1" customWidth="1"/>
    <col min="3589" max="3590" width="11.5703125" style="132" customWidth="1"/>
    <col min="3591" max="3591" width="9.140625" style="132"/>
    <col min="3592" max="3592" width="12.42578125" style="132" customWidth="1"/>
    <col min="3593" max="3593" width="11" style="132" customWidth="1"/>
    <col min="3594" max="3594" width="9.140625" style="132"/>
    <col min="3595" max="3595" width="12.85546875" style="132" customWidth="1"/>
    <col min="3596" max="3596" width="11.5703125" style="132" customWidth="1"/>
    <col min="3597" max="3841" width="9.140625" style="132"/>
    <col min="3842" max="3842" width="13.140625" style="132" customWidth="1"/>
    <col min="3843" max="3843" width="66.42578125" style="132" customWidth="1"/>
    <col min="3844" max="3844" width="11.42578125" style="132" bestFit="1" customWidth="1"/>
    <col min="3845" max="3846" width="11.5703125" style="132" customWidth="1"/>
    <col min="3847" max="3847" width="9.140625" style="132"/>
    <col min="3848" max="3848" width="12.42578125" style="132" customWidth="1"/>
    <col min="3849" max="3849" width="11" style="132" customWidth="1"/>
    <col min="3850" max="3850" width="9.140625" style="132"/>
    <col min="3851" max="3851" width="12.85546875" style="132" customWidth="1"/>
    <col min="3852" max="3852" width="11.5703125" style="132" customWidth="1"/>
    <col min="3853" max="4097" width="9.140625" style="132"/>
    <col min="4098" max="4098" width="13.140625" style="132" customWidth="1"/>
    <col min="4099" max="4099" width="66.42578125" style="132" customWidth="1"/>
    <col min="4100" max="4100" width="11.42578125" style="132" bestFit="1" customWidth="1"/>
    <col min="4101" max="4102" width="11.5703125" style="132" customWidth="1"/>
    <col min="4103" max="4103" width="9.140625" style="132"/>
    <col min="4104" max="4104" width="12.42578125" style="132" customWidth="1"/>
    <col min="4105" max="4105" width="11" style="132" customWidth="1"/>
    <col min="4106" max="4106" width="9.140625" style="132"/>
    <col min="4107" max="4107" width="12.85546875" style="132" customWidth="1"/>
    <col min="4108" max="4108" width="11.5703125" style="132" customWidth="1"/>
    <col min="4109" max="4353" width="9.140625" style="132"/>
    <col min="4354" max="4354" width="13.140625" style="132" customWidth="1"/>
    <col min="4355" max="4355" width="66.42578125" style="132" customWidth="1"/>
    <col min="4356" max="4356" width="11.42578125" style="132" bestFit="1" customWidth="1"/>
    <col min="4357" max="4358" width="11.5703125" style="132" customWidth="1"/>
    <col min="4359" max="4359" width="9.140625" style="132"/>
    <col min="4360" max="4360" width="12.42578125" style="132" customWidth="1"/>
    <col min="4361" max="4361" width="11" style="132" customWidth="1"/>
    <col min="4362" max="4362" width="9.140625" style="132"/>
    <col min="4363" max="4363" width="12.85546875" style="132" customWidth="1"/>
    <col min="4364" max="4364" width="11.5703125" style="132" customWidth="1"/>
    <col min="4365" max="4609" width="9.140625" style="132"/>
    <col min="4610" max="4610" width="13.140625" style="132" customWidth="1"/>
    <col min="4611" max="4611" width="66.42578125" style="132" customWidth="1"/>
    <col min="4612" max="4612" width="11.42578125" style="132" bestFit="1" customWidth="1"/>
    <col min="4613" max="4614" width="11.5703125" style="132" customWidth="1"/>
    <col min="4615" max="4615" width="9.140625" style="132"/>
    <col min="4616" max="4616" width="12.42578125" style="132" customWidth="1"/>
    <col min="4617" max="4617" width="11" style="132" customWidth="1"/>
    <col min="4618" max="4618" width="9.140625" style="132"/>
    <col min="4619" max="4619" width="12.85546875" style="132" customWidth="1"/>
    <col min="4620" max="4620" width="11.5703125" style="132" customWidth="1"/>
    <col min="4621" max="4865" width="9.140625" style="132"/>
    <col min="4866" max="4866" width="13.140625" style="132" customWidth="1"/>
    <col min="4867" max="4867" width="66.42578125" style="132" customWidth="1"/>
    <col min="4868" max="4868" width="11.42578125" style="132" bestFit="1" customWidth="1"/>
    <col min="4869" max="4870" width="11.5703125" style="132" customWidth="1"/>
    <col min="4871" max="4871" width="9.140625" style="132"/>
    <col min="4872" max="4872" width="12.42578125" style="132" customWidth="1"/>
    <col min="4873" max="4873" width="11" style="132" customWidth="1"/>
    <col min="4874" max="4874" width="9.140625" style="132"/>
    <col min="4875" max="4875" width="12.85546875" style="132" customWidth="1"/>
    <col min="4876" max="4876" width="11.5703125" style="132" customWidth="1"/>
    <col min="4877" max="5121" width="9.140625" style="132"/>
    <col min="5122" max="5122" width="13.140625" style="132" customWidth="1"/>
    <col min="5123" max="5123" width="66.42578125" style="132" customWidth="1"/>
    <col min="5124" max="5124" width="11.42578125" style="132" bestFit="1" customWidth="1"/>
    <col min="5125" max="5126" width="11.5703125" style="132" customWidth="1"/>
    <col min="5127" max="5127" width="9.140625" style="132"/>
    <col min="5128" max="5128" width="12.42578125" style="132" customWidth="1"/>
    <col min="5129" max="5129" width="11" style="132" customWidth="1"/>
    <col min="5130" max="5130" width="9.140625" style="132"/>
    <col min="5131" max="5131" width="12.85546875" style="132" customWidth="1"/>
    <col min="5132" max="5132" width="11.5703125" style="132" customWidth="1"/>
    <col min="5133" max="5377" width="9.140625" style="132"/>
    <col min="5378" max="5378" width="13.140625" style="132" customWidth="1"/>
    <col min="5379" max="5379" width="66.42578125" style="132" customWidth="1"/>
    <col min="5380" max="5380" width="11.42578125" style="132" bestFit="1" customWidth="1"/>
    <col min="5381" max="5382" width="11.5703125" style="132" customWidth="1"/>
    <col min="5383" max="5383" width="9.140625" style="132"/>
    <col min="5384" max="5384" width="12.42578125" style="132" customWidth="1"/>
    <col min="5385" max="5385" width="11" style="132" customWidth="1"/>
    <col min="5386" max="5386" width="9.140625" style="132"/>
    <col min="5387" max="5387" width="12.85546875" style="132" customWidth="1"/>
    <col min="5388" max="5388" width="11.5703125" style="132" customWidth="1"/>
    <col min="5389" max="5633" width="9.140625" style="132"/>
    <col min="5634" max="5634" width="13.140625" style="132" customWidth="1"/>
    <col min="5635" max="5635" width="66.42578125" style="132" customWidth="1"/>
    <col min="5636" max="5636" width="11.42578125" style="132" bestFit="1" customWidth="1"/>
    <col min="5637" max="5638" width="11.5703125" style="132" customWidth="1"/>
    <col min="5639" max="5639" width="9.140625" style="132"/>
    <col min="5640" max="5640" width="12.42578125" style="132" customWidth="1"/>
    <col min="5641" max="5641" width="11" style="132" customWidth="1"/>
    <col min="5642" max="5642" width="9.140625" style="132"/>
    <col min="5643" max="5643" width="12.85546875" style="132" customWidth="1"/>
    <col min="5644" max="5644" width="11.5703125" style="132" customWidth="1"/>
    <col min="5645" max="5889" width="9.140625" style="132"/>
    <col min="5890" max="5890" width="13.140625" style="132" customWidth="1"/>
    <col min="5891" max="5891" width="66.42578125" style="132" customWidth="1"/>
    <col min="5892" max="5892" width="11.42578125" style="132" bestFit="1" customWidth="1"/>
    <col min="5893" max="5894" width="11.5703125" style="132" customWidth="1"/>
    <col min="5895" max="5895" width="9.140625" style="132"/>
    <col min="5896" max="5896" width="12.42578125" style="132" customWidth="1"/>
    <col min="5897" max="5897" width="11" style="132" customWidth="1"/>
    <col min="5898" max="5898" width="9.140625" style="132"/>
    <col min="5899" max="5899" width="12.85546875" style="132" customWidth="1"/>
    <col min="5900" max="5900" width="11.5703125" style="132" customWidth="1"/>
    <col min="5901" max="6145" width="9.140625" style="132"/>
    <col min="6146" max="6146" width="13.140625" style="132" customWidth="1"/>
    <col min="6147" max="6147" width="66.42578125" style="132" customWidth="1"/>
    <col min="6148" max="6148" width="11.42578125" style="132" bestFit="1" customWidth="1"/>
    <col min="6149" max="6150" width="11.5703125" style="132" customWidth="1"/>
    <col min="6151" max="6151" width="9.140625" style="132"/>
    <col min="6152" max="6152" width="12.42578125" style="132" customWidth="1"/>
    <col min="6153" max="6153" width="11" style="132" customWidth="1"/>
    <col min="6154" max="6154" width="9.140625" style="132"/>
    <col min="6155" max="6155" width="12.85546875" style="132" customWidth="1"/>
    <col min="6156" max="6156" width="11.5703125" style="132" customWidth="1"/>
    <col min="6157" max="6401" width="9.140625" style="132"/>
    <col min="6402" max="6402" width="13.140625" style="132" customWidth="1"/>
    <col min="6403" max="6403" width="66.42578125" style="132" customWidth="1"/>
    <col min="6404" max="6404" width="11.42578125" style="132" bestFit="1" customWidth="1"/>
    <col min="6405" max="6406" width="11.5703125" style="132" customWidth="1"/>
    <col min="6407" max="6407" width="9.140625" style="132"/>
    <col min="6408" max="6408" width="12.42578125" style="132" customWidth="1"/>
    <col min="6409" max="6409" width="11" style="132" customWidth="1"/>
    <col min="6410" max="6410" width="9.140625" style="132"/>
    <col min="6411" max="6411" width="12.85546875" style="132" customWidth="1"/>
    <col min="6412" max="6412" width="11.5703125" style="132" customWidth="1"/>
    <col min="6413" max="6657" width="9.140625" style="132"/>
    <col min="6658" max="6658" width="13.140625" style="132" customWidth="1"/>
    <col min="6659" max="6659" width="66.42578125" style="132" customWidth="1"/>
    <col min="6660" max="6660" width="11.42578125" style="132" bestFit="1" customWidth="1"/>
    <col min="6661" max="6662" width="11.5703125" style="132" customWidth="1"/>
    <col min="6663" max="6663" width="9.140625" style="132"/>
    <col min="6664" max="6664" width="12.42578125" style="132" customWidth="1"/>
    <col min="6665" max="6665" width="11" style="132" customWidth="1"/>
    <col min="6666" max="6666" width="9.140625" style="132"/>
    <col min="6667" max="6667" width="12.85546875" style="132" customWidth="1"/>
    <col min="6668" max="6668" width="11.5703125" style="132" customWidth="1"/>
    <col min="6669" max="6913" width="9.140625" style="132"/>
    <col min="6914" max="6914" width="13.140625" style="132" customWidth="1"/>
    <col min="6915" max="6915" width="66.42578125" style="132" customWidth="1"/>
    <col min="6916" max="6916" width="11.42578125" style="132" bestFit="1" customWidth="1"/>
    <col min="6917" max="6918" width="11.5703125" style="132" customWidth="1"/>
    <col min="6919" max="6919" width="9.140625" style="132"/>
    <col min="6920" max="6920" width="12.42578125" style="132" customWidth="1"/>
    <col min="6921" max="6921" width="11" style="132" customWidth="1"/>
    <col min="6922" max="6922" width="9.140625" style="132"/>
    <col min="6923" max="6923" width="12.85546875" style="132" customWidth="1"/>
    <col min="6924" max="6924" width="11.5703125" style="132" customWidth="1"/>
    <col min="6925" max="7169" width="9.140625" style="132"/>
    <col min="7170" max="7170" width="13.140625" style="132" customWidth="1"/>
    <col min="7171" max="7171" width="66.42578125" style="132" customWidth="1"/>
    <col min="7172" max="7172" width="11.42578125" style="132" bestFit="1" customWidth="1"/>
    <col min="7173" max="7174" width="11.5703125" style="132" customWidth="1"/>
    <col min="7175" max="7175" width="9.140625" style="132"/>
    <col min="7176" max="7176" width="12.42578125" style="132" customWidth="1"/>
    <col min="7177" max="7177" width="11" style="132" customWidth="1"/>
    <col min="7178" max="7178" width="9.140625" style="132"/>
    <col min="7179" max="7179" width="12.85546875" style="132" customWidth="1"/>
    <col min="7180" max="7180" width="11.5703125" style="132" customWidth="1"/>
    <col min="7181" max="7425" width="9.140625" style="132"/>
    <col min="7426" max="7426" width="13.140625" style="132" customWidth="1"/>
    <col min="7427" max="7427" width="66.42578125" style="132" customWidth="1"/>
    <col min="7428" max="7428" width="11.42578125" style="132" bestFit="1" customWidth="1"/>
    <col min="7429" max="7430" width="11.5703125" style="132" customWidth="1"/>
    <col min="7431" max="7431" width="9.140625" style="132"/>
    <col min="7432" max="7432" width="12.42578125" style="132" customWidth="1"/>
    <col min="7433" max="7433" width="11" style="132" customWidth="1"/>
    <col min="7434" max="7434" width="9.140625" style="132"/>
    <col min="7435" max="7435" width="12.85546875" style="132" customWidth="1"/>
    <col min="7436" max="7436" width="11.5703125" style="132" customWidth="1"/>
    <col min="7437" max="7681" width="9.140625" style="132"/>
    <col min="7682" max="7682" width="13.140625" style="132" customWidth="1"/>
    <col min="7683" max="7683" width="66.42578125" style="132" customWidth="1"/>
    <col min="7684" max="7684" width="11.42578125" style="132" bestFit="1" customWidth="1"/>
    <col min="7685" max="7686" width="11.5703125" style="132" customWidth="1"/>
    <col min="7687" max="7687" width="9.140625" style="132"/>
    <col min="7688" max="7688" width="12.42578125" style="132" customWidth="1"/>
    <col min="7689" max="7689" width="11" style="132" customWidth="1"/>
    <col min="7690" max="7690" width="9.140625" style="132"/>
    <col min="7691" max="7691" width="12.85546875" style="132" customWidth="1"/>
    <col min="7692" max="7692" width="11.5703125" style="132" customWidth="1"/>
    <col min="7693" max="7937" width="9.140625" style="132"/>
    <col min="7938" max="7938" width="13.140625" style="132" customWidth="1"/>
    <col min="7939" max="7939" width="66.42578125" style="132" customWidth="1"/>
    <col min="7940" max="7940" width="11.42578125" style="132" bestFit="1" customWidth="1"/>
    <col min="7941" max="7942" width="11.5703125" style="132" customWidth="1"/>
    <col min="7943" max="7943" width="9.140625" style="132"/>
    <col min="7944" max="7944" width="12.42578125" style="132" customWidth="1"/>
    <col min="7945" max="7945" width="11" style="132" customWidth="1"/>
    <col min="7946" max="7946" width="9.140625" style="132"/>
    <col min="7947" max="7947" width="12.85546875" style="132" customWidth="1"/>
    <col min="7948" max="7948" width="11.5703125" style="132" customWidth="1"/>
    <col min="7949" max="8193" width="9.140625" style="132"/>
    <col min="8194" max="8194" width="13.140625" style="132" customWidth="1"/>
    <col min="8195" max="8195" width="66.42578125" style="132" customWidth="1"/>
    <col min="8196" max="8196" width="11.42578125" style="132" bestFit="1" customWidth="1"/>
    <col min="8197" max="8198" width="11.5703125" style="132" customWidth="1"/>
    <col min="8199" max="8199" width="9.140625" style="132"/>
    <col min="8200" max="8200" width="12.42578125" style="132" customWidth="1"/>
    <col min="8201" max="8201" width="11" style="132" customWidth="1"/>
    <col min="8202" max="8202" width="9.140625" style="132"/>
    <col min="8203" max="8203" width="12.85546875" style="132" customWidth="1"/>
    <col min="8204" max="8204" width="11.5703125" style="132" customWidth="1"/>
    <col min="8205" max="8449" width="9.140625" style="132"/>
    <col min="8450" max="8450" width="13.140625" style="132" customWidth="1"/>
    <col min="8451" max="8451" width="66.42578125" style="132" customWidth="1"/>
    <col min="8452" max="8452" width="11.42578125" style="132" bestFit="1" customWidth="1"/>
    <col min="8453" max="8454" width="11.5703125" style="132" customWidth="1"/>
    <col min="8455" max="8455" width="9.140625" style="132"/>
    <col min="8456" max="8456" width="12.42578125" style="132" customWidth="1"/>
    <col min="8457" max="8457" width="11" style="132" customWidth="1"/>
    <col min="8458" max="8458" width="9.140625" style="132"/>
    <col min="8459" max="8459" width="12.85546875" style="132" customWidth="1"/>
    <col min="8460" max="8460" width="11.5703125" style="132" customWidth="1"/>
    <col min="8461" max="8705" width="9.140625" style="132"/>
    <col min="8706" max="8706" width="13.140625" style="132" customWidth="1"/>
    <col min="8707" max="8707" width="66.42578125" style="132" customWidth="1"/>
    <col min="8708" max="8708" width="11.42578125" style="132" bestFit="1" customWidth="1"/>
    <col min="8709" max="8710" width="11.5703125" style="132" customWidth="1"/>
    <col min="8711" max="8711" width="9.140625" style="132"/>
    <col min="8712" max="8712" width="12.42578125" style="132" customWidth="1"/>
    <col min="8713" max="8713" width="11" style="132" customWidth="1"/>
    <col min="8714" max="8714" width="9.140625" style="132"/>
    <col min="8715" max="8715" width="12.85546875" style="132" customWidth="1"/>
    <col min="8716" max="8716" width="11.5703125" style="132" customWidth="1"/>
    <col min="8717" max="8961" width="9.140625" style="132"/>
    <col min="8962" max="8962" width="13.140625" style="132" customWidth="1"/>
    <col min="8963" max="8963" width="66.42578125" style="132" customWidth="1"/>
    <col min="8964" max="8964" width="11.42578125" style="132" bestFit="1" customWidth="1"/>
    <col min="8965" max="8966" width="11.5703125" style="132" customWidth="1"/>
    <col min="8967" max="8967" width="9.140625" style="132"/>
    <col min="8968" max="8968" width="12.42578125" style="132" customWidth="1"/>
    <col min="8969" max="8969" width="11" style="132" customWidth="1"/>
    <col min="8970" max="8970" width="9.140625" style="132"/>
    <col min="8971" max="8971" width="12.85546875" style="132" customWidth="1"/>
    <col min="8972" max="8972" width="11.5703125" style="132" customWidth="1"/>
    <col min="8973" max="9217" width="9.140625" style="132"/>
    <col min="9218" max="9218" width="13.140625" style="132" customWidth="1"/>
    <col min="9219" max="9219" width="66.42578125" style="132" customWidth="1"/>
    <col min="9220" max="9220" width="11.42578125" style="132" bestFit="1" customWidth="1"/>
    <col min="9221" max="9222" width="11.5703125" style="132" customWidth="1"/>
    <col min="9223" max="9223" width="9.140625" style="132"/>
    <col min="9224" max="9224" width="12.42578125" style="132" customWidth="1"/>
    <col min="9225" max="9225" width="11" style="132" customWidth="1"/>
    <col min="9226" max="9226" width="9.140625" style="132"/>
    <col min="9227" max="9227" width="12.85546875" style="132" customWidth="1"/>
    <col min="9228" max="9228" width="11.5703125" style="132" customWidth="1"/>
    <col min="9229" max="9473" width="9.140625" style="132"/>
    <col min="9474" max="9474" width="13.140625" style="132" customWidth="1"/>
    <col min="9475" max="9475" width="66.42578125" style="132" customWidth="1"/>
    <col min="9476" max="9476" width="11.42578125" style="132" bestFit="1" customWidth="1"/>
    <col min="9477" max="9478" width="11.5703125" style="132" customWidth="1"/>
    <col min="9479" max="9479" width="9.140625" style="132"/>
    <col min="9480" max="9480" width="12.42578125" style="132" customWidth="1"/>
    <col min="9481" max="9481" width="11" style="132" customWidth="1"/>
    <col min="9482" max="9482" width="9.140625" style="132"/>
    <col min="9483" max="9483" width="12.85546875" style="132" customWidth="1"/>
    <col min="9484" max="9484" width="11.5703125" style="132" customWidth="1"/>
    <col min="9485" max="9729" width="9.140625" style="132"/>
    <col min="9730" max="9730" width="13.140625" style="132" customWidth="1"/>
    <col min="9731" max="9731" width="66.42578125" style="132" customWidth="1"/>
    <col min="9732" max="9732" width="11.42578125" style="132" bestFit="1" customWidth="1"/>
    <col min="9733" max="9734" width="11.5703125" style="132" customWidth="1"/>
    <col min="9735" max="9735" width="9.140625" style="132"/>
    <col min="9736" max="9736" width="12.42578125" style="132" customWidth="1"/>
    <col min="9737" max="9737" width="11" style="132" customWidth="1"/>
    <col min="9738" max="9738" width="9.140625" style="132"/>
    <col min="9739" max="9739" width="12.85546875" style="132" customWidth="1"/>
    <col min="9740" max="9740" width="11.5703125" style="132" customWidth="1"/>
    <col min="9741" max="9985" width="9.140625" style="132"/>
    <col min="9986" max="9986" width="13.140625" style="132" customWidth="1"/>
    <col min="9987" max="9987" width="66.42578125" style="132" customWidth="1"/>
    <col min="9988" max="9988" width="11.42578125" style="132" bestFit="1" customWidth="1"/>
    <col min="9989" max="9990" width="11.5703125" style="132" customWidth="1"/>
    <col min="9991" max="9991" width="9.140625" style="132"/>
    <col min="9992" max="9992" width="12.42578125" style="132" customWidth="1"/>
    <col min="9993" max="9993" width="11" style="132" customWidth="1"/>
    <col min="9994" max="9994" width="9.140625" style="132"/>
    <col min="9995" max="9995" width="12.85546875" style="132" customWidth="1"/>
    <col min="9996" max="9996" width="11.5703125" style="132" customWidth="1"/>
    <col min="9997" max="10241" width="9.140625" style="132"/>
    <col min="10242" max="10242" width="13.140625" style="132" customWidth="1"/>
    <col min="10243" max="10243" width="66.42578125" style="132" customWidth="1"/>
    <col min="10244" max="10244" width="11.42578125" style="132" bestFit="1" customWidth="1"/>
    <col min="10245" max="10246" width="11.5703125" style="132" customWidth="1"/>
    <col min="10247" max="10247" width="9.140625" style="132"/>
    <col min="10248" max="10248" width="12.42578125" style="132" customWidth="1"/>
    <col min="10249" max="10249" width="11" style="132" customWidth="1"/>
    <col min="10250" max="10250" width="9.140625" style="132"/>
    <col min="10251" max="10251" width="12.85546875" style="132" customWidth="1"/>
    <col min="10252" max="10252" width="11.5703125" style="132" customWidth="1"/>
    <col min="10253" max="10497" width="9.140625" style="132"/>
    <col min="10498" max="10498" width="13.140625" style="132" customWidth="1"/>
    <col min="10499" max="10499" width="66.42578125" style="132" customWidth="1"/>
    <col min="10500" max="10500" width="11.42578125" style="132" bestFit="1" customWidth="1"/>
    <col min="10501" max="10502" width="11.5703125" style="132" customWidth="1"/>
    <col min="10503" max="10503" width="9.140625" style="132"/>
    <col min="10504" max="10504" width="12.42578125" style="132" customWidth="1"/>
    <col min="10505" max="10505" width="11" style="132" customWidth="1"/>
    <col min="10506" max="10506" width="9.140625" style="132"/>
    <col min="10507" max="10507" width="12.85546875" style="132" customWidth="1"/>
    <col min="10508" max="10508" width="11.5703125" style="132" customWidth="1"/>
    <col min="10509" max="10753" width="9.140625" style="132"/>
    <col min="10754" max="10754" width="13.140625" style="132" customWidth="1"/>
    <col min="10755" max="10755" width="66.42578125" style="132" customWidth="1"/>
    <col min="10756" max="10756" width="11.42578125" style="132" bestFit="1" customWidth="1"/>
    <col min="10757" max="10758" width="11.5703125" style="132" customWidth="1"/>
    <col min="10759" max="10759" width="9.140625" style="132"/>
    <col min="10760" max="10760" width="12.42578125" style="132" customWidth="1"/>
    <col min="10761" max="10761" width="11" style="132" customWidth="1"/>
    <col min="10762" max="10762" width="9.140625" style="132"/>
    <col min="10763" max="10763" width="12.85546875" style="132" customWidth="1"/>
    <col min="10764" max="10764" width="11.5703125" style="132" customWidth="1"/>
    <col min="10765" max="11009" width="9.140625" style="132"/>
    <col min="11010" max="11010" width="13.140625" style="132" customWidth="1"/>
    <col min="11011" max="11011" width="66.42578125" style="132" customWidth="1"/>
    <col min="11012" max="11012" width="11.42578125" style="132" bestFit="1" customWidth="1"/>
    <col min="11013" max="11014" width="11.5703125" style="132" customWidth="1"/>
    <col min="11015" max="11015" width="9.140625" style="132"/>
    <col min="11016" max="11016" width="12.42578125" style="132" customWidth="1"/>
    <col min="11017" max="11017" width="11" style="132" customWidth="1"/>
    <col min="11018" max="11018" width="9.140625" style="132"/>
    <col min="11019" max="11019" width="12.85546875" style="132" customWidth="1"/>
    <col min="11020" max="11020" width="11.5703125" style="132" customWidth="1"/>
    <col min="11021" max="11265" width="9.140625" style="132"/>
    <col min="11266" max="11266" width="13.140625" style="132" customWidth="1"/>
    <col min="11267" max="11267" width="66.42578125" style="132" customWidth="1"/>
    <col min="11268" max="11268" width="11.42578125" style="132" bestFit="1" customWidth="1"/>
    <col min="11269" max="11270" width="11.5703125" style="132" customWidth="1"/>
    <col min="11271" max="11271" width="9.140625" style="132"/>
    <col min="11272" max="11272" width="12.42578125" style="132" customWidth="1"/>
    <col min="11273" max="11273" width="11" style="132" customWidth="1"/>
    <col min="11274" max="11274" width="9.140625" style="132"/>
    <col min="11275" max="11275" width="12.85546875" style="132" customWidth="1"/>
    <col min="11276" max="11276" width="11.5703125" style="132" customWidth="1"/>
    <col min="11277" max="11521" width="9.140625" style="132"/>
    <col min="11522" max="11522" width="13.140625" style="132" customWidth="1"/>
    <col min="11523" max="11523" width="66.42578125" style="132" customWidth="1"/>
    <col min="11524" max="11524" width="11.42578125" style="132" bestFit="1" customWidth="1"/>
    <col min="11525" max="11526" width="11.5703125" style="132" customWidth="1"/>
    <col min="11527" max="11527" width="9.140625" style="132"/>
    <col min="11528" max="11528" width="12.42578125" style="132" customWidth="1"/>
    <col min="11529" max="11529" width="11" style="132" customWidth="1"/>
    <col min="11530" max="11530" width="9.140625" style="132"/>
    <col min="11531" max="11531" width="12.85546875" style="132" customWidth="1"/>
    <col min="11532" max="11532" width="11.5703125" style="132" customWidth="1"/>
    <col min="11533" max="11777" width="9.140625" style="132"/>
    <col min="11778" max="11778" width="13.140625" style="132" customWidth="1"/>
    <col min="11779" max="11779" width="66.42578125" style="132" customWidth="1"/>
    <col min="11780" max="11780" width="11.42578125" style="132" bestFit="1" customWidth="1"/>
    <col min="11781" max="11782" width="11.5703125" style="132" customWidth="1"/>
    <col min="11783" max="11783" width="9.140625" style="132"/>
    <col min="11784" max="11784" width="12.42578125" style="132" customWidth="1"/>
    <col min="11785" max="11785" width="11" style="132" customWidth="1"/>
    <col min="11786" max="11786" width="9.140625" style="132"/>
    <col min="11787" max="11787" width="12.85546875" style="132" customWidth="1"/>
    <col min="11788" max="11788" width="11.5703125" style="132" customWidth="1"/>
    <col min="11789" max="12033" width="9.140625" style="132"/>
    <col min="12034" max="12034" width="13.140625" style="132" customWidth="1"/>
    <col min="12035" max="12035" width="66.42578125" style="132" customWidth="1"/>
    <col min="12036" max="12036" width="11.42578125" style="132" bestFit="1" customWidth="1"/>
    <col min="12037" max="12038" width="11.5703125" style="132" customWidth="1"/>
    <col min="12039" max="12039" width="9.140625" style="132"/>
    <col min="12040" max="12040" width="12.42578125" style="132" customWidth="1"/>
    <col min="12041" max="12041" width="11" style="132" customWidth="1"/>
    <col min="12042" max="12042" width="9.140625" style="132"/>
    <col min="12043" max="12043" width="12.85546875" style="132" customWidth="1"/>
    <col min="12044" max="12044" width="11.5703125" style="132" customWidth="1"/>
    <col min="12045" max="12289" width="9.140625" style="132"/>
    <col min="12290" max="12290" width="13.140625" style="132" customWidth="1"/>
    <col min="12291" max="12291" width="66.42578125" style="132" customWidth="1"/>
    <col min="12292" max="12292" width="11.42578125" style="132" bestFit="1" customWidth="1"/>
    <col min="12293" max="12294" width="11.5703125" style="132" customWidth="1"/>
    <col min="12295" max="12295" width="9.140625" style="132"/>
    <col min="12296" max="12296" width="12.42578125" style="132" customWidth="1"/>
    <col min="12297" max="12297" width="11" style="132" customWidth="1"/>
    <col min="12298" max="12298" width="9.140625" style="132"/>
    <col min="12299" max="12299" width="12.85546875" style="132" customWidth="1"/>
    <col min="12300" max="12300" width="11.5703125" style="132" customWidth="1"/>
    <col min="12301" max="12545" width="9.140625" style="132"/>
    <col min="12546" max="12546" width="13.140625" style="132" customWidth="1"/>
    <col min="12547" max="12547" width="66.42578125" style="132" customWidth="1"/>
    <col min="12548" max="12548" width="11.42578125" style="132" bestFit="1" customWidth="1"/>
    <col min="12549" max="12550" width="11.5703125" style="132" customWidth="1"/>
    <col min="12551" max="12551" width="9.140625" style="132"/>
    <col min="12552" max="12552" width="12.42578125" style="132" customWidth="1"/>
    <col min="12553" max="12553" width="11" style="132" customWidth="1"/>
    <col min="12554" max="12554" width="9.140625" style="132"/>
    <col min="12555" max="12555" width="12.85546875" style="132" customWidth="1"/>
    <col min="12556" max="12556" width="11.5703125" style="132" customWidth="1"/>
    <col min="12557" max="12801" width="9.140625" style="132"/>
    <col min="12802" max="12802" width="13.140625" style="132" customWidth="1"/>
    <col min="12803" max="12803" width="66.42578125" style="132" customWidth="1"/>
    <col min="12804" max="12804" width="11.42578125" style="132" bestFit="1" customWidth="1"/>
    <col min="12805" max="12806" width="11.5703125" style="132" customWidth="1"/>
    <col min="12807" max="12807" width="9.140625" style="132"/>
    <col min="12808" max="12808" width="12.42578125" style="132" customWidth="1"/>
    <col min="12809" max="12809" width="11" style="132" customWidth="1"/>
    <col min="12810" max="12810" width="9.140625" style="132"/>
    <col min="12811" max="12811" width="12.85546875" style="132" customWidth="1"/>
    <col min="12812" max="12812" width="11.5703125" style="132" customWidth="1"/>
    <col min="12813" max="13057" width="9.140625" style="132"/>
    <col min="13058" max="13058" width="13.140625" style="132" customWidth="1"/>
    <col min="13059" max="13059" width="66.42578125" style="132" customWidth="1"/>
    <col min="13060" max="13060" width="11.42578125" style="132" bestFit="1" customWidth="1"/>
    <col min="13061" max="13062" width="11.5703125" style="132" customWidth="1"/>
    <col min="13063" max="13063" width="9.140625" style="132"/>
    <col min="13064" max="13064" width="12.42578125" style="132" customWidth="1"/>
    <col min="13065" max="13065" width="11" style="132" customWidth="1"/>
    <col min="13066" max="13066" width="9.140625" style="132"/>
    <col min="13067" max="13067" width="12.85546875" style="132" customWidth="1"/>
    <col min="13068" max="13068" width="11.5703125" style="132" customWidth="1"/>
    <col min="13069" max="13313" width="9.140625" style="132"/>
    <col min="13314" max="13314" width="13.140625" style="132" customWidth="1"/>
    <col min="13315" max="13315" width="66.42578125" style="132" customWidth="1"/>
    <col min="13316" max="13316" width="11.42578125" style="132" bestFit="1" customWidth="1"/>
    <col min="13317" max="13318" width="11.5703125" style="132" customWidth="1"/>
    <col min="13319" max="13319" width="9.140625" style="132"/>
    <col min="13320" max="13320" width="12.42578125" style="132" customWidth="1"/>
    <col min="13321" max="13321" width="11" style="132" customWidth="1"/>
    <col min="13322" max="13322" width="9.140625" style="132"/>
    <col min="13323" max="13323" width="12.85546875" style="132" customWidth="1"/>
    <col min="13324" max="13324" width="11.5703125" style="132" customWidth="1"/>
    <col min="13325" max="13569" width="9.140625" style="132"/>
    <col min="13570" max="13570" width="13.140625" style="132" customWidth="1"/>
    <col min="13571" max="13571" width="66.42578125" style="132" customWidth="1"/>
    <col min="13572" max="13572" width="11.42578125" style="132" bestFit="1" customWidth="1"/>
    <col min="13573" max="13574" width="11.5703125" style="132" customWidth="1"/>
    <col min="13575" max="13575" width="9.140625" style="132"/>
    <col min="13576" max="13576" width="12.42578125" style="132" customWidth="1"/>
    <col min="13577" max="13577" width="11" style="132" customWidth="1"/>
    <col min="13578" max="13578" width="9.140625" style="132"/>
    <col min="13579" max="13579" width="12.85546875" style="132" customWidth="1"/>
    <col min="13580" max="13580" width="11.5703125" style="132" customWidth="1"/>
    <col min="13581" max="13825" width="9.140625" style="132"/>
    <col min="13826" max="13826" width="13.140625" style="132" customWidth="1"/>
    <col min="13827" max="13827" width="66.42578125" style="132" customWidth="1"/>
    <col min="13828" max="13828" width="11.42578125" style="132" bestFit="1" customWidth="1"/>
    <col min="13829" max="13830" width="11.5703125" style="132" customWidth="1"/>
    <col min="13831" max="13831" width="9.140625" style="132"/>
    <col min="13832" max="13832" width="12.42578125" style="132" customWidth="1"/>
    <col min="13833" max="13833" width="11" style="132" customWidth="1"/>
    <col min="13834" max="13834" width="9.140625" style="132"/>
    <col min="13835" max="13835" width="12.85546875" style="132" customWidth="1"/>
    <col min="13836" max="13836" width="11.5703125" style="132" customWidth="1"/>
    <col min="13837" max="14081" width="9.140625" style="132"/>
    <col min="14082" max="14082" width="13.140625" style="132" customWidth="1"/>
    <col min="14083" max="14083" width="66.42578125" style="132" customWidth="1"/>
    <col min="14084" max="14084" width="11.42578125" style="132" bestFit="1" customWidth="1"/>
    <col min="14085" max="14086" width="11.5703125" style="132" customWidth="1"/>
    <col min="14087" max="14087" width="9.140625" style="132"/>
    <col min="14088" max="14088" width="12.42578125" style="132" customWidth="1"/>
    <col min="14089" max="14089" width="11" style="132" customWidth="1"/>
    <col min="14090" max="14090" width="9.140625" style="132"/>
    <col min="14091" max="14091" width="12.85546875" style="132" customWidth="1"/>
    <col min="14092" max="14092" width="11.5703125" style="132" customWidth="1"/>
    <col min="14093" max="14337" width="9.140625" style="132"/>
    <col min="14338" max="14338" width="13.140625" style="132" customWidth="1"/>
    <col min="14339" max="14339" width="66.42578125" style="132" customWidth="1"/>
    <col min="14340" max="14340" width="11.42578125" style="132" bestFit="1" customWidth="1"/>
    <col min="14341" max="14342" width="11.5703125" style="132" customWidth="1"/>
    <col min="14343" max="14343" width="9.140625" style="132"/>
    <col min="14344" max="14344" width="12.42578125" style="132" customWidth="1"/>
    <col min="14345" max="14345" width="11" style="132" customWidth="1"/>
    <col min="14346" max="14346" width="9.140625" style="132"/>
    <col min="14347" max="14347" width="12.85546875" style="132" customWidth="1"/>
    <col min="14348" max="14348" width="11.5703125" style="132" customWidth="1"/>
    <col min="14349" max="14593" width="9.140625" style="132"/>
    <col min="14594" max="14594" width="13.140625" style="132" customWidth="1"/>
    <col min="14595" max="14595" width="66.42578125" style="132" customWidth="1"/>
    <col min="14596" max="14596" width="11.42578125" style="132" bestFit="1" customWidth="1"/>
    <col min="14597" max="14598" width="11.5703125" style="132" customWidth="1"/>
    <col min="14599" max="14599" width="9.140625" style="132"/>
    <col min="14600" max="14600" width="12.42578125" style="132" customWidth="1"/>
    <col min="14601" max="14601" width="11" style="132" customWidth="1"/>
    <col min="14602" max="14602" width="9.140625" style="132"/>
    <col min="14603" max="14603" width="12.85546875" style="132" customWidth="1"/>
    <col min="14604" max="14604" width="11.5703125" style="132" customWidth="1"/>
    <col min="14605" max="14849" width="9.140625" style="132"/>
    <col min="14850" max="14850" width="13.140625" style="132" customWidth="1"/>
    <col min="14851" max="14851" width="66.42578125" style="132" customWidth="1"/>
    <col min="14852" max="14852" width="11.42578125" style="132" bestFit="1" customWidth="1"/>
    <col min="14853" max="14854" width="11.5703125" style="132" customWidth="1"/>
    <col min="14855" max="14855" width="9.140625" style="132"/>
    <col min="14856" max="14856" width="12.42578125" style="132" customWidth="1"/>
    <col min="14857" max="14857" width="11" style="132" customWidth="1"/>
    <col min="14858" max="14858" width="9.140625" style="132"/>
    <col min="14859" max="14859" width="12.85546875" style="132" customWidth="1"/>
    <col min="14860" max="14860" width="11.5703125" style="132" customWidth="1"/>
    <col min="14861" max="15105" width="9.140625" style="132"/>
    <col min="15106" max="15106" width="13.140625" style="132" customWidth="1"/>
    <col min="15107" max="15107" width="66.42578125" style="132" customWidth="1"/>
    <col min="15108" max="15108" width="11.42578125" style="132" bestFit="1" customWidth="1"/>
    <col min="15109" max="15110" width="11.5703125" style="132" customWidth="1"/>
    <col min="15111" max="15111" width="9.140625" style="132"/>
    <col min="15112" max="15112" width="12.42578125" style="132" customWidth="1"/>
    <col min="15113" max="15113" width="11" style="132" customWidth="1"/>
    <col min="15114" max="15114" width="9.140625" style="132"/>
    <col min="15115" max="15115" width="12.85546875" style="132" customWidth="1"/>
    <col min="15116" max="15116" width="11.5703125" style="132" customWidth="1"/>
    <col min="15117" max="15361" width="9.140625" style="132"/>
    <col min="15362" max="15362" width="13.140625" style="132" customWidth="1"/>
    <col min="15363" max="15363" width="66.42578125" style="132" customWidth="1"/>
    <col min="15364" max="15364" width="11.42578125" style="132" bestFit="1" customWidth="1"/>
    <col min="15365" max="15366" width="11.5703125" style="132" customWidth="1"/>
    <col min="15367" max="15367" width="9.140625" style="132"/>
    <col min="15368" max="15368" width="12.42578125" style="132" customWidth="1"/>
    <col min="15369" max="15369" width="11" style="132" customWidth="1"/>
    <col min="15370" max="15370" width="9.140625" style="132"/>
    <col min="15371" max="15371" width="12.85546875" style="132" customWidth="1"/>
    <col min="15372" max="15372" width="11.5703125" style="132" customWidth="1"/>
    <col min="15373" max="15617" width="9.140625" style="132"/>
    <col min="15618" max="15618" width="13.140625" style="132" customWidth="1"/>
    <col min="15619" max="15619" width="66.42578125" style="132" customWidth="1"/>
    <col min="15620" max="15620" width="11.42578125" style="132" bestFit="1" customWidth="1"/>
    <col min="15621" max="15622" width="11.5703125" style="132" customWidth="1"/>
    <col min="15623" max="15623" width="9.140625" style="132"/>
    <col min="15624" max="15624" width="12.42578125" style="132" customWidth="1"/>
    <col min="15625" max="15625" width="11" style="132" customWidth="1"/>
    <col min="15626" max="15626" width="9.140625" style="132"/>
    <col min="15627" max="15627" width="12.85546875" style="132" customWidth="1"/>
    <col min="15628" max="15628" width="11.5703125" style="132" customWidth="1"/>
    <col min="15629" max="15873" width="9.140625" style="132"/>
    <col min="15874" max="15874" width="13.140625" style="132" customWidth="1"/>
    <col min="15875" max="15875" width="66.42578125" style="132" customWidth="1"/>
    <col min="15876" max="15876" width="11.42578125" style="132" bestFit="1" customWidth="1"/>
    <col min="15877" max="15878" width="11.5703125" style="132" customWidth="1"/>
    <col min="15879" max="15879" width="9.140625" style="132"/>
    <col min="15880" max="15880" width="12.42578125" style="132" customWidth="1"/>
    <col min="15881" max="15881" width="11" style="132" customWidth="1"/>
    <col min="15882" max="15882" width="9.140625" style="132"/>
    <col min="15883" max="15883" width="12.85546875" style="132" customWidth="1"/>
    <col min="15884" max="15884" width="11.5703125" style="132" customWidth="1"/>
    <col min="15885" max="16129" width="9.140625" style="132"/>
    <col min="16130" max="16130" width="13.140625" style="132" customWidth="1"/>
    <col min="16131" max="16131" width="66.42578125" style="132" customWidth="1"/>
    <col min="16132" max="16132" width="11.42578125" style="132" bestFit="1" customWidth="1"/>
    <col min="16133" max="16134" width="11.5703125" style="132" customWidth="1"/>
    <col min="16135" max="16135" width="9.140625" style="132"/>
    <col min="16136" max="16136" width="12.42578125" style="132" customWidth="1"/>
    <col min="16137" max="16137" width="11" style="132" customWidth="1"/>
    <col min="16138" max="16138" width="9.140625" style="132"/>
    <col min="16139" max="16139" width="12.85546875" style="132" customWidth="1"/>
    <col min="16140" max="16140" width="11.5703125" style="132" customWidth="1"/>
    <col min="16141" max="16384" width="9.140625" style="132"/>
  </cols>
  <sheetData>
    <row r="1" spans="1:12" s="90" customFormat="1" ht="18" customHeight="1">
      <c r="A1" s="1727"/>
      <c r="B1" s="3924" t="str">
        <f>[3]БакалавриатДО!B1</f>
        <v>Гуманитарно-педагогическая академия (филиал) ФГАОУ ВО «КФУ им. В. И. Вернадского» в г. Ялте</v>
      </c>
      <c r="C1" s="3924"/>
      <c r="D1" s="3924"/>
      <c r="E1" s="3924"/>
      <c r="F1" s="3924"/>
      <c r="G1" s="3924"/>
      <c r="H1" s="3924"/>
      <c r="I1" s="3924"/>
      <c r="J1" s="3924"/>
      <c r="K1" s="3924"/>
      <c r="L1" s="3924"/>
    </row>
    <row r="2" spans="1:12" s="90" customFormat="1" ht="18.75">
      <c r="A2" s="3924"/>
      <c r="B2" s="3924"/>
      <c r="C2" s="3924"/>
      <c r="D2" s="3924"/>
      <c r="E2" s="3924"/>
      <c r="F2" s="3924"/>
      <c r="G2" s="3924"/>
      <c r="H2" s="3924"/>
      <c r="I2" s="3924"/>
      <c r="J2" s="3924"/>
      <c r="K2" s="3924"/>
      <c r="L2" s="3924"/>
    </row>
    <row r="3" spans="1:12" s="90" customFormat="1" ht="18" customHeight="1">
      <c r="A3" s="1727"/>
      <c r="B3" s="4083" t="s">
        <v>229</v>
      </c>
      <c r="C3" s="4083"/>
      <c r="D3" s="4085" t="str">
        <f>[3]БакалавриатДО!G3</f>
        <v>01.03.2021 г.</v>
      </c>
      <c r="E3" s="4085"/>
      <c r="F3" s="4088" t="s">
        <v>234</v>
      </c>
      <c r="G3" s="4088"/>
      <c r="H3" s="4088"/>
      <c r="I3" s="4088"/>
      <c r="J3" s="4088"/>
      <c r="K3" s="4088"/>
      <c r="L3" s="4088"/>
    </row>
    <row r="4" spans="1:12" s="90" customFormat="1" ht="19.5" thickBot="1">
      <c r="A4" s="221"/>
      <c r="B4" s="1727"/>
      <c r="C4" s="1727"/>
      <c r="F4" s="91"/>
      <c r="I4" s="91"/>
      <c r="L4" s="91"/>
    </row>
    <row r="5" spans="1:12" s="90" customFormat="1" ht="12.75" customHeight="1" thickBot="1">
      <c r="A5" s="221"/>
      <c r="B5" s="4109" t="s">
        <v>9</v>
      </c>
      <c r="C5" s="4110"/>
      <c r="D5" s="4120" t="s">
        <v>0</v>
      </c>
      <c r="E5" s="4017"/>
      <c r="F5" s="4017"/>
      <c r="G5" s="4017" t="s">
        <v>1</v>
      </c>
      <c r="H5" s="4017"/>
      <c r="I5" s="4017"/>
      <c r="J5" s="3997" t="s">
        <v>21</v>
      </c>
      <c r="K5" s="3997"/>
      <c r="L5" s="3998"/>
    </row>
    <row r="6" spans="1:12" s="90" customFormat="1" ht="19.5" thickBot="1">
      <c r="A6" s="221"/>
      <c r="B6" s="4111"/>
      <c r="C6" s="4112"/>
      <c r="D6" s="3955"/>
      <c r="E6" s="3956"/>
      <c r="F6" s="3956"/>
      <c r="G6" s="3956"/>
      <c r="H6" s="3956"/>
      <c r="I6" s="3956"/>
      <c r="J6" s="3967"/>
      <c r="K6" s="3967"/>
      <c r="L6" s="3968"/>
    </row>
    <row r="7" spans="1:12" s="90" customFormat="1" ht="55.5" customHeight="1" thickBot="1">
      <c r="A7" s="221"/>
      <c r="B7" s="4113"/>
      <c r="C7" s="4114"/>
      <c r="D7" s="1813" t="s">
        <v>26</v>
      </c>
      <c r="E7" s="1783" t="s">
        <v>27</v>
      </c>
      <c r="F7" s="1784" t="s">
        <v>4</v>
      </c>
      <c r="G7" s="1874" t="s">
        <v>26</v>
      </c>
      <c r="H7" s="1783" t="s">
        <v>27</v>
      </c>
      <c r="I7" s="1784" t="s">
        <v>4</v>
      </c>
      <c r="J7" s="1874" t="s">
        <v>26</v>
      </c>
      <c r="K7" s="1783" t="s">
        <v>27</v>
      </c>
      <c r="L7" s="1768" t="s">
        <v>4</v>
      </c>
    </row>
    <row r="8" spans="1:12" s="90" customFormat="1" ht="27.75" customHeight="1" thickBot="1">
      <c r="A8" s="221"/>
      <c r="B8" s="4121" t="s">
        <v>22</v>
      </c>
      <c r="C8" s="4122"/>
      <c r="D8" s="1838">
        <f t="shared" ref="D8:L8" si="0">SUM(D9:D18)</f>
        <v>82</v>
      </c>
      <c r="E8" s="1787">
        <f t="shared" si="0"/>
        <v>5</v>
      </c>
      <c r="F8" s="1778">
        <f t="shared" si="0"/>
        <v>87</v>
      </c>
      <c r="G8" s="1848">
        <f t="shared" si="0"/>
        <v>135</v>
      </c>
      <c r="H8" s="1849">
        <f t="shared" si="0"/>
        <v>1</v>
      </c>
      <c r="I8" s="1778">
        <f t="shared" si="0"/>
        <v>136</v>
      </c>
      <c r="J8" s="1848">
        <f t="shared" si="0"/>
        <v>217</v>
      </c>
      <c r="K8" s="1849">
        <f t="shared" si="0"/>
        <v>6</v>
      </c>
      <c r="L8" s="1778">
        <f t="shared" si="0"/>
        <v>223</v>
      </c>
    </row>
    <row r="9" spans="1:12" s="90" customFormat="1" ht="18.75">
      <c r="A9" s="221"/>
      <c r="B9" s="902" t="s">
        <v>208</v>
      </c>
      <c r="C9" s="903" t="s">
        <v>168</v>
      </c>
      <c r="D9" s="904">
        <v>0</v>
      </c>
      <c r="E9" s="905">
        <v>0</v>
      </c>
      <c r="F9" s="906">
        <v>0</v>
      </c>
      <c r="G9" s="907">
        <v>5</v>
      </c>
      <c r="H9" s="905">
        <v>0</v>
      </c>
      <c r="I9" s="906">
        <v>5</v>
      </c>
      <c r="J9" s="907">
        <v>5</v>
      </c>
      <c r="K9" s="905">
        <v>0</v>
      </c>
      <c r="L9" s="906">
        <v>5</v>
      </c>
    </row>
    <row r="10" spans="1:12" ht="18.75">
      <c r="B10" s="1769" t="s">
        <v>209</v>
      </c>
      <c r="C10" s="1789" t="s">
        <v>170</v>
      </c>
      <c r="D10" s="1790">
        <v>7</v>
      </c>
      <c r="E10" s="1771">
        <v>0</v>
      </c>
      <c r="F10" s="1772">
        <v>7</v>
      </c>
      <c r="G10" s="1770">
        <v>10</v>
      </c>
      <c r="H10" s="1771">
        <v>0</v>
      </c>
      <c r="I10" s="1772">
        <v>10</v>
      </c>
      <c r="J10" s="1770">
        <v>17</v>
      </c>
      <c r="K10" s="1771">
        <v>0</v>
      </c>
      <c r="L10" s="1772">
        <v>17</v>
      </c>
    </row>
    <row r="11" spans="1:12" ht="18.75">
      <c r="B11" s="1769" t="s">
        <v>210</v>
      </c>
      <c r="C11" s="1789" t="s">
        <v>172</v>
      </c>
      <c r="D11" s="1790">
        <v>10</v>
      </c>
      <c r="E11" s="1771">
        <v>3</v>
      </c>
      <c r="F11" s="1772">
        <v>13</v>
      </c>
      <c r="G11" s="1770">
        <v>10</v>
      </c>
      <c r="H11" s="1771">
        <v>1</v>
      </c>
      <c r="I11" s="1772">
        <v>11</v>
      </c>
      <c r="J11" s="1770">
        <v>20</v>
      </c>
      <c r="K11" s="1771">
        <v>4</v>
      </c>
      <c r="L11" s="1772">
        <v>24</v>
      </c>
    </row>
    <row r="12" spans="1:12" ht="18.75">
      <c r="B12" s="1769" t="s">
        <v>211</v>
      </c>
      <c r="C12" s="1789" t="s">
        <v>174</v>
      </c>
      <c r="D12" s="1790">
        <v>0</v>
      </c>
      <c r="E12" s="1771">
        <v>0</v>
      </c>
      <c r="F12" s="1772">
        <v>0</v>
      </c>
      <c r="G12" s="1770">
        <v>9</v>
      </c>
      <c r="H12" s="1771">
        <v>0</v>
      </c>
      <c r="I12" s="1772">
        <v>9</v>
      </c>
      <c r="J12" s="1770">
        <v>9</v>
      </c>
      <c r="K12" s="1771">
        <v>0</v>
      </c>
      <c r="L12" s="1772">
        <v>9</v>
      </c>
    </row>
    <row r="13" spans="1:12" ht="18.75">
      <c r="B13" s="1769" t="s">
        <v>214</v>
      </c>
      <c r="C13" s="1789" t="s">
        <v>178</v>
      </c>
      <c r="D13" s="1790">
        <v>25</v>
      </c>
      <c r="E13" s="1771">
        <v>0</v>
      </c>
      <c r="F13" s="1772">
        <v>25</v>
      </c>
      <c r="G13" s="1770">
        <v>42</v>
      </c>
      <c r="H13" s="1771">
        <v>0</v>
      </c>
      <c r="I13" s="1772">
        <v>42</v>
      </c>
      <c r="J13" s="1770">
        <v>67</v>
      </c>
      <c r="K13" s="1771">
        <v>0</v>
      </c>
      <c r="L13" s="1772">
        <v>67</v>
      </c>
    </row>
    <row r="14" spans="1:12" ht="18.75">
      <c r="B14" s="1769" t="s">
        <v>215</v>
      </c>
      <c r="C14" s="1789" t="s">
        <v>180</v>
      </c>
      <c r="D14" s="1790">
        <v>21</v>
      </c>
      <c r="E14" s="1771">
        <v>1</v>
      </c>
      <c r="F14" s="1772">
        <v>22</v>
      </c>
      <c r="G14" s="1770">
        <v>8</v>
      </c>
      <c r="H14" s="1771">
        <v>0</v>
      </c>
      <c r="I14" s="1772">
        <v>8</v>
      </c>
      <c r="J14" s="1770">
        <v>29</v>
      </c>
      <c r="K14" s="1771">
        <v>1</v>
      </c>
      <c r="L14" s="1772">
        <v>30</v>
      </c>
    </row>
    <row r="15" spans="1:12" ht="18.75">
      <c r="B15" s="1769" t="s">
        <v>216</v>
      </c>
      <c r="C15" s="1789" t="s">
        <v>184</v>
      </c>
      <c r="D15" s="1839">
        <v>12</v>
      </c>
      <c r="E15" s="1771">
        <v>1</v>
      </c>
      <c r="F15" s="1772">
        <v>13</v>
      </c>
      <c r="G15" s="1770">
        <v>24</v>
      </c>
      <c r="H15" s="1771">
        <v>0</v>
      </c>
      <c r="I15" s="1772">
        <v>24</v>
      </c>
      <c r="J15" s="1770">
        <v>36</v>
      </c>
      <c r="K15" s="1771">
        <v>1</v>
      </c>
      <c r="L15" s="1772">
        <v>37</v>
      </c>
    </row>
    <row r="16" spans="1:12" ht="18.75">
      <c r="B16" s="1769" t="s">
        <v>217</v>
      </c>
      <c r="C16" s="1789" t="s">
        <v>186</v>
      </c>
      <c r="D16" s="1790">
        <v>0</v>
      </c>
      <c r="E16" s="1771">
        <v>0</v>
      </c>
      <c r="F16" s="1772">
        <v>0</v>
      </c>
      <c r="G16" s="1770">
        <v>5</v>
      </c>
      <c r="H16" s="1771">
        <v>0</v>
      </c>
      <c r="I16" s="1772">
        <v>5</v>
      </c>
      <c r="J16" s="1770">
        <v>5</v>
      </c>
      <c r="K16" s="1771">
        <v>0</v>
      </c>
      <c r="L16" s="1772">
        <v>5</v>
      </c>
    </row>
    <row r="17" spans="1:21" ht="18.75">
      <c r="B17" s="1769" t="s">
        <v>221</v>
      </c>
      <c r="C17" s="1789" t="s">
        <v>206</v>
      </c>
      <c r="D17" s="1790">
        <v>7</v>
      </c>
      <c r="E17" s="1771">
        <v>0</v>
      </c>
      <c r="F17" s="1772">
        <v>7</v>
      </c>
      <c r="G17" s="1770">
        <v>16</v>
      </c>
      <c r="H17" s="1771">
        <v>0</v>
      </c>
      <c r="I17" s="1772">
        <v>16</v>
      </c>
      <c r="J17" s="1770">
        <v>23</v>
      </c>
      <c r="K17" s="1771">
        <v>0</v>
      </c>
      <c r="L17" s="1772">
        <v>23</v>
      </c>
    </row>
    <row r="18" spans="1:21" ht="36.75" customHeight="1" thickBot="1">
      <c r="B18" s="1769" t="s">
        <v>222</v>
      </c>
      <c r="C18" s="1789" t="s">
        <v>249</v>
      </c>
      <c r="D18" s="1790">
        <v>0</v>
      </c>
      <c r="E18" s="1771">
        <v>0</v>
      </c>
      <c r="F18" s="1772">
        <v>0</v>
      </c>
      <c r="G18" s="1770">
        <v>6</v>
      </c>
      <c r="H18" s="1771">
        <v>0</v>
      </c>
      <c r="I18" s="1772">
        <v>6</v>
      </c>
      <c r="J18" s="1770">
        <v>6</v>
      </c>
      <c r="K18" s="1771">
        <v>0</v>
      </c>
      <c r="L18" s="1772">
        <v>6</v>
      </c>
    </row>
    <row r="19" spans="1:21" s="112" customFormat="1" ht="20.25" customHeight="1" thickBot="1">
      <c r="A19" s="108"/>
      <c r="B19" s="3929" t="s">
        <v>16</v>
      </c>
      <c r="C19" s="4123"/>
      <c r="D19" s="1276">
        <f t="shared" ref="D19:L19" si="1">SUM(D9:D18)</f>
        <v>82</v>
      </c>
      <c r="E19" s="1276">
        <f t="shared" si="1"/>
        <v>5</v>
      </c>
      <c r="F19" s="205">
        <f t="shared" si="1"/>
        <v>87</v>
      </c>
      <c r="G19" s="1272">
        <f t="shared" si="1"/>
        <v>135</v>
      </c>
      <c r="H19" s="1276">
        <f t="shared" si="1"/>
        <v>1</v>
      </c>
      <c r="I19" s="205">
        <f t="shared" si="1"/>
        <v>136</v>
      </c>
      <c r="J19" s="1272">
        <f t="shared" si="1"/>
        <v>217</v>
      </c>
      <c r="K19" s="1276">
        <f t="shared" si="1"/>
        <v>6</v>
      </c>
      <c r="L19" s="205">
        <f t="shared" si="1"/>
        <v>223</v>
      </c>
      <c r="M19" s="130"/>
      <c r="N19" s="130"/>
      <c r="O19" s="130"/>
      <c r="P19" s="1727"/>
      <c r="Q19" s="1727"/>
      <c r="R19" s="1727"/>
      <c r="S19" s="130"/>
      <c r="T19" s="130"/>
      <c r="U19" s="130"/>
    </row>
    <row r="20" spans="1:21" ht="21.6" customHeight="1">
      <c r="B20" s="4054" t="s">
        <v>23</v>
      </c>
      <c r="C20" s="4055"/>
      <c r="D20" s="587"/>
      <c r="E20" s="222"/>
      <c r="F20" s="223"/>
      <c r="G20" s="222"/>
      <c r="H20" s="222"/>
      <c r="I20" s="223"/>
      <c r="J20" s="222"/>
      <c r="K20" s="222"/>
      <c r="L20" s="223"/>
    </row>
    <row r="21" spans="1:21" ht="18" customHeight="1">
      <c r="B21" s="4107" t="s">
        <v>11</v>
      </c>
      <c r="C21" s="4108"/>
      <c r="D21" s="587"/>
      <c r="E21" s="222"/>
      <c r="F21" s="223"/>
      <c r="G21" s="222"/>
      <c r="H21" s="222"/>
      <c r="I21" s="223"/>
      <c r="J21" s="222"/>
      <c r="K21" s="222"/>
      <c r="L21" s="223"/>
    </row>
    <row r="22" spans="1:21" s="90" customFormat="1" ht="19.149999999999999" customHeight="1">
      <c r="A22" s="221"/>
      <c r="B22" s="1769" t="s">
        <v>208</v>
      </c>
      <c r="C22" s="1789" t="s">
        <v>168</v>
      </c>
      <c r="D22" s="1790">
        <v>0</v>
      </c>
      <c r="E22" s="1771">
        <v>0</v>
      </c>
      <c r="F22" s="1772">
        <v>0</v>
      </c>
      <c r="G22" s="1770">
        <v>5</v>
      </c>
      <c r="H22" s="1771">
        <v>0</v>
      </c>
      <c r="I22" s="1772">
        <v>5</v>
      </c>
      <c r="J22" s="1770">
        <v>5</v>
      </c>
      <c r="K22" s="1771">
        <v>0</v>
      </c>
      <c r="L22" s="1772">
        <v>5</v>
      </c>
    </row>
    <row r="23" spans="1:21" ht="18.75">
      <c r="B23" s="1769" t="s">
        <v>209</v>
      </c>
      <c r="C23" s="1789" t="s">
        <v>170</v>
      </c>
      <c r="D23" s="1790">
        <v>7</v>
      </c>
      <c r="E23" s="1771">
        <v>0</v>
      </c>
      <c r="F23" s="1772">
        <v>7</v>
      </c>
      <c r="G23" s="1770">
        <v>10</v>
      </c>
      <c r="H23" s="1771">
        <v>0</v>
      </c>
      <c r="I23" s="1772">
        <v>10</v>
      </c>
      <c r="J23" s="1770">
        <v>17</v>
      </c>
      <c r="K23" s="1771">
        <v>0</v>
      </c>
      <c r="L23" s="1772">
        <v>17</v>
      </c>
    </row>
    <row r="24" spans="1:21" ht="17.100000000000001" customHeight="1">
      <c r="B24" s="1769" t="s">
        <v>210</v>
      </c>
      <c r="C24" s="1789" t="s">
        <v>172</v>
      </c>
      <c r="D24" s="1790">
        <v>10</v>
      </c>
      <c r="E24" s="1771">
        <v>3</v>
      </c>
      <c r="F24" s="1772">
        <v>13</v>
      </c>
      <c r="G24" s="1770">
        <v>10</v>
      </c>
      <c r="H24" s="1771">
        <v>1</v>
      </c>
      <c r="I24" s="1772">
        <v>11</v>
      </c>
      <c r="J24" s="1770">
        <v>20</v>
      </c>
      <c r="K24" s="1771">
        <v>4</v>
      </c>
      <c r="L24" s="1772">
        <v>24</v>
      </c>
    </row>
    <row r="25" spans="1:21" ht="18.75">
      <c r="B25" s="1769" t="s">
        <v>211</v>
      </c>
      <c r="C25" s="1789" t="s">
        <v>174</v>
      </c>
      <c r="D25" s="1790">
        <v>0</v>
      </c>
      <c r="E25" s="1771">
        <v>0</v>
      </c>
      <c r="F25" s="1772">
        <v>0</v>
      </c>
      <c r="G25" s="1770">
        <v>8</v>
      </c>
      <c r="H25" s="1771">
        <v>0</v>
      </c>
      <c r="I25" s="1772">
        <v>8</v>
      </c>
      <c r="J25" s="1770">
        <v>8</v>
      </c>
      <c r="K25" s="1771">
        <v>0</v>
      </c>
      <c r="L25" s="1772">
        <v>8</v>
      </c>
    </row>
    <row r="26" spans="1:21" ht="18.75">
      <c r="B26" s="1769" t="s">
        <v>214</v>
      </c>
      <c r="C26" s="1789" t="s">
        <v>178</v>
      </c>
      <c r="D26" s="1790">
        <v>25</v>
      </c>
      <c r="E26" s="1771">
        <v>0</v>
      </c>
      <c r="F26" s="1772">
        <v>25</v>
      </c>
      <c r="G26" s="1770">
        <v>42</v>
      </c>
      <c r="H26" s="1771">
        <v>0</v>
      </c>
      <c r="I26" s="1772">
        <v>42</v>
      </c>
      <c r="J26" s="1770">
        <v>67</v>
      </c>
      <c r="K26" s="1771">
        <v>0</v>
      </c>
      <c r="L26" s="1772">
        <v>67</v>
      </c>
    </row>
    <row r="27" spans="1:21" ht="18.75">
      <c r="B27" s="1769" t="s">
        <v>215</v>
      </c>
      <c r="C27" s="1789" t="s">
        <v>180</v>
      </c>
      <c r="D27" s="1790">
        <v>21</v>
      </c>
      <c r="E27" s="1771">
        <v>1</v>
      </c>
      <c r="F27" s="1772">
        <v>22</v>
      </c>
      <c r="G27" s="1770">
        <v>8</v>
      </c>
      <c r="H27" s="1771">
        <v>0</v>
      </c>
      <c r="I27" s="1772">
        <v>8</v>
      </c>
      <c r="J27" s="1770">
        <v>29</v>
      </c>
      <c r="K27" s="1771">
        <v>1</v>
      </c>
      <c r="L27" s="1772">
        <v>30</v>
      </c>
    </row>
    <row r="28" spans="1:21" ht="18.75">
      <c r="B28" s="1769" t="s">
        <v>216</v>
      </c>
      <c r="C28" s="1789" t="s">
        <v>184</v>
      </c>
      <c r="D28" s="1790">
        <v>11</v>
      </c>
      <c r="E28" s="1771">
        <v>1</v>
      </c>
      <c r="F28" s="1772">
        <v>12</v>
      </c>
      <c r="G28" s="1770">
        <v>24</v>
      </c>
      <c r="H28" s="1771">
        <v>0</v>
      </c>
      <c r="I28" s="1772">
        <v>24</v>
      </c>
      <c r="J28" s="1770">
        <v>35</v>
      </c>
      <c r="K28" s="1771">
        <v>1</v>
      </c>
      <c r="L28" s="1772">
        <v>36</v>
      </c>
    </row>
    <row r="29" spans="1:21" ht="18.75">
      <c r="B29" s="1769" t="s">
        <v>217</v>
      </c>
      <c r="C29" s="1789" t="s">
        <v>186</v>
      </c>
      <c r="D29" s="1790">
        <v>0</v>
      </c>
      <c r="E29" s="1771">
        <v>0</v>
      </c>
      <c r="F29" s="1772">
        <v>0</v>
      </c>
      <c r="G29" s="1770">
        <v>5</v>
      </c>
      <c r="H29" s="1771">
        <v>0</v>
      </c>
      <c r="I29" s="1772">
        <v>5</v>
      </c>
      <c r="J29" s="1770">
        <v>5</v>
      </c>
      <c r="K29" s="1771">
        <v>0</v>
      </c>
      <c r="L29" s="1772">
        <v>5</v>
      </c>
    </row>
    <row r="30" spans="1:21" ht="18.75">
      <c r="B30" s="1769" t="s">
        <v>221</v>
      </c>
      <c r="C30" s="1789" t="s">
        <v>206</v>
      </c>
      <c r="D30" s="1790">
        <v>7</v>
      </c>
      <c r="E30" s="1771">
        <v>0</v>
      </c>
      <c r="F30" s="1772">
        <v>7</v>
      </c>
      <c r="G30" s="1770">
        <v>15</v>
      </c>
      <c r="H30" s="1771">
        <v>0</v>
      </c>
      <c r="I30" s="1772">
        <v>15</v>
      </c>
      <c r="J30" s="1770">
        <v>22</v>
      </c>
      <c r="K30" s="1771">
        <v>0</v>
      </c>
      <c r="L30" s="1772">
        <v>22</v>
      </c>
    </row>
    <row r="31" spans="1:21" ht="21.75" customHeight="1" thickBot="1">
      <c r="B31" s="1773" t="s">
        <v>222</v>
      </c>
      <c r="C31" s="1793" t="s">
        <v>249</v>
      </c>
      <c r="D31" s="1794">
        <v>0</v>
      </c>
      <c r="E31" s="1775">
        <v>0</v>
      </c>
      <c r="F31" s="1776">
        <v>0</v>
      </c>
      <c r="G31" s="1774">
        <v>6</v>
      </c>
      <c r="H31" s="1775">
        <v>0</v>
      </c>
      <c r="I31" s="1776">
        <v>6</v>
      </c>
      <c r="J31" s="1774">
        <v>6</v>
      </c>
      <c r="K31" s="1775">
        <v>0</v>
      </c>
      <c r="L31" s="1776">
        <v>6</v>
      </c>
    </row>
    <row r="32" spans="1:21" ht="20.25" customHeight="1" thickBot="1">
      <c r="B32" s="4050" t="s">
        <v>8</v>
      </c>
      <c r="C32" s="4051"/>
      <c r="D32" s="1276">
        <f t="shared" ref="D32:L32" si="2">SUM(D22:D31)</f>
        <v>81</v>
      </c>
      <c r="E32" s="1273">
        <f t="shared" si="2"/>
        <v>5</v>
      </c>
      <c r="F32" s="205">
        <f t="shared" si="2"/>
        <v>86</v>
      </c>
      <c r="G32" s="1272">
        <f t="shared" si="2"/>
        <v>133</v>
      </c>
      <c r="H32" s="1273">
        <f t="shared" si="2"/>
        <v>1</v>
      </c>
      <c r="I32" s="205">
        <f t="shared" si="2"/>
        <v>134</v>
      </c>
      <c r="J32" s="1272">
        <f t="shared" si="2"/>
        <v>214</v>
      </c>
      <c r="K32" s="1273">
        <f t="shared" si="2"/>
        <v>6</v>
      </c>
      <c r="L32" s="205">
        <f t="shared" si="2"/>
        <v>220</v>
      </c>
    </row>
    <row r="33" spans="1:19" ht="20.25" customHeight="1" thickBot="1">
      <c r="B33" s="4005" t="s">
        <v>25</v>
      </c>
      <c r="C33" s="4006"/>
      <c r="D33" s="547"/>
      <c r="E33" s="130"/>
      <c r="F33" s="176"/>
      <c r="G33" s="130"/>
      <c r="H33" s="130"/>
      <c r="I33" s="176"/>
      <c r="J33" s="130"/>
      <c r="K33" s="130"/>
      <c r="L33" s="176"/>
    </row>
    <row r="34" spans="1:19" s="73" customFormat="1" ht="26.1" customHeight="1">
      <c r="A34" s="108"/>
      <c r="B34" s="902" t="s">
        <v>211</v>
      </c>
      <c r="C34" s="903" t="s">
        <v>174</v>
      </c>
      <c r="D34" s="904">
        <v>0</v>
      </c>
      <c r="E34" s="905">
        <v>0</v>
      </c>
      <c r="F34" s="906">
        <v>0</v>
      </c>
      <c r="G34" s="907">
        <v>1</v>
      </c>
      <c r="H34" s="905">
        <v>0</v>
      </c>
      <c r="I34" s="906">
        <v>1</v>
      </c>
      <c r="J34" s="907">
        <v>1</v>
      </c>
      <c r="K34" s="905">
        <v>0</v>
      </c>
      <c r="L34" s="906">
        <v>1</v>
      </c>
    </row>
    <row r="35" spans="1:19" s="73" customFormat="1" ht="21.6" customHeight="1">
      <c r="A35" s="108"/>
      <c r="B35" s="1769" t="s">
        <v>216</v>
      </c>
      <c r="C35" s="1789" t="s">
        <v>184</v>
      </c>
      <c r="D35" s="1790">
        <v>1</v>
      </c>
      <c r="E35" s="1771">
        <v>0</v>
      </c>
      <c r="F35" s="1772">
        <v>1</v>
      </c>
      <c r="G35" s="1770">
        <v>0</v>
      </c>
      <c r="H35" s="1771">
        <v>0</v>
      </c>
      <c r="I35" s="1772">
        <v>0</v>
      </c>
      <c r="J35" s="1770">
        <v>1</v>
      </c>
      <c r="K35" s="1771">
        <v>0</v>
      </c>
      <c r="L35" s="1772">
        <v>1</v>
      </c>
    </row>
    <row r="36" spans="1:19" s="73" customFormat="1" ht="19.5" thickBot="1">
      <c r="A36" s="108"/>
      <c r="B36" s="1773" t="s">
        <v>221</v>
      </c>
      <c r="C36" s="1793" t="s">
        <v>206</v>
      </c>
      <c r="D36" s="1794">
        <v>0</v>
      </c>
      <c r="E36" s="1775">
        <v>0</v>
      </c>
      <c r="F36" s="1776">
        <v>0</v>
      </c>
      <c r="G36" s="1774">
        <v>1</v>
      </c>
      <c r="H36" s="1775">
        <v>0</v>
      </c>
      <c r="I36" s="1776">
        <v>1</v>
      </c>
      <c r="J36" s="1774">
        <v>1</v>
      </c>
      <c r="K36" s="1775">
        <v>0</v>
      </c>
      <c r="L36" s="1776">
        <v>1</v>
      </c>
    </row>
    <row r="37" spans="1:19" ht="26.25" customHeight="1" thickBot="1">
      <c r="B37" s="4050" t="s">
        <v>13</v>
      </c>
      <c r="C37" s="4115"/>
      <c r="D37" s="1840">
        <f t="shared" ref="D37:L37" si="3">SUM(D34:D36)</f>
        <v>1</v>
      </c>
      <c r="E37" s="1273">
        <f t="shared" si="3"/>
        <v>0</v>
      </c>
      <c r="F37" s="205">
        <f t="shared" si="3"/>
        <v>1</v>
      </c>
      <c r="G37" s="1840">
        <f t="shared" si="3"/>
        <v>2</v>
      </c>
      <c r="H37" s="1273">
        <f t="shared" si="3"/>
        <v>0</v>
      </c>
      <c r="I37" s="1316">
        <f t="shared" si="3"/>
        <v>2</v>
      </c>
      <c r="J37" s="1840">
        <f t="shared" si="3"/>
        <v>3</v>
      </c>
      <c r="K37" s="1273">
        <f t="shared" si="3"/>
        <v>0</v>
      </c>
      <c r="L37" s="1317">
        <f t="shared" si="3"/>
        <v>3</v>
      </c>
    </row>
    <row r="38" spans="1:19" ht="19.5" customHeight="1">
      <c r="B38" s="4105" t="s">
        <v>10</v>
      </c>
      <c r="C38" s="4106"/>
      <c r="D38" s="825">
        <f t="shared" ref="D38:L38" si="4">D32</f>
        <v>81</v>
      </c>
      <c r="E38" s="826">
        <f t="shared" si="4"/>
        <v>5</v>
      </c>
      <c r="F38" s="827">
        <f t="shared" si="4"/>
        <v>86</v>
      </c>
      <c r="G38" s="825">
        <f t="shared" si="4"/>
        <v>133</v>
      </c>
      <c r="H38" s="826">
        <f t="shared" si="4"/>
        <v>1</v>
      </c>
      <c r="I38" s="827">
        <f t="shared" si="4"/>
        <v>134</v>
      </c>
      <c r="J38" s="828">
        <f t="shared" si="4"/>
        <v>214</v>
      </c>
      <c r="K38" s="826">
        <f t="shared" si="4"/>
        <v>6</v>
      </c>
      <c r="L38" s="829">
        <f t="shared" si="4"/>
        <v>220</v>
      </c>
    </row>
    <row r="39" spans="1:19" ht="20.25" customHeight="1" thickBot="1">
      <c r="B39" s="4116" t="s">
        <v>17</v>
      </c>
      <c r="C39" s="4117"/>
      <c r="D39" s="1841">
        <f>D37</f>
        <v>1</v>
      </c>
      <c r="E39" s="1842">
        <f t="shared" ref="E39:L39" si="5">E37</f>
        <v>0</v>
      </c>
      <c r="F39" s="1843">
        <f t="shared" si="5"/>
        <v>1</v>
      </c>
      <c r="G39" s="1841">
        <f t="shared" si="5"/>
        <v>2</v>
      </c>
      <c r="H39" s="1842">
        <f t="shared" si="5"/>
        <v>0</v>
      </c>
      <c r="I39" s="1843">
        <f t="shared" si="5"/>
        <v>2</v>
      </c>
      <c r="J39" s="1844">
        <f t="shared" si="5"/>
        <v>3</v>
      </c>
      <c r="K39" s="1842">
        <f t="shared" si="5"/>
        <v>0</v>
      </c>
      <c r="L39" s="1845">
        <f t="shared" si="5"/>
        <v>3</v>
      </c>
    </row>
    <row r="40" spans="1:19" ht="26.25" customHeight="1" thickBot="1">
      <c r="B40" s="4118" t="s">
        <v>18</v>
      </c>
      <c r="C40" s="4119"/>
      <c r="D40" s="1846">
        <f>D38+D39</f>
        <v>82</v>
      </c>
      <c r="E40" s="1847">
        <f t="shared" ref="E40:L40" si="6">E38+E39</f>
        <v>5</v>
      </c>
      <c r="F40" s="205">
        <f t="shared" si="6"/>
        <v>87</v>
      </c>
      <c r="G40" s="1846">
        <f t="shared" si="6"/>
        <v>135</v>
      </c>
      <c r="H40" s="1847">
        <f t="shared" si="6"/>
        <v>1</v>
      </c>
      <c r="I40" s="205">
        <f t="shared" si="6"/>
        <v>136</v>
      </c>
      <c r="J40" s="1846">
        <f t="shared" si="6"/>
        <v>217</v>
      </c>
      <c r="K40" s="1847">
        <f t="shared" si="6"/>
        <v>6</v>
      </c>
      <c r="L40" s="205">
        <f t="shared" si="6"/>
        <v>223</v>
      </c>
    </row>
    <row r="41" spans="1:19" ht="23.25" customHeight="1"/>
    <row r="42" spans="1:19" ht="21.6" customHeight="1"/>
    <row r="43" spans="1:19" ht="19.149999999999999" customHeight="1">
      <c r="B43" s="3906"/>
      <c r="C43" s="3906"/>
      <c r="D43" s="3906"/>
      <c r="E43" s="3906"/>
      <c r="F43" s="3906"/>
      <c r="G43" s="3906"/>
      <c r="H43" s="3906"/>
      <c r="I43" s="3906"/>
      <c r="J43" s="3906"/>
      <c r="K43" s="3906"/>
      <c r="L43" s="3906"/>
    </row>
    <row r="44" spans="1:19" ht="21.6" customHeight="1">
      <c r="B44" s="3906"/>
      <c r="C44" s="3906"/>
      <c r="D44" s="3906"/>
      <c r="E44" s="3906"/>
      <c r="F44" s="3906"/>
      <c r="G44" s="3906"/>
      <c r="H44" s="3906"/>
      <c r="I44" s="3906"/>
      <c r="J44" s="3906"/>
      <c r="K44" s="3906"/>
      <c r="L44" s="3906"/>
      <c r="M44" s="77"/>
      <c r="N44" s="77"/>
      <c r="O44" s="77"/>
      <c r="P44" s="77"/>
      <c r="Q44" s="77"/>
      <c r="R44" s="90"/>
      <c r="S44" s="90"/>
    </row>
    <row r="45" spans="1:19" ht="24.6" customHeight="1"/>
    <row r="47" spans="1:19">
      <c r="D47" s="303"/>
      <c r="E47" s="303"/>
      <c r="F47" s="303"/>
      <c r="G47" s="303"/>
      <c r="H47" s="303"/>
      <c r="I47" s="303"/>
      <c r="J47" s="303"/>
      <c r="K47" s="303"/>
      <c r="L47" s="303"/>
    </row>
  </sheetData>
  <mergeCells count="21">
    <mergeCell ref="B39:C39"/>
    <mergeCell ref="B40:C40"/>
    <mergeCell ref="B44:L44"/>
    <mergeCell ref="B43:L43"/>
    <mergeCell ref="B1:L1"/>
    <mergeCell ref="A2:L2"/>
    <mergeCell ref="B3:C3"/>
    <mergeCell ref="D3:E3"/>
    <mergeCell ref="F3:L3"/>
    <mergeCell ref="D5:F6"/>
    <mergeCell ref="G5:I6"/>
    <mergeCell ref="J5:L6"/>
    <mergeCell ref="B20:C20"/>
    <mergeCell ref="B8:C8"/>
    <mergeCell ref="B19:C19"/>
    <mergeCell ref="B32:C32"/>
    <mergeCell ref="B33:C33"/>
    <mergeCell ref="B38:C38"/>
    <mergeCell ref="B21:C21"/>
    <mergeCell ref="B5:C7"/>
    <mergeCell ref="B37:C37"/>
  </mergeCells>
  <pageMargins left="0.70866141732283472" right="0.70866141732283472" top="0.74803149606299213" bottom="0.74803149606299213" header="0.31496062992125984" footer="0.31496062992125984"/>
  <pageSetup paperSize="9" scale="40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48"/>
  <sheetViews>
    <sheetView topLeftCell="A7" zoomScale="65" zoomScaleNormal="65" workbookViewId="0">
      <selection activeCell="U42" sqref="U42"/>
    </sheetView>
  </sheetViews>
  <sheetFormatPr defaultRowHeight="18"/>
  <cols>
    <col min="1" max="1" width="9.140625" style="78"/>
    <col min="2" max="2" width="13.5703125" style="78" customWidth="1"/>
    <col min="3" max="3" width="66.85546875" style="78" customWidth="1"/>
    <col min="4" max="4" width="11.42578125" style="78" bestFit="1" customWidth="1"/>
    <col min="5" max="5" width="11.140625" style="78" customWidth="1"/>
    <col min="6" max="6" width="10.85546875" style="79" customWidth="1"/>
    <col min="7" max="7" width="9.140625" style="78"/>
    <col min="8" max="8" width="11.140625" style="78" customWidth="1"/>
    <col min="9" max="9" width="12.140625" style="79" customWidth="1"/>
    <col min="10" max="10" width="9.140625" style="78"/>
    <col min="11" max="11" width="11" style="78" customWidth="1"/>
    <col min="12" max="12" width="11.140625" style="79" customWidth="1"/>
    <col min="13" max="13" width="9.140625" style="78"/>
    <col min="14" max="14" width="11.42578125" style="78" customWidth="1"/>
    <col min="15" max="15" width="10.5703125" style="79" customWidth="1"/>
    <col min="16" max="257" width="9.140625" style="78"/>
    <col min="258" max="258" width="13.5703125" style="78" customWidth="1"/>
    <col min="259" max="259" width="66.85546875" style="78" customWidth="1"/>
    <col min="260" max="260" width="11.42578125" style="78" bestFit="1" customWidth="1"/>
    <col min="261" max="261" width="11.140625" style="78" customWidth="1"/>
    <col min="262" max="262" width="10.85546875" style="78" customWidth="1"/>
    <col min="263" max="263" width="9.140625" style="78"/>
    <col min="264" max="264" width="11.140625" style="78" customWidth="1"/>
    <col min="265" max="265" width="12.140625" style="78" customWidth="1"/>
    <col min="266" max="266" width="9.140625" style="78"/>
    <col min="267" max="267" width="11" style="78" customWidth="1"/>
    <col min="268" max="268" width="11.140625" style="78" customWidth="1"/>
    <col min="269" max="269" width="9.140625" style="78"/>
    <col min="270" max="270" width="11.42578125" style="78" customWidth="1"/>
    <col min="271" max="271" width="10.5703125" style="78" customWidth="1"/>
    <col min="272" max="513" width="9.140625" style="78"/>
    <col min="514" max="514" width="13.5703125" style="78" customWidth="1"/>
    <col min="515" max="515" width="66.85546875" style="78" customWidth="1"/>
    <col min="516" max="516" width="11.42578125" style="78" bestFit="1" customWidth="1"/>
    <col min="517" max="517" width="11.140625" style="78" customWidth="1"/>
    <col min="518" max="518" width="10.85546875" style="78" customWidth="1"/>
    <col min="519" max="519" width="9.140625" style="78"/>
    <col min="520" max="520" width="11.140625" style="78" customWidth="1"/>
    <col min="521" max="521" width="12.140625" style="78" customWidth="1"/>
    <col min="522" max="522" width="9.140625" style="78"/>
    <col min="523" max="523" width="11" style="78" customWidth="1"/>
    <col min="524" max="524" width="11.140625" style="78" customWidth="1"/>
    <col min="525" max="525" width="9.140625" style="78"/>
    <col min="526" max="526" width="11.42578125" style="78" customWidth="1"/>
    <col min="527" max="527" width="10.5703125" style="78" customWidth="1"/>
    <col min="528" max="769" width="9.140625" style="78"/>
    <col min="770" max="770" width="13.5703125" style="78" customWidth="1"/>
    <col min="771" max="771" width="66.85546875" style="78" customWidth="1"/>
    <col min="772" max="772" width="11.42578125" style="78" bestFit="1" customWidth="1"/>
    <col min="773" max="773" width="11.140625" style="78" customWidth="1"/>
    <col min="774" max="774" width="10.85546875" style="78" customWidth="1"/>
    <col min="775" max="775" width="9.140625" style="78"/>
    <col min="776" max="776" width="11.140625" style="78" customWidth="1"/>
    <col min="777" max="777" width="12.140625" style="78" customWidth="1"/>
    <col min="778" max="778" width="9.140625" style="78"/>
    <col min="779" max="779" width="11" style="78" customWidth="1"/>
    <col min="780" max="780" width="11.140625" style="78" customWidth="1"/>
    <col min="781" max="781" width="9.140625" style="78"/>
    <col min="782" max="782" width="11.42578125" style="78" customWidth="1"/>
    <col min="783" max="783" width="10.5703125" style="78" customWidth="1"/>
    <col min="784" max="1025" width="9.140625" style="78"/>
    <col min="1026" max="1026" width="13.5703125" style="78" customWidth="1"/>
    <col min="1027" max="1027" width="66.85546875" style="78" customWidth="1"/>
    <col min="1028" max="1028" width="11.42578125" style="78" bestFit="1" customWidth="1"/>
    <col min="1029" max="1029" width="11.140625" style="78" customWidth="1"/>
    <col min="1030" max="1030" width="10.85546875" style="78" customWidth="1"/>
    <col min="1031" max="1031" width="9.140625" style="78"/>
    <col min="1032" max="1032" width="11.140625" style="78" customWidth="1"/>
    <col min="1033" max="1033" width="12.140625" style="78" customWidth="1"/>
    <col min="1034" max="1034" width="9.140625" style="78"/>
    <col min="1035" max="1035" width="11" style="78" customWidth="1"/>
    <col min="1036" max="1036" width="11.140625" style="78" customWidth="1"/>
    <col min="1037" max="1037" width="9.140625" style="78"/>
    <col min="1038" max="1038" width="11.42578125" style="78" customWidth="1"/>
    <col min="1039" max="1039" width="10.5703125" style="78" customWidth="1"/>
    <col min="1040" max="1281" width="9.140625" style="78"/>
    <col min="1282" max="1282" width="13.5703125" style="78" customWidth="1"/>
    <col min="1283" max="1283" width="66.85546875" style="78" customWidth="1"/>
    <col min="1284" max="1284" width="11.42578125" style="78" bestFit="1" customWidth="1"/>
    <col min="1285" max="1285" width="11.140625" style="78" customWidth="1"/>
    <col min="1286" max="1286" width="10.85546875" style="78" customWidth="1"/>
    <col min="1287" max="1287" width="9.140625" style="78"/>
    <col min="1288" max="1288" width="11.140625" style="78" customWidth="1"/>
    <col min="1289" max="1289" width="12.140625" style="78" customWidth="1"/>
    <col min="1290" max="1290" width="9.140625" style="78"/>
    <col min="1291" max="1291" width="11" style="78" customWidth="1"/>
    <col min="1292" max="1292" width="11.140625" style="78" customWidth="1"/>
    <col min="1293" max="1293" width="9.140625" style="78"/>
    <col min="1294" max="1294" width="11.42578125" style="78" customWidth="1"/>
    <col min="1295" max="1295" width="10.5703125" style="78" customWidth="1"/>
    <col min="1296" max="1537" width="9.140625" style="78"/>
    <col min="1538" max="1538" width="13.5703125" style="78" customWidth="1"/>
    <col min="1539" max="1539" width="66.85546875" style="78" customWidth="1"/>
    <col min="1540" max="1540" width="11.42578125" style="78" bestFit="1" customWidth="1"/>
    <col min="1541" max="1541" width="11.140625" style="78" customWidth="1"/>
    <col min="1542" max="1542" width="10.85546875" style="78" customWidth="1"/>
    <col min="1543" max="1543" width="9.140625" style="78"/>
    <col min="1544" max="1544" width="11.140625" style="78" customWidth="1"/>
    <col min="1545" max="1545" width="12.140625" style="78" customWidth="1"/>
    <col min="1546" max="1546" width="9.140625" style="78"/>
    <col min="1547" max="1547" width="11" style="78" customWidth="1"/>
    <col min="1548" max="1548" width="11.140625" style="78" customWidth="1"/>
    <col min="1549" max="1549" width="9.140625" style="78"/>
    <col min="1550" max="1550" width="11.42578125" style="78" customWidth="1"/>
    <col min="1551" max="1551" width="10.5703125" style="78" customWidth="1"/>
    <col min="1552" max="1793" width="9.140625" style="78"/>
    <col min="1794" max="1794" width="13.5703125" style="78" customWidth="1"/>
    <col min="1795" max="1795" width="66.85546875" style="78" customWidth="1"/>
    <col min="1796" max="1796" width="11.42578125" style="78" bestFit="1" customWidth="1"/>
    <col min="1797" max="1797" width="11.140625" style="78" customWidth="1"/>
    <col min="1798" max="1798" width="10.85546875" style="78" customWidth="1"/>
    <col min="1799" max="1799" width="9.140625" style="78"/>
    <col min="1800" max="1800" width="11.140625" style="78" customWidth="1"/>
    <col min="1801" max="1801" width="12.140625" style="78" customWidth="1"/>
    <col min="1802" max="1802" width="9.140625" style="78"/>
    <col min="1803" max="1803" width="11" style="78" customWidth="1"/>
    <col min="1804" max="1804" width="11.140625" style="78" customWidth="1"/>
    <col min="1805" max="1805" width="9.140625" style="78"/>
    <col min="1806" max="1806" width="11.42578125" style="78" customWidth="1"/>
    <col min="1807" max="1807" width="10.5703125" style="78" customWidth="1"/>
    <col min="1808" max="2049" width="9.140625" style="78"/>
    <col min="2050" max="2050" width="13.5703125" style="78" customWidth="1"/>
    <col min="2051" max="2051" width="66.85546875" style="78" customWidth="1"/>
    <col min="2052" max="2052" width="11.42578125" style="78" bestFit="1" customWidth="1"/>
    <col min="2053" max="2053" width="11.140625" style="78" customWidth="1"/>
    <col min="2054" max="2054" width="10.85546875" style="78" customWidth="1"/>
    <col min="2055" max="2055" width="9.140625" style="78"/>
    <col min="2056" max="2056" width="11.140625" style="78" customWidth="1"/>
    <col min="2057" max="2057" width="12.140625" style="78" customWidth="1"/>
    <col min="2058" max="2058" width="9.140625" style="78"/>
    <col min="2059" max="2059" width="11" style="78" customWidth="1"/>
    <col min="2060" max="2060" width="11.140625" style="78" customWidth="1"/>
    <col min="2061" max="2061" width="9.140625" style="78"/>
    <col min="2062" max="2062" width="11.42578125" style="78" customWidth="1"/>
    <col min="2063" max="2063" width="10.5703125" style="78" customWidth="1"/>
    <col min="2064" max="2305" width="9.140625" style="78"/>
    <col min="2306" max="2306" width="13.5703125" style="78" customWidth="1"/>
    <col min="2307" max="2307" width="66.85546875" style="78" customWidth="1"/>
    <col min="2308" max="2308" width="11.42578125" style="78" bestFit="1" customWidth="1"/>
    <col min="2309" max="2309" width="11.140625" style="78" customWidth="1"/>
    <col min="2310" max="2310" width="10.85546875" style="78" customWidth="1"/>
    <col min="2311" max="2311" width="9.140625" style="78"/>
    <col min="2312" max="2312" width="11.140625" style="78" customWidth="1"/>
    <col min="2313" max="2313" width="12.140625" style="78" customWidth="1"/>
    <col min="2314" max="2314" width="9.140625" style="78"/>
    <col min="2315" max="2315" width="11" style="78" customWidth="1"/>
    <col min="2316" max="2316" width="11.140625" style="78" customWidth="1"/>
    <col min="2317" max="2317" width="9.140625" style="78"/>
    <col min="2318" max="2318" width="11.42578125" style="78" customWidth="1"/>
    <col min="2319" max="2319" width="10.5703125" style="78" customWidth="1"/>
    <col min="2320" max="2561" width="9.140625" style="78"/>
    <col min="2562" max="2562" width="13.5703125" style="78" customWidth="1"/>
    <col min="2563" max="2563" width="66.85546875" style="78" customWidth="1"/>
    <col min="2564" max="2564" width="11.42578125" style="78" bestFit="1" customWidth="1"/>
    <col min="2565" max="2565" width="11.140625" style="78" customWidth="1"/>
    <col min="2566" max="2566" width="10.85546875" style="78" customWidth="1"/>
    <col min="2567" max="2567" width="9.140625" style="78"/>
    <col min="2568" max="2568" width="11.140625" style="78" customWidth="1"/>
    <col min="2569" max="2569" width="12.140625" style="78" customWidth="1"/>
    <col min="2570" max="2570" width="9.140625" style="78"/>
    <col min="2571" max="2571" width="11" style="78" customWidth="1"/>
    <col min="2572" max="2572" width="11.140625" style="78" customWidth="1"/>
    <col min="2573" max="2573" width="9.140625" style="78"/>
    <col min="2574" max="2574" width="11.42578125" style="78" customWidth="1"/>
    <col min="2575" max="2575" width="10.5703125" style="78" customWidth="1"/>
    <col min="2576" max="2817" width="9.140625" style="78"/>
    <col min="2818" max="2818" width="13.5703125" style="78" customWidth="1"/>
    <col min="2819" max="2819" width="66.85546875" style="78" customWidth="1"/>
    <col min="2820" max="2820" width="11.42578125" style="78" bestFit="1" customWidth="1"/>
    <col min="2821" max="2821" width="11.140625" style="78" customWidth="1"/>
    <col min="2822" max="2822" width="10.85546875" style="78" customWidth="1"/>
    <col min="2823" max="2823" width="9.140625" style="78"/>
    <col min="2824" max="2824" width="11.140625" style="78" customWidth="1"/>
    <col min="2825" max="2825" width="12.140625" style="78" customWidth="1"/>
    <col min="2826" max="2826" width="9.140625" style="78"/>
    <col min="2827" max="2827" width="11" style="78" customWidth="1"/>
    <col min="2828" max="2828" width="11.140625" style="78" customWidth="1"/>
    <col min="2829" max="2829" width="9.140625" style="78"/>
    <col min="2830" max="2830" width="11.42578125" style="78" customWidth="1"/>
    <col min="2831" max="2831" width="10.5703125" style="78" customWidth="1"/>
    <col min="2832" max="3073" width="9.140625" style="78"/>
    <col min="3074" max="3074" width="13.5703125" style="78" customWidth="1"/>
    <col min="3075" max="3075" width="66.85546875" style="78" customWidth="1"/>
    <col min="3076" max="3076" width="11.42578125" style="78" bestFit="1" customWidth="1"/>
    <col min="3077" max="3077" width="11.140625" style="78" customWidth="1"/>
    <col min="3078" max="3078" width="10.85546875" style="78" customWidth="1"/>
    <col min="3079" max="3079" width="9.140625" style="78"/>
    <col min="3080" max="3080" width="11.140625" style="78" customWidth="1"/>
    <col min="3081" max="3081" width="12.140625" style="78" customWidth="1"/>
    <col min="3082" max="3082" width="9.140625" style="78"/>
    <col min="3083" max="3083" width="11" style="78" customWidth="1"/>
    <col min="3084" max="3084" width="11.140625" style="78" customWidth="1"/>
    <col min="3085" max="3085" width="9.140625" style="78"/>
    <col min="3086" max="3086" width="11.42578125" style="78" customWidth="1"/>
    <col min="3087" max="3087" width="10.5703125" style="78" customWidth="1"/>
    <col min="3088" max="3329" width="9.140625" style="78"/>
    <col min="3330" max="3330" width="13.5703125" style="78" customWidth="1"/>
    <col min="3331" max="3331" width="66.85546875" style="78" customWidth="1"/>
    <col min="3332" max="3332" width="11.42578125" style="78" bestFit="1" customWidth="1"/>
    <col min="3333" max="3333" width="11.140625" style="78" customWidth="1"/>
    <col min="3334" max="3334" width="10.85546875" style="78" customWidth="1"/>
    <col min="3335" max="3335" width="9.140625" style="78"/>
    <col min="3336" max="3336" width="11.140625" style="78" customWidth="1"/>
    <col min="3337" max="3337" width="12.140625" style="78" customWidth="1"/>
    <col min="3338" max="3338" width="9.140625" style="78"/>
    <col min="3339" max="3339" width="11" style="78" customWidth="1"/>
    <col min="3340" max="3340" width="11.140625" style="78" customWidth="1"/>
    <col min="3341" max="3341" width="9.140625" style="78"/>
    <col min="3342" max="3342" width="11.42578125" style="78" customWidth="1"/>
    <col min="3343" max="3343" width="10.5703125" style="78" customWidth="1"/>
    <col min="3344" max="3585" width="9.140625" style="78"/>
    <col min="3586" max="3586" width="13.5703125" style="78" customWidth="1"/>
    <col min="3587" max="3587" width="66.85546875" style="78" customWidth="1"/>
    <col min="3588" max="3588" width="11.42578125" style="78" bestFit="1" customWidth="1"/>
    <col min="3589" max="3589" width="11.140625" style="78" customWidth="1"/>
    <col min="3590" max="3590" width="10.85546875" style="78" customWidth="1"/>
    <col min="3591" max="3591" width="9.140625" style="78"/>
    <col min="3592" max="3592" width="11.140625" style="78" customWidth="1"/>
    <col min="3593" max="3593" width="12.140625" style="78" customWidth="1"/>
    <col min="3594" max="3594" width="9.140625" style="78"/>
    <col min="3595" max="3595" width="11" style="78" customWidth="1"/>
    <col min="3596" max="3596" width="11.140625" style="78" customWidth="1"/>
    <col min="3597" max="3597" width="9.140625" style="78"/>
    <col min="3598" max="3598" width="11.42578125" style="78" customWidth="1"/>
    <col min="3599" max="3599" width="10.5703125" style="78" customWidth="1"/>
    <col min="3600" max="3841" width="9.140625" style="78"/>
    <col min="3842" max="3842" width="13.5703125" style="78" customWidth="1"/>
    <col min="3843" max="3843" width="66.85546875" style="78" customWidth="1"/>
    <col min="3844" max="3844" width="11.42578125" style="78" bestFit="1" customWidth="1"/>
    <col min="3845" max="3845" width="11.140625" style="78" customWidth="1"/>
    <col min="3846" max="3846" width="10.85546875" style="78" customWidth="1"/>
    <col min="3847" max="3847" width="9.140625" style="78"/>
    <col min="3848" max="3848" width="11.140625" style="78" customWidth="1"/>
    <col min="3849" max="3849" width="12.140625" style="78" customWidth="1"/>
    <col min="3850" max="3850" width="9.140625" style="78"/>
    <col min="3851" max="3851" width="11" style="78" customWidth="1"/>
    <col min="3852" max="3852" width="11.140625" style="78" customWidth="1"/>
    <col min="3853" max="3853" width="9.140625" style="78"/>
    <col min="3854" max="3854" width="11.42578125" style="78" customWidth="1"/>
    <col min="3855" max="3855" width="10.5703125" style="78" customWidth="1"/>
    <col min="3856" max="4097" width="9.140625" style="78"/>
    <col min="4098" max="4098" width="13.5703125" style="78" customWidth="1"/>
    <col min="4099" max="4099" width="66.85546875" style="78" customWidth="1"/>
    <col min="4100" max="4100" width="11.42578125" style="78" bestFit="1" customWidth="1"/>
    <col min="4101" max="4101" width="11.140625" style="78" customWidth="1"/>
    <col min="4102" max="4102" width="10.85546875" style="78" customWidth="1"/>
    <col min="4103" max="4103" width="9.140625" style="78"/>
    <col min="4104" max="4104" width="11.140625" style="78" customWidth="1"/>
    <col min="4105" max="4105" width="12.140625" style="78" customWidth="1"/>
    <col min="4106" max="4106" width="9.140625" style="78"/>
    <col min="4107" max="4107" width="11" style="78" customWidth="1"/>
    <col min="4108" max="4108" width="11.140625" style="78" customWidth="1"/>
    <col min="4109" max="4109" width="9.140625" style="78"/>
    <col min="4110" max="4110" width="11.42578125" style="78" customWidth="1"/>
    <col min="4111" max="4111" width="10.5703125" style="78" customWidth="1"/>
    <col min="4112" max="4353" width="9.140625" style="78"/>
    <col min="4354" max="4354" width="13.5703125" style="78" customWidth="1"/>
    <col min="4355" max="4355" width="66.85546875" style="78" customWidth="1"/>
    <col min="4356" max="4356" width="11.42578125" style="78" bestFit="1" customWidth="1"/>
    <col min="4357" max="4357" width="11.140625" style="78" customWidth="1"/>
    <col min="4358" max="4358" width="10.85546875" style="78" customWidth="1"/>
    <col min="4359" max="4359" width="9.140625" style="78"/>
    <col min="4360" max="4360" width="11.140625" style="78" customWidth="1"/>
    <col min="4361" max="4361" width="12.140625" style="78" customWidth="1"/>
    <col min="4362" max="4362" width="9.140625" style="78"/>
    <col min="4363" max="4363" width="11" style="78" customWidth="1"/>
    <col min="4364" max="4364" width="11.140625" style="78" customWidth="1"/>
    <col min="4365" max="4365" width="9.140625" style="78"/>
    <col min="4366" max="4366" width="11.42578125" style="78" customWidth="1"/>
    <col min="4367" max="4367" width="10.5703125" style="78" customWidth="1"/>
    <col min="4368" max="4609" width="9.140625" style="78"/>
    <col min="4610" max="4610" width="13.5703125" style="78" customWidth="1"/>
    <col min="4611" max="4611" width="66.85546875" style="78" customWidth="1"/>
    <col min="4612" max="4612" width="11.42578125" style="78" bestFit="1" customWidth="1"/>
    <col min="4613" max="4613" width="11.140625" style="78" customWidth="1"/>
    <col min="4614" max="4614" width="10.85546875" style="78" customWidth="1"/>
    <col min="4615" max="4615" width="9.140625" style="78"/>
    <col min="4616" max="4616" width="11.140625" style="78" customWidth="1"/>
    <col min="4617" max="4617" width="12.140625" style="78" customWidth="1"/>
    <col min="4618" max="4618" width="9.140625" style="78"/>
    <col min="4619" max="4619" width="11" style="78" customWidth="1"/>
    <col min="4620" max="4620" width="11.140625" style="78" customWidth="1"/>
    <col min="4621" max="4621" width="9.140625" style="78"/>
    <col min="4622" max="4622" width="11.42578125" style="78" customWidth="1"/>
    <col min="4623" max="4623" width="10.5703125" style="78" customWidth="1"/>
    <col min="4624" max="4865" width="9.140625" style="78"/>
    <col min="4866" max="4866" width="13.5703125" style="78" customWidth="1"/>
    <col min="4867" max="4867" width="66.85546875" style="78" customWidth="1"/>
    <col min="4868" max="4868" width="11.42578125" style="78" bestFit="1" customWidth="1"/>
    <col min="4869" max="4869" width="11.140625" style="78" customWidth="1"/>
    <col min="4870" max="4870" width="10.85546875" style="78" customWidth="1"/>
    <col min="4871" max="4871" width="9.140625" style="78"/>
    <col min="4872" max="4872" width="11.140625" style="78" customWidth="1"/>
    <col min="4873" max="4873" width="12.140625" style="78" customWidth="1"/>
    <col min="4874" max="4874" width="9.140625" style="78"/>
    <col min="4875" max="4875" width="11" style="78" customWidth="1"/>
    <col min="4876" max="4876" width="11.140625" style="78" customWidth="1"/>
    <col min="4877" max="4877" width="9.140625" style="78"/>
    <col min="4878" max="4878" width="11.42578125" style="78" customWidth="1"/>
    <col min="4879" max="4879" width="10.5703125" style="78" customWidth="1"/>
    <col min="4880" max="5121" width="9.140625" style="78"/>
    <col min="5122" max="5122" width="13.5703125" style="78" customWidth="1"/>
    <col min="5123" max="5123" width="66.85546875" style="78" customWidth="1"/>
    <col min="5124" max="5124" width="11.42578125" style="78" bestFit="1" customWidth="1"/>
    <col min="5125" max="5125" width="11.140625" style="78" customWidth="1"/>
    <col min="5126" max="5126" width="10.85546875" style="78" customWidth="1"/>
    <col min="5127" max="5127" width="9.140625" style="78"/>
    <col min="5128" max="5128" width="11.140625" style="78" customWidth="1"/>
    <col min="5129" max="5129" width="12.140625" style="78" customWidth="1"/>
    <col min="5130" max="5130" width="9.140625" style="78"/>
    <col min="5131" max="5131" width="11" style="78" customWidth="1"/>
    <col min="5132" max="5132" width="11.140625" style="78" customWidth="1"/>
    <col min="5133" max="5133" width="9.140625" style="78"/>
    <col min="5134" max="5134" width="11.42578125" style="78" customWidth="1"/>
    <col min="5135" max="5135" width="10.5703125" style="78" customWidth="1"/>
    <col min="5136" max="5377" width="9.140625" style="78"/>
    <col min="5378" max="5378" width="13.5703125" style="78" customWidth="1"/>
    <col min="5379" max="5379" width="66.85546875" style="78" customWidth="1"/>
    <col min="5380" max="5380" width="11.42578125" style="78" bestFit="1" customWidth="1"/>
    <col min="5381" max="5381" width="11.140625" style="78" customWidth="1"/>
    <col min="5382" max="5382" width="10.85546875" style="78" customWidth="1"/>
    <col min="5383" max="5383" width="9.140625" style="78"/>
    <col min="5384" max="5384" width="11.140625" style="78" customWidth="1"/>
    <col min="5385" max="5385" width="12.140625" style="78" customWidth="1"/>
    <col min="5386" max="5386" width="9.140625" style="78"/>
    <col min="5387" max="5387" width="11" style="78" customWidth="1"/>
    <col min="5388" max="5388" width="11.140625" style="78" customWidth="1"/>
    <col min="5389" max="5389" width="9.140625" style="78"/>
    <col min="5390" max="5390" width="11.42578125" style="78" customWidth="1"/>
    <col min="5391" max="5391" width="10.5703125" style="78" customWidth="1"/>
    <col min="5392" max="5633" width="9.140625" style="78"/>
    <col min="5634" max="5634" width="13.5703125" style="78" customWidth="1"/>
    <col min="5635" max="5635" width="66.85546875" style="78" customWidth="1"/>
    <col min="5636" max="5636" width="11.42578125" style="78" bestFit="1" customWidth="1"/>
    <col min="5637" max="5637" width="11.140625" style="78" customWidth="1"/>
    <col min="5638" max="5638" width="10.85546875" style="78" customWidth="1"/>
    <col min="5639" max="5639" width="9.140625" style="78"/>
    <col min="5640" max="5640" width="11.140625" style="78" customWidth="1"/>
    <col min="5641" max="5641" width="12.140625" style="78" customWidth="1"/>
    <col min="5642" max="5642" width="9.140625" style="78"/>
    <col min="5643" max="5643" width="11" style="78" customWidth="1"/>
    <col min="5644" max="5644" width="11.140625" style="78" customWidth="1"/>
    <col min="5645" max="5645" width="9.140625" style="78"/>
    <col min="5646" max="5646" width="11.42578125" style="78" customWidth="1"/>
    <col min="5647" max="5647" width="10.5703125" style="78" customWidth="1"/>
    <col min="5648" max="5889" width="9.140625" style="78"/>
    <col min="5890" max="5890" width="13.5703125" style="78" customWidth="1"/>
    <col min="5891" max="5891" width="66.85546875" style="78" customWidth="1"/>
    <col min="5892" max="5892" width="11.42578125" style="78" bestFit="1" customWidth="1"/>
    <col min="5893" max="5893" width="11.140625" style="78" customWidth="1"/>
    <col min="5894" max="5894" width="10.85546875" style="78" customWidth="1"/>
    <col min="5895" max="5895" width="9.140625" style="78"/>
    <col min="5896" max="5896" width="11.140625" style="78" customWidth="1"/>
    <col min="5897" max="5897" width="12.140625" style="78" customWidth="1"/>
    <col min="5898" max="5898" width="9.140625" style="78"/>
    <col min="5899" max="5899" width="11" style="78" customWidth="1"/>
    <col min="5900" max="5900" width="11.140625" style="78" customWidth="1"/>
    <col min="5901" max="5901" width="9.140625" style="78"/>
    <col min="5902" max="5902" width="11.42578125" style="78" customWidth="1"/>
    <col min="5903" max="5903" width="10.5703125" style="78" customWidth="1"/>
    <col min="5904" max="6145" width="9.140625" style="78"/>
    <col min="6146" max="6146" width="13.5703125" style="78" customWidth="1"/>
    <col min="6147" max="6147" width="66.85546875" style="78" customWidth="1"/>
    <col min="6148" max="6148" width="11.42578125" style="78" bestFit="1" customWidth="1"/>
    <col min="6149" max="6149" width="11.140625" style="78" customWidth="1"/>
    <col min="6150" max="6150" width="10.85546875" style="78" customWidth="1"/>
    <col min="6151" max="6151" width="9.140625" style="78"/>
    <col min="6152" max="6152" width="11.140625" style="78" customWidth="1"/>
    <col min="6153" max="6153" width="12.140625" style="78" customWidth="1"/>
    <col min="6154" max="6154" width="9.140625" style="78"/>
    <col min="6155" max="6155" width="11" style="78" customWidth="1"/>
    <col min="6156" max="6156" width="11.140625" style="78" customWidth="1"/>
    <col min="6157" max="6157" width="9.140625" style="78"/>
    <col min="6158" max="6158" width="11.42578125" style="78" customWidth="1"/>
    <col min="6159" max="6159" width="10.5703125" style="78" customWidth="1"/>
    <col min="6160" max="6401" width="9.140625" style="78"/>
    <col min="6402" max="6402" width="13.5703125" style="78" customWidth="1"/>
    <col min="6403" max="6403" width="66.85546875" style="78" customWidth="1"/>
    <col min="6404" max="6404" width="11.42578125" style="78" bestFit="1" customWidth="1"/>
    <col min="6405" max="6405" width="11.140625" style="78" customWidth="1"/>
    <col min="6406" max="6406" width="10.85546875" style="78" customWidth="1"/>
    <col min="6407" max="6407" width="9.140625" style="78"/>
    <col min="6408" max="6408" width="11.140625" style="78" customWidth="1"/>
    <col min="6409" max="6409" width="12.140625" style="78" customWidth="1"/>
    <col min="6410" max="6410" width="9.140625" style="78"/>
    <col min="6411" max="6411" width="11" style="78" customWidth="1"/>
    <col min="6412" max="6412" width="11.140625" style="78" customWidth="1"/>
    <col min="6413" max="6413" width="9.140625" style="78"/>
    <col min="6414" max="6414" width="11.42578125" style="78" customWidth="1"/>
    <col min="6415" max="6415" width="10.5703125" style="78" customWidth="1"/>
    <col min="6416" max="6657" width="9.140625" style="78"/>
    <col min="6658" max="6658" width="13.5703125" style="78" customWidth="1"/>
    <col min="6659" max="6659" width="66.85546875" style="78" customWidth="1"/>
    <col min="6660" max="6660" width="11.42578125" style="78" bestFit="1" customWidth="1"/>
    <col min="6661" max="6661" width="11.140625" style="78" customWidth="1"/>
    <col min="6662" max="6662" width="10.85546875" style="78" customWidth="1"/>
    <col min="6663" max="6663" width="9.140625" style="78"/>
    <col min="6664" max="6664" width="11.140625" style="78" customWidth="1"/>
    <col min="6665" max="6665" width="12.140625" style="78" customWidth="1"/>
    <col min="6666" max="6666" width="9.140625" style="78"/>
    <col min="6667" max="6667" width="11" style="78" customWidth="1"/>
    <col min="6668" max="6668" width="11.140625" style="78" customWidth="1"/>
    <col min="6669" max="6669" width="9.140625" style="78"/>
    <col min="6670" max="6670" width="11.42578125" style="78" customWidth="1"/>
    <col min="6671" max="6671" width="10.5703125" style="78" customWidth="1"/>
    <col min="6672" max="6913" width="9.140625" style="78"/>
    <col min="6914" max="6914" width="13.5703125" style="78" customWidth="1"/>
    <col min="6915" max="6915" width="66.85546875" style="78" customWidth="1"/>
    <col min="6916" max="6916" width="11.42578125" style="78" bestFit="1" customWidth="1"/>
    <col min="6917" max="6917" width="11.140625" style="78" customWidth="1"/>
    <col min="6918" max="6918" width="10.85546875" style="78" customWidth="1"/>
    <col min="6919" max="6919" width="9.140625" style="78"/>
    <col min="6920" max="6920" width="11.140625" style="78" customWidth="1"/>
    <col min="6921" max="6921" width="12.140625" style="78" customWidth="1"/>
    <col min="6922" max="6922" width="9.140625" style="78"/>
    <col min="6923" max="6923" width="11" style="78" customWidth="1"/>
    <col min="6924" max="6924" width="11.140625" style="78" customWidth="1"/>
    <col min="6925" max="6925" width="9.140625" style="78"/>
    <col min="6926" max="6926" width="11.42578125" style="78" customWidth="1"/>
    <col min="6927" max="6927" width="10.5703125" style="78" customWidth="1"/>
    <col min="6928" max="7169" width="9.140625" style="78"/>
    <col min="7170" max="7170" width="13.5703125" style="78" customWidth="1"/>
    <col min="7171" max="7171" width="66.85546875" style="78" customWidth="1"/>
    <col min="7172" max="7172" width="11.42578125" style="78" bestFit="1" customWidth="1"/>
    <col min="7173" max="7173" width="11.140625" style="78" customWidth="1"/>
    <col min="7174" max="7174" width="10.85546875" style="78" customWidth="1"/>
    <col min="7175" max="7175" width="9.140625" style="78"/>
    <col min="7176" max="7176" width="11.140625" style="78" customWidth="1"/>
    <col min="7177" max="7177" width="12.140625" style="78" customWidth="1"/>
    <col min="7178" max="7178" width="9.140625" style="78"/>
    <col min="7179" max="7179" width="11" style="78" customWidth="1"/>
    <col min="7180" max="7180" width="11.140625" style="78" customWidth="1"/>
    <col min="7181" max="7181" width="9.140625" style="78"/>
    <col min="7182" max="7182" width="11.42578125" style="78" customWidth="1"/>
    <col min="7183" max="7183" width="10.5703125" style="78" customWidth="1"/>
    <col min="7184" max="7425" width="9.140625" style="78"/>
    <col min="7426" max="7426" width="13.5703125" style="78" customWidth="1"/>
    <col min="7427" max="7427" width="66.85546875" style="78" customWidth="1"/>
    <col min="7428" max="7428" width="11.42578125" style="78" bestFit="1" customWidth="1"/>
    <col min="7429" max="7429" width="11.140625" style="78" customWidth="1"/>
    <col min="7430" max="7430" width="10.85546875" style="78" customWidth="1"/>
    <col min="7431" max="7431" width="9.140625" style="78"/>
    <col min="7432" max="7432" width="11.140625" style="78" customWidth="1"/>
    <col min="7433" max="7433" width="12.140625" style="78" customWidth="1"/>
    <col min="7434" max="7434" width="9.140625" style="78"/>
    <col min="7435" max="7435" width="11" style="78" customWidth="1"/>
    <col min="7436" max="7436" width="11.140625" style="78" customWidth="1"/>
    <col min="7437" max="7437" width="9.140625" style="78"/>
    <col min="7438" max="7438" width="11.42578125" style="78" customWidth="1"/>
    <col min="7439" max="7439" width="10.5703125" style="78" customWidth="1"/>
    <col min="7440" max="7681" width="9.140625" style="78"/>
    <col min="7682" max="7682" width="13.5703125" style="78" customWidth="1"/>
    <col min="7683" max="7683" width="66.85546875" style="78" customWidth="1"/>
    <col min="7684" max="7684" width="11.42578125" style="78" bestFit="1" customWidth="1"/>
    <col min="7685" max="7685" width="11.140625" style="78" customWidth="1"/>
    <col min="7686" max="7686" width="10.85546875" style="78" customWidth="1"/>
    <col min="7687" max="7687" width="9.140625" style="78"/>
    <col min="7688" max="7688" width="11.140625" style="78" customWidth="1"/>
    <col min="7689" max="7689" width="12.140625" style="78" customWidth="1"/>
    <col min="7690" max="7690" width="9.140625" style="78"/>
    <col min="7691" max="7691" width="11" style="78" customWidth="1"/>
    <col min="7692" max="7692" width="11.140625" style="78" customWidth="1"/>
    <col min="7693" max="7693" width="9.140625" style="78"/>
    <col min="7694" max="7694" width="11.42578125" style="78" customWidth="1"/>
    <col min="7695" max="7695" width="10.5703125" style="78" customWidth="1"/>
    <col min="7696" max="7937" width="9.140625" style="78"/>
    <col min="7938" max="7938" width="13.5703125" style="78" customWidth="1"/>
    <col min="7939" max="7939" width="66.85546875" style="78" customWidth="1"/>
    <col min="7940" max="7940" width="11.42578125" style="78" bestFit="1" customWidth="1"/>
    <col min="7941" max="7941" width="11.140625" style="78" customWidth="1"/>
    <col min="7942" max="7942" width="10.85546875" style="78" customWidth="1"/>
    <col min="7943" max="7943" width="9.140625" style="78"/>
    <col min="7944" max="7944" width="11.140625" style="78" customWidth="1"/>
    <col min="7945" max="7945" width="12.140625" style="78" customWidth="1"/>
    <col min="7946" max="7946" width="9.140625" style="78"/>
    <col min="7947" max="7947" width="11" style="78" customWidth="1"/>
    <col min="7948" max="7948" width="11.140625" style="78" customWidth="1"/>
    <col min="7949" max="7949" width="9.140625" style="78"/>
    <col min="7950" max="7950" width="11.42578125" style="78" customWidth="1"/>
    <col min="7951" max="7951" width="10.5703125" style="78" customWidth="1"/>
    <col min="7952" max="8193" width="9.140625" style="78"/>
    <col min="8194" max="8194" width="13.5703125" style="78" customWidth="1"/>
    <col min="8195" max="8195" width="66.85546875" style="78" customWidth="1"/>
    <col min="8196" max="8196" width="11.42578125" style="78" bestFit="1" customWidth="1"/>
    <col min="8197" max="8197" width="11.140625" style="78" customWidth="1"/>
    <col min="8198" max="8198" width="10.85546875" style="78" customWidth="1"/>
    <col min="8199" max="8199" width="9.140625" style="78"/>
    <col min="8200" max="8200" width="11.140625" style="78" customWidth="1"/>
    <col min="8201" max="8201" width="12.140625" style="78" customWidth="1"/>
    <col min="8202" max="8202" width="9.140625" style="78"/>
    <col min="8203" max="8203" width="11" style="78" customWidth="1"/>
    <col min="8204" max="8204" width="11.140625" style="78" customWidth="1"/>
    <col min="8205" max="8205" width="9.140625" style="78"/>
    <col min="8206" max="8206" width="11.42578125" style="78" customWidth="1"/>
    <col min="8207" max="8207" width="10.5703125" style="78" customWidth="1"/>
    <col min="8208" max="8449" width="9.140625" style="78"/>
    <col min="8450" max="8450" width="13.5703125" style="78" customWidth="1"/>
    <col min="8451" max="8451" width="66.85546875" style="78" customWidth="1"/>
    <col min="8452" max="8452" width="11.42578125" style="78" bestFit="1" customWidth="1"/>
    <col min="8453" max="8453" width="11.140625" style="78" customWidth="1"/>
    <col min="8454" max="8454" width="10.85546875" style="78" customWidth="1"/>
    <col min="8455" max="8455" width="9.140625" style="78"/>
    <col min="8456" max="8456" width="11.140625" style="78" customWidth="1"/>
    <col min="8457" max="8457" width="12.140625" style="78" customWidth="1"/>
    <col min="8458" max="8458" width="9.140625" style="78"/>
    <col min="8459" max="8459" width="11" style="78" customWidth="1"/>
    <col min="8460" max="8460" width="11.140625" style="78" customWidth="1"/>
    <col min="8461" max="8461" width="9.140625" style="78"/>
    <col min="8462" max="8462" width="11.42578125" style="78" customWidth="1"/>
    <col min="8463" max="8463" width="10.5703125" style="78" customWidth="1"/>
    <col min="8464" max="8705" width="9.140625" style="78"/>
    <col min="8706" max="8706" width="13.5703125" style="78" customWidth="1"/>
    <col min="8707" max="8707" width="66.85546875" style="78" customWidth="1"/>
    <col min="8708" max="8708" width="11.42578125" style="78" bestFit="1" customWidth="1"/>
    <col min="8709" max="8709" width="11.140625" style="78" customWidth="1"/>
    <col min="8710" max="8710" width="10.85546875" style="78" customWidth="1"/>
    <col min="8711" max="8711" width="9.140625" style="78"/>
    <col min="8712" max="8712" width="11.140625" style="78" customWidth="1"/>
    <col min="8713" max="8713" width="12.140625" style="78" customWidth="1"/>
    <col min="8714" max="8714" width="9.140625" style="78"/>
    <col min="8715" max="8715" width="11" style="78" customWidth="1"/>
    <col min="8716" max="8716" width="11.140625" style="78" customWidth="1"/>
    <col min="8717" max="8717" width="9.140625" style="78"/>
    <col min="8718" max="8718" width="11.42578125" style="78" customWidth="1"/>
    <col min="8719" max="8719" width="10.5703125" style="78" customWidth="1"/>
    <col min="8720" max="8961" width="9.140625" style="78"/>
    <col min="8962" max="8962" width="13.5703125" style="78" customWidth="1"/>
    <col min="8963" max="8963" width="66.85546875" style="78" customWidth="1"/>
    <col min="8964" max="8964" width="11.42578125" style="78" bestFit="1" customWidth="1"/>
    <col min="8965" max="8965" width="11.140625" style="78" customWidth="1"/>
    <col min="8966" max="8966" width="10.85546875" style="78" customWidth="1"/>
    <col min="8967" max="8967" width="9.140625" style="78"/>
    <col min="8968" max="8968" width="11.140625" style="78" customWidth="1"/>
    <col min="8969" max="8969" width="12.140625" style="78" customWidth="1"/>
    <col min="8970" max="8970" width="9.140625" style="78"/>
    <col min="8971" max="8971" width="11" style="78" customWidth="1"/>
    <col min="8972" max="8972" width="11.140625" style="78" customWidth="1"/>
    <col min="8973" max="8973" width="9.140625" style="78"/>
    <col min="8974" max="8974" width="11.42578125" style="78" customWidth="1"/>
    <col min="8975" max="8975" width="10.5703125" style="78" customWidth="1"/>
    <col min="8976" max="9217" width="9.140625" style="78"/>
    <col min="9218" max="9218" width="13.5703125" style="78" customWidth="1"/>
    <col min="9219" max="9219" width="66.85546875" style="78" customWidth="1"/>
    <col min="9220" max="9220" width="11.42578125" style="78" bestFit="1" customWidth="1"/>
    <col min="9221" max="9221" width="11.140625" style="78" customWidth="1"/>
    <col min="9222" max="9222" width="10.85546875" style="78" customWidth="1"/>
    <col min="9223" max="9223" width="9.140625" style="78"/>
    <col min="9224" max="9224" width="11.140625" style="78" customWidth="1"/>
    <col min="9225" max="9225" width="12.140625" style="78" customWidth="1"/>
    <col min="9226" max="9226" width="9.140625" style="78"/>
    <col min="9227" max="9227" width="11" style="78" customWidth="1"/>
    <col min="9228" max="9228" width="11.140625" style="78" customWidth="1"/>
    <col min="9229" max="9229" width="9.140625" style="78"/>
    <col min="9230" max="9230" width="11.42578125" style="78" customWidth="1"/>
    <col min="9231" max="9231" width="10.5703125" style="78" customWidth="1"/>
    <col min="9232" max="9473" width="9.140625" style="78"/>
    <col min="9474" max="9474" width="13.5703125" style="78" customWidth="1"/>
    <col min="9475" max="9475" width="66.85546875" style="78" customWidth="1"/>
    <col min="9476" max="9476" width="11.42578125" style="78" bestFit="1" customWidth="1"/>
    <col min="9477" max="9477" width="11.140625" style="78" customWidth="1"/>
    <col min="9478" max="9478" width="10.85546875" style="78" customWidth="1"/>
    <col min="9479" max="9479" width="9.140625" style="78"/>
    <col min="9480" max="9480" width="11.140625" style="78" customWidth="1"/>
    <col min="9481" max="9481" width="12.140625" style="78" customWidth="1"/>
    <col min="9482" max="9482" width="9.140625" style="78"/>
    <col min="9483" max="9483" width="11" style="78" customWidth="1"/>
    <col min="9484" max="9484" width="11.140625" style="78" customWidth="1"/>
    <col min="9485" max="9485" width="9.140625" style="78"/>
    <col min="9486" max="9486" width="11.42578125" style="78" customWidth="1"/>
    <col min="9487" max="9487" width="10.5703125" style="78" customWidth="1"/>
    <col min="9488" max="9729" width="9.140625" style="78"/>
    <col min="9730" max="9730" width="13.5703125" style="78" customWidth="1"/>
    <col min="9731" max="9731" width="66.85546875" style="78" customWidth="1"/>
    <col min="9732" max="9732" width="11.42578125" style="78" bestFit="1" customWidth="1"/>
    <col min="9733" max="9733" width="11.140625" style="78" customWidth="1"/>
    <col min="9734" max="9734" width="10.85546875" style="78" customWidth="1"/>
    <col min="9735" max="9735" width="9.140625" style="78"/>
    <col min="9736" max="9736" width="11.140625" style="78" customWidth="1"/>
    <col min="9737" max="9737" width="12.140625" style="78" customWidth="1"/>
    <col min="9738" max="9738" width="9.140625" style="78"/>
    <col min="9739" max="9739" width="11" style="78" customWidth="1"/>
    <col min="9740" max="9740" width="11.140625" style="78" customWidth="1"/>
    <col min="9741" max="9741" width="9.140625" style="78"/>
    <col min="9742" max="9742" width="11.42578125" style="78" customWidth="1"/>
    <col min="9743" max="9743" width="10.5703125" style="78" customWidth="1"/>
    <col min="9744" max="9985" width="9.140625" style="78"/>
    <col min="9986" max="9986" width="13.5703125" style="78" customWidth="1"/>
    <col min="9987" max="9987" width="66.85546875" style="78" customWidth="1"/>
    <col min="9988" max="9988" width="11.42578125" style="78" bestFit="1" customWidth="1"/>
    <col min="9989" max="9989" width="11.140625" style="78" customWidth="1"/>
    <col min="9990" max="9990" width="10.85546875" style="78" customWidth="1"/>
    <col min="9991" max="9991" width="9.140625" style="78"/>
    <col min="9992" max="9992" width="11.140625" style="78" customWidth="1"/>
    <col min="9993" max="9993" width="12.140625" style="78" customWidth="1"/>
    <col min="9994" max="9994" width="9.140625" style="78"/>
    <col min="9995" max="9995" width="11" style="78" customWidth="1"/>
    <col min="9996" max="9996" width="11.140625" style="78" customWidth="1"/>
    <col min="9997" max="9997" width="9.140625" style="78"/>
    <col min="9998" max="9998" width="11.42578125" style="78" customWidth="1"/>
    <col min="9999" max="9999" width="10.5703125" style="78" customWidth="1"/>
    <col min="10000" max="10241" width="9.140625" style="78"/>
    <col min="10242" max="10242" width="13.5703125" style="78" customWidth="1"/>
    <col min="10243" max="10243" width="66.85546875" style="78" customWidth="1"/>
    <col min="10244" max="10244" width="11.42578125" style="78" bestFit="1" customWidth="1"/>
    <col min="10245" max="10245" width="11.140625" style="78" customWidth="1"/>
    <col min="10246" max="10246" width="10.85546875" style="78" customWidth="1"/>
    <col min="10247" max="10247" width="9.140625" style="78"/>
    <col min="10248" max="10248" width="11.140625" style="78" customWidth="1"/>
    <col min="10249" max="10249" width="12.140625" style="78" customWidth="1"/>
    <col min="10250" max="10250" width="9.140625" style="78"/>
    <col min="10251" max="10251" width="11" style="78" customWidth="1"/>
    <col min="10252" max="10252" width="11.140625" style="78" customWidth="1"/>
    <col min="10253" max="10253" width="9.140625" style="78"/>
    <col min="10254" max="10254" width="11.42578125" style="78" customWidth="1"/>
    <col min="10255" max="10255" width="10.5703125" style="78" customWidth="1"/>
    <col min="10256" max="10497" width="9.140625" style="78"/>
    <col min="10498" max="10498" width="13.5703125" style="78" customWidth="1"/>
    <col min="10499" max="10499" width="66.85546875" style="78" customWidth="1"/>
    <col min="10500" max="10500" width="11.42578125" style="78" bestFit="1" customWidth="1"/>
    <col min="10501" max="10501" width="11.140625" style="78" customWidth="1"/>
    <col min="10502" max="10502" width="10.85546875" style="78" customWidth="1"/>
    <col min="10503" max="10503" width="9.140625" style="78"/>
    <col min="10504" max="10504" width="11.140625" style="78" customWidth="1"/>
    <col min="10505" max="10505" width="12.140625" style="78" customWidth="1"/>
    <col min="10506" max="10506" width="9.140625" style="78"/>
    <col min="10507" max="10507" width="11" style="78" customWidth="1"/>
    <col min="10508" max="10508" width="11.140625" style="78" customWidth="1"/>
    <col min="10509" max="10509" width="9.140625" style="78"/>
    <col min="10510" max="10510" width="11.42578125" style="78" customWidth="1"/>
    <col min="10511" max="10511" width="10.5703125" style="78" customWidth="1"/>
    <col min="10512" max="10753" width="9.140625" style="78"/>
    <col min="10754" max="10754" width="13.5703125" style="78" customWidth="1"/>
    <col min="10755" max="10755" width="66.85546875" style="78" customWidth="1"/>
    <col min="10756" max="10756" width="11.42578125" style="78" bestFit="1" customWidth="1"/>
    <col min="10757" max="10757" width="11.140625" style="78" customWidth="1"/>
    <col min="10758" max="10758" width="10.85546875" style="78" customWidth="1"/>
    <col min="10759" max="10759" width="9.140625" style="78"/>
    <col min="10760" max="10760" width="11.140625" style="78" customWidth="1"/>
    <col min="10761" max="10761" width="12.140625" style="78" customWidth="1"/>
    <col min="10762" max="10762" width="9.140625" style="78"/>
    <col min="10763" max="10763" width="11" style="78" customWidth="1"/>
    <col min="10764" max="10764" width="11.140625" style="78" customWidth="1"/>
    <col min="10765" max="10765" width="9.140625" style="78"/>
    <col min="10766" max="10766" width="11.42578125" style="78" customWidth="1"/>
    <col min="10767" max="10767" width="10.5703125" style="78" customWidth="1"/>
    <col min="10768" max="11009" width="9.140625" style="78"/>
    <col min="11010" max="11010" width="13.5703125" style="78" customWidth="1"/>
    <col min="11011" max="11011" width="66.85546875" style="78" customWidth="1"/>
    <col min="11012" max="11012" width="11.42578125" style="78" bestFit="1" customWidth="1"/>
    <col min="11013" max="11013" width="11.140625" style="78" customWidth="1"/>
    <col min="11014" max="11014" width="10.85546875" style="78" customWidth="1"/>
    <col min="11015" max="11015" width="9.140625" style="78"/>
    <col min="11016" max="11016" width="11.140625" style="78" customWidth="1"/>
    <col min="11017" max="11017" width="12.140625" style="78" customWidth="1"/>
    <col min="11018" max="11018" width="9.140625" style="78"/>
    <col min="11019" max="11019" width="11" style="78" customWidth="1"/>
    <col min="11020" max="11020" width="11.140625" style="78" customWidth="1"/>
    <col min="11021" max="11021" width="9.140625" style="78"/>
    <col min="11022" max="11022" width="11.42578125" style="78" customWidth="1"/>
    <col min="11023" max="11023" width="10.5703125" style="78" customWidth="1"/>
    <col min="11024" max="11265" width="9.140625" style="78"/>
    <col min="11266" max="11266" width="13.5703125" style="78" customWidth="1"/>
    <col min="11267" max="11267" width="66.85546875" style="78" customWidth="1"/>
    <col min="11268" max="11268" width="11.42578125" style="78" bestFit="1" customWidth="1"/>
    <col min="11269" max="11269" width="11.140625" style="78" customWidth="1"/>
    <col min="11270" max="11270" width="10.85546875" style="78" customWidth="1"/>
    <col min="11271" max="11271" width="9.140625" style="78"/>
    <col min="11272" max="11272" width="11.140625" style="78" customWidth="1"/>
    <col min="11273" max="11273" width="12.140625" style="78" customWidth="1"/>
    <col min="11274" max="11274" width="9.140625" style="78"/>
    <col min="11275" max="11275" width="11" style="78" customWidth="1"/>
    <col min="11276" max="11276" width="11.140625" style="78" customWidth="1"/>
    <col min="11277" max="11277" width="9.140625" style="78"/>
    <col min="11278" max="11278" width="11.42578125" style="78" customWidth="1"/>
    <col min="11279" max="11279" width="10.5703125" style="78" customWidth="1"/>
    <col min="11280" max="11521" width="9.140625" style="78"/>
    <col min="11522" max="11522" width="13.5703125" style="78" customWidth="1"/>
    <col min="11523" max="11523" width="66.85546875" style="78" customWidth="1"/>
    <col min="11524" max="11524" width="11.42578125" style="78" bestFit="1" customWidth="1"/>
    <col min="11525" max="11525" width="11.140625" style="78" customWidth="1"/>
    <col min="11526" max="11526" width="10.85546875" style="78" customWidth="1"/>
    <col min="11527" max="11527" width="9.140625" style="78"/>
    <col min="11528" max="11528" width="11.140625" style="78" customWidth="1"/>
    <col min="11529" max="11529" width="12.140625" style="78" customWidth="1"/>
    <col min="11530" max="11530" width="9.140625" style="78"/>
    <col min="11531" max="11531" width="11" style="78" customWidth="1"/>
    <col min="11532" max="11532" width="11.140625" style="78" customWidth="1"/>
    <col min="11533" max="11533" width="9.140625" style="78"/>
    <col min="11534" max="11534" width="11.42578125" style="78" customWidth="1"/>
    <col min="11535" max="11535" width="10.5703125" style="78" customWidth="1"/>
    <col min="11536" max="11777" width="9.140625" style="78"/>
    <col min="11778" max="11778" width="13.5703125" style="78" customWidth="1"/>
    <col min="11779" max="11779" width="66.85546875" style="78" customWidth="1"/>
    <col min="11780" max="11780" width="11.42578125" style="78" bestFit="1" customWidth="1"/>
    <col min="11781" max="11781" width="11.140625" style="78" customWidth="1"/>
    <col min="11782" max="11782" width="10.85546875" style="78" customWidth="1"/>
    <col min="11783" max="11783" width="9.140625" style="78"/>
    <col min="11784" max="11784" width="11.140625" style="78" customWidth="1"/>
    <col min="11785" max="11785" width="12.140625" style="78" customWidth="1"/>
    <col min="11786" max="11786" width="9.140625" style="78"/>
    <col min="11787" max="11787" width="11" style="78" customWidth="1"/>
    <col min="11788" max="11788" width="11.140625" style="78" customWidth="1"/>
    <col min="11789" max="11789" width="9.140625" style="78"/>
    <col min="11790" max="11790" width="11.42578125" style="78" customWidth="1"/>
    <col min="11791" max="11791" width="10.5703125" style="78" customWidth="1"/>
    <col min="11792" max="12033" width="9.140625" style="78"/>
    <col min="12034" max="12034" width="13.5703125" style="78" customWidth="1"/>
    <col min="12035" max="12035" width="66.85546875" style="78" customWidth="1"/>
    <col min="12036" max="12036" width="11.42578125" style="78" bestFit="1" customWidth="1"/>
    <col min="12037" max="12037" width="11.140625" style="78" customWidth="1"/>
    <col min="12038" max="12038" width="10.85546875" style="78" customWidth="1"/>
    <col min="12039" max="12039" width="9.140625" style="78"/>
    <col min="12040" max="12040" width="11.140625" style="78" customWidth="1"/>
    <col min="12041" max="12041" width="12.140625" style="78" customWidth="1"/>
    <col min="12042" max="12042" width="9.140625" style="78"/>
    <col min="12043" max="12043" width="11" style="78" customWidth="1"/>
    <col min="12044" max="12044" width="11.140625" style="78" customWidth="1"/>
    <col min="12045" max="12045" width="9.140625" style="78"/>
    <col min="12046" max="12046" width="11.42578125" style="78" customWidth="1"/>
    <col min="12047" max="12047" width="10.5703125" style="78" customWidth="1"/>
    <col min="12048" max="12289" width="9.140625" style="78"/>
    <col min="12290" max="12290" width="13.5703125" style="78" customWidth="1"/>
    <col min="12291" max="12291" width="66.85546875" style="78" customWidth="1"/>
    <col min="12292" max="12292" width="11.42578125" style="78" bestFit="1" customWidth="1"/>
    <col min="12293" max="12293" width="11.140625" style="78" customWidth="1"/>
    <col min="12294" max="12294" width="10.85546875" style="78" customWidth="1"/>
    <col min="12295" max="12295" width="9.140625" style="78"/>
    <col min="12296" max="12296" width="11.140625" style="78" customWidth="1"/>
    <col min="12297" max="12297" width="12.140625" style="78" customWidth="1"/>
    <col min="12298" max="12298" width="9.140625" style="78"/>
    <col min="12299" max="12299" width="11" style="78" customWidth="1"/>
    <col min="12300" max="12300" width="11.140625" style="78" customWidth="1"/>
    <col min="12301" max="12301" width="9.140625" style="78"/>
    <col min="12302" max="12302" width="11.42578125" style="78" customWidth="1"/>
    <col min="12303" max="12303" width="10.5703125" style="78" customWidth="1"/>
    <col min="12304" max="12545" width="9.140625" style="78"/>
    <col min="12546" max="12546" width="13.5703125" style="78" customWidth="1"/>
    <col min="12547" max="12547" width="66.85546875" style="78" customWidth="1"/>
    <col min="12548" max="12548" width="11.42578125" style="78" bestFit="1" customWidth="1"/>
    <col min="12549" max="12549" width="11.140625" style="78" customWidth="1"/>
    <col min="12550" max="12550" width="10.85546875" style="78" customWidth="1"/>
    <col min="12551" max="12551" width="9.140625" style="78"/>
    <col min="12552" max="12552" width="11.140625" style="78" customWidth="1"/>
    <col min="12553" max="12553" width="12.140625" style="78" customWidth="1"/>
    <col min="12554" max="12554" width="9.140625" style="78"/>
    <col min="12555" max="12555" width="11" style="78" customWidth="1"/>
    <col min="12556" max="12556" width="11.140625" style="78" customWidth="1"/>
    <col min="12557" max="12557" width="9.140625" style="78"/>
    <col min="12558" max="12558" width="11.42578125" style="78" customWidth="1"/>
    <col min="12559" max="12559" width="10.5703125" style="78" customWidth="1"/>
    <col min="12560" max="12801" width="9.140625" style="78"/>
    <col min="12802" max="12802" width="13.5703125" style="78" customWidth="1"/>
    <col min="12803" max="12803" width="66.85546875" style="78" customWidth="1"/>
    <col min="12804" max="12804" width="11.42578125" style="78" bestFit="1" customWidth="1"/>
    <col min="12805" max="12805" width="11.140625" style="78" customWidth="1"/>
    <col min="12806" max="12806" width="10.85546875" style="78" customWidth="1"/>
    <col min="12807" max="12807" width="9.140625" style="78"/>
    <col min="12808" max="12808" width="11.140625" style="78" customWidth="1"/>
    <col min="12809" max="12809" width="12.140625" style="78" customWidth="1"/>
    <col min="12810" max="12810" width="9.140625" style="78"/>
    <col min="12811" max="12811" width="11" style="78" customWidth="1"/>
    <col min="12812" max="12812" width="11.140625" style="78" customWidth="1"/>
    <col min="12813" max="12813" width="9.140625" style="78"/>
    <col min="12814" max="12814" width="11.42578125" style="78" customWidth="1"/>
    <col min="12815" max="12815" width="10.5703125" style="78" customWidth="1"/>
    <col min="12816" max="13057" width="9.140625" style="78"/>
    <col min="13058" max="13058" width="13.5703125" style="78" customWidth="1"/>
    <col min="13059" max="13059" width="66.85546875" style="78" customWidth="1"/>
    <col min="13060" max="13060" width="11.42578125" style="78" bestFit="1" customWidth="1"/>
    <col min="13061" max="13061" width="11.140625" style="78" customWidth="1"/>
    <col min="13062" max="13062" width="10.85546875" style="78" customWidth="1"/>
    <col min="13063" max="13063" width="9.140625" style="78"/>
    <col min="13064" max="13064" width="11.140625" style="78" customWidth="1"/>
    <col min="13065" max="13065" width="12.140625" style="78" customWidth="1"/>
    <col min="13066" max="13066" width="9.140625" style="78"/>
    <col min="13067" max="13067" width="11" style="78" customWidth="1"/>
    <col min="13068" max="13068" width="11.140625" style="78" customWidth="1"/>
    <col min="13069" max="13069" width="9.140625" style="78"/>
    <col min="13070" max="13070" width="11.42578125" style="78" customWidth="1"/>
    <col min="13071" max="13071" width="10.5703125" style="78" customWidth="1"/>
    <col min="13072" max="13313" width="9.140625" style="78"/>
    <col min="13314" max="13314" width="13.5703125" style="78" customWidth="1"/>
    <col min="13315" max="13315" width="66.85546875" style="78" customWidth="1"/>
    <col min="13316" max="13316" width="11.42578125" style="78" bestFit="1" customWidth="1"/>
    <col min="13317" max="13317" width="11.140625" style="78" customWidth="1"/>
    <col min="13318" max="13318" width="10.85546875" style="78" customWidth="1"/>
    <col min="13319" max="13319" width="9.140625" style="78"/>
    <col min="13320" max="13320" width="11.140625" style="78" customWidth="1"/>
    <col min="13321" max="13321" width="12.140625" style="78" customWidth="1"/>
    <col min="13322" max="13322" width="9.140625" style="78"/>
    <col min="13323" max="13323" width="11" style="78" customWidth="1"/>
    <col min="13324" max="13324" width="11.140625" style="78" customWidth="1"/>
    <col min="13325" max="13325" width="9.140625" style="78"/>
    <col min="13326" max="13326" width="11.42578125" style="78" customWidth="1"/>
    <col min="13327" max="13327" width="10.5703125" style="78" customWidth="1"/>
    <col min="13328" max="13569" width="9.140625" style="78"/>
    <col min="13570" max="13570" width="13.5703125" style="78" customWidth="1"/>
    <col min="13571" max="13571" width="66.85546875" style="78" customWidth="1"/>
    <col min="13572" max="13572" width="11.42578125" style="78" bestFit="1" customWidth="1"/>
    <col min="13573" max="13573" width="11.140625" style="78" customWidth="1"/>
    <col min="13574" max="13574" width="10.85546875" style="78" customWidth="1"/>
    <col min="13575" max="13575" width="9.140625" style="78"/>
    <col min="13576" max="13576" width="11.140625" style="78" customWidth="1"/>
    <col min="13577" max="13577" width="12.140625" style="78" customWidth="1"/>
    <col min="13578" max="13578" width="9.140625" style="78"/>
    <col min="13579" max="13579" width="11" style="78" customWidth="1"/>
    <col min="13580" max="13580" width="11.140625" style="78" customWidth="1"/>
    <col min="13581" max="13581" width="9.140625" style="78"/>
    <col min="13582" max="13582" width="11.42578125" style="78" customWidth="1"/>
    <col min="13583" max="13583" width="10.5703125" style="78" customWidth="1"/>
    <col min="13584" max="13825" width="9.140625" style="78"/>
    <col min="13826" max="13826" width="13.5703125" style="78" customWidth="1"/>
    <col min="13827" max="13827" width="66.85546875" style="78" customWidth="1"/>
    <col min="13828" max="13828" width="11.42578125" style="78" bestFit="1" customWidth="1"/>
    <col min="13829" max="13829" width="11.140625" style="78" customWidth="1"/>
    <col min="13830" max="13830" width="10.85546875" style="78" customWidth="1"/>
    <col min="13831" max="13831" width="9.140625" style="78"/>
    <col min="13832" max="13832" width="11.140625" style="78" customWidth="1"/>
    <col min="13833" max="13833" width="12.140625" style="78" customWidth="1"/>
    <col min="13834" max="13834" width="9.140625" style="78"/>
    <col min="13835" max="13835" width="11" style="78" customWidth="1"/>
    <col min="13836" max="13836" width="11.140625" style="78" customWidth="1"/>
    <col min="13837" max="13837" width="9.140625" style="78"/>
    <col min="13838" max="13838" width="11.42578125" style="78" customWidth="1"/>
    <col min="13839" max="13839" width="10.5703125" style="78" customWidth="1"/>
    <col min="13840" max="14081" width="9.140625" style="78"/>
    <col min="14082" max="14082" width="13.5703125" style="78" customWidth="1"/>
    <col min="14083" max="14083" width="66.85546875" style="78" customWidth="1"/>
    <col min="14084" max="14084" width="11.42578125" style="78" bestFit="1" customWidth="1"/>
    <col min="14085" max="14085" width="11.140625" style="78" customWidth="1"/>
    <col min="14086" max="14086" width="10.85546875" style="78" customWidth="1"/>
    <col min="14087" max="14087" width="9.140625" style="78"/>
    <col min="14088" max="14088" width="11.140625" style="78" customWidth="1"/>
    <col min="14089" max="14089" width="12.140625" style="78" customWidth="1"/>
    <col min="14090" max="14090" width="9.140625" style="78"/>
    <col min="14091" max="14091" width="11" style="78" customWidth="1"/>
    <col min="14092" max="14092" width="11.140625" style="78" customWidth="1"/>
    <col min="14093" max="14093" width="9.140625" style="78"/>
    <col min="14094" max="14094" width="11.42578125" style="78" customWidth="1"/>
    <col min="14095" max="14095" width="10.5703125" style="78" customWidth="1"/>
    <col min="14096" max="14337" width="9.140625" style="78"/>
    <col min="14338" max="14338" width="13.5703125" style="78" customWidth="1"/>
    <col min="14339" max="14339" width="66.85546875" style="78" customWidth="1"/>
    <col min="14340" max="14340" width="11.42578125" style="78" bestFit="1" customWidth="1"/>
    <col min="14341" max="14341" width="11.140625" style="78" customWidth="1"/>
    <col min="14342" max="14342" width="10.85546875" style="78" customWidth="1"/>
    <col min="14343" max="14343" width="9.140625" style="78"/>
    <col min="14344" max="14344" width="11.140625" style="78" customWidth="1"/>
    <col min="14345" max="14345" width="12.140625" style="78" customWidth="1"/>
    <col min="14346" max="14346" width="9.140625" style="78"/>
    <col min="14347" max="14347" width="11" style="78" customWidth="1"/>
    <col min="14348" max="14348" width="11.140625" style="78" customWidth="1"/>
    <col min="14349" max="14349" width="9.140625" style="78"/>
    <col min="14350" max="14350" width="11.42578125" style="78" customWidth="1"/>
    <col min="14351" max="14351" width="10.5703125" style="78" customWidth="1"/>
    <col min="14352" max="14593" width="9.140625" style="78"/>
    <col min="14594" max="14594" width="13.5703125" style="78" customWidth="1"/>
    <col min="14595" max="14595" width="66.85546875" style="78" customWidth="1"/>
    <col min="14596" max="14596" width="11.42578125" style="78" bestFit="1" customWidth="1"/>
    <col min="14597" max="14597" width="11.140625" style="78" customWidth="1"/>
    <col min="14598" max="14598" width="10.85546875" style="78" customWidth="1"/>
    <col min="14599" max="14599" width="9.140625" style="78"/>
    <col min="14600" max="14600" width="11.140625" style="78" customWidth="1"/>
    <col min="14601" max="14601" width="12.140625" style="78" customWidth="1"/>
    <col min="14602" max="14602" width="9.140625" style="78"/>
    <col min="14603" max="14603" width="11" style="78" customWidth="1"/>
    <col min="14604" max="14604" width="11.140625" style="78" customWidth="1"/>
    <col min="14605" max="14605" width="9.140625" style="78"/>
    <col min="14606" max="14606" width="11.42578125" style="78" customWidth="1"/>
    <col min="14607" max="14607" width="10.5703125" style="78" customWidth="1"/>
    <col min="14608" max="14849" width="9.140625" style="78"/>
    <col min="14850" max="14850" width="13.5703125" style="78" customWidth="1"/>
    <col min="14851" max="14851" width="66.85546875" style="78" customWidth="1"/>
    <col min="14852" max="14852" width="11.42578125" style="78" bestFit="1" customWidth="1"/>
    <col min="14853" max="14853" width="11.140625" style="78" customWidth="1"/>
    <col min="14854" max="14854" width="10.85546875" style="78" customWidth="1"/>
    <col min="14855" max="14855" width="9.140625" style="78"/>
    <col min="14856" max="14856" width="11.140625" style="78" customWidth="1"/>
    <col min="14857" max="14857" width="12.140625" style="78" customWidth="1"/>
    <col min="14858" max="14858" width="9.140625" style="78"/>
    <col min="14859" max="14859" width="11" style="78" customWidth="1"/>
    <col min="14860" max="14860" width="11.140625" style="78" customWidth="1"/>
    <col min="14861" max="14861" width="9.140625" style="78"/>
    <col min="14862" max="14862" width="11.42578125" style="78" customWidth="1"/>
    <col min="14863" max="14863" width="10.5703125" style="78" customWidth="1"/>
    <col min="14864" max="15105" width="9.140625" style="78"/>
    <col min="15106" max="15106" width="13.5703125" style="78" customWidth="1"/>
    <col min="15107" max="15107" width="66.85546875" style="78" customWidth="1"/>
    <col min="15108" max="15108" width="11.42578125" style="78" bestFit="1" customWidth="1"/>
    <col min="15109" max="15109" width="11.140625" style="78" customWidth="1"/>
    <col min="15110" max="15110" width="10.85546875" style="78" customWidth="1"/>
    <col min="15111" max="15111" width="9.140625" style="78"/>
    <col min="15112" max="15112" width="11.140625" style="78" customWidth="1"/>
    <col min="15113" max="15113" width="12.140625" style="78" customWidth="1"/>
    <col min="15114" max="15114" width="9.140625" style="78"/>
    <col min="15115" max="15115" width="11" style="78" customWidth="1"/>
    <col min="15116" max="15116" width="11.140625" style="78" customWidth="1"/>
    <col min="15117" max="15117" width="9.140625" style="78"/>
    <col min="15118" max="15118" width="11.42578125" style="78" customWidth="1"/>
    <col min="15119" max="15119" width="10.5703125" style="78" customWidth="1"/>
    <col min="15120" max="15361" width="9.140625" style="78"/>
    <col min="15362" max="15362" width="13.5703125" style="78" customWidth="1"/>
    <col min="15363" max="15363" width="66.85546875" style="78" customWidth="1"/>
    <col min="15364" max="15364" width="11.42578125" style="78" bestFit="1" customWidth="1"/>
    <col min="15365" max="15365" width="11.140625" style="78" customWidth="1"/>
    <col min="15366" max="15366" width="10.85546875" style="78" customWidth="1"/>
    <col min="15367" max="15367" width="9.140625" style="78"/>
    <col min="15368" max="15368" width="11.140625" style="78" customWidth="1"/>
    <col min="15369" max="15369" width="12.140625" style="78" customWidth="1"/>
    <col min="15370" max="15370" width="9.140625" style="78"/>
    <col min="15371" max="15371" width="11" style="78" customWidth="1"/>
    <col min="15372" max="15372" width="11.140625" style="78" customWidth="1"/>
    <col min="15373" max="15373" width="9.140625" style="78"/>
    <col min="15374" max="15374" width="11.42578125" style="78" customWidth="1"/>
    <col min="15375" max="15375" width="10.5703125" style="78" customWidth="1"/>
    <col min="15376" max="15617" width="9.140625" style="78"/>
    <col min="15618" max="15618" width="13.5703125" style="78" customWidth="1"/>
    <col min="15619" max="15619" width="66.85546875" style="78" customWidth="1"/>
    <col min="15620" max="15620" width="11.42578125" style="78" bestFit="1" customWidth="1"/>
    <col min="15621" max="15621" width="11.140625" style="78" customWidth="1"/>
    <col min="15622" max="15622" width="10.85546875" style="78" customWidth="1"/>
    <col min="15623" max="15623" width="9.140625" style="78"/>
    <col min="15624" max="15624" width="11.140625" style="78" customWidth="1"/>
    <col min="15625" max="15625" width="12.140625" style="78" customWidth="1"/>
    <col min="15626" max="15626" width="9.140625" style="78"/>
    <col min="15627" max="15627" width="11" style="78" customWidth="1"/>
    <col min="15628" max="15628" width="11.140625" style="78" customWidth="1"/>
    <col min="15629" max="15629" width="9.140625" style="78"/>
    <col min="15630" max="15630" width="11.42578125" style="78" customWidth="1"/>
    <col min="15631" max="15631" width="10.5703125" style="78" customWidth="1"/>
    <col min="15632" max="15873" width="9.140625" style="78"/>
    <col min="15874" max="15874" width="13.5703125" style="78" customWidth="1"/>
    <col min="15875" max="15875" width="66.85546875" style="78" customWidth="1"/>
    <col min="15876" max="15876" width="11.42578125" style="78" bestFit="1" customWidth="1"/>
    <col min="15877" max="15877" width="11.140625" style="78" customWidth="1"/>
    <col min="15878" max="15878" width="10.85546875" style="78" customWidth="1"/>
    <col min="15879" max="15879" width="9.140625" style="78"/>
    <col min="15880" max="15880" width="11.140625" style="78" customWidth="1"/>
    <col min="15881" max="15881" width="12.140625" style="78" customWidth="1"/>
    <col min="15882" max="15882" width="9.140625" style="78"/>
    <col min="15883" max="15883" width="11" style="78" customWidth="1"/>
    <col min="15884" max="15884" width="11.140625" style="78" customWidth="1"/>
    <col min="15885" max="15885" width="9.140625" style="78"/>
    <col min="15886" max="15886" width="11.42578125" style="78" customWidth="1"/>
    <col min="15887" max="15887" width="10.5703125" style="78" customWidth="1"/>
    <col min="15888" max="16129" width="9.140625" style="78"/>
    <col min="16130" max="16130" width="13.5703125" style="78" customWidth="1"/>
    <col min="16131" max="16131" width="66.85546875" style="78" customWidth="1"/>
    <col min="16132" max="16132" width="11.42578125" style="78" bestFit="1" customWidth="1"/>
    <col min="16133" max="16133" width="11.140625" style="78" customWidth="1"/>
    <col min="16134" max="16134" width="10.85546875" style="78" customWidth="1"/>
    <col min="16135" max="16135" width="9.140625" style="78"/>
    <col min="16136" max="16136" width="11.140625" style="78" customWidth="1"/>
    <col min="16137" max="16137" width="12.140625" style="78" customWidth="1"/>
    <col min="16138" max="16138" width="9.140625" style="78"/>
    <col min="16139" max="16139" width="11" style="78" customWidth="1"/>
    <col min="16140" max="16140" width="11.140625" style="78" customWidth="1"/>
    <col min="16141" max="16141" width="9.140625" style="78"/>
    <col min="16142" max="16142" width="11.42578125" style="78" customWidth="1"/>
    <col min="16143" max="16143" width="10.5703125" style="78" customWidth="1"/>
    <col min="16144" max="16384" width="9.140625" style="78"/>
  </cols>
  <sheetData>
    <row r="1" spans="1:15" s="70" customFormat="1" ht="18.75" customHeight="1">
      <c r="A1" s="76"/>
      <c r="B1" s="3924" t="str">
        <f>[3]БакалавриатДО!B1</f>
        <v>Гуманитарно-педагогическая академия (филиал) ФГАОУ ВО «КФУ им. В. И. Вернадского» в г. Ялте</v>
      </c>
      <c r="C1" s="3924"/>
      <c r="D1" s="3924"/>
      <c r="E1" s="3924"/>
      <c r="F1" s="3924"/>
      <c r="G1" s="3924"/>
      <c r="H1" s="3924"/>
      <c r="I1" s="3924"/>
      <c r="J1" s="3924"/>
      <c r="K1" s="3924"/>
      <c r="L1" s="3924"/>
      <c r="M1" s="3924"/>
      <c r="N1" s="3924"/>
      <c r="O1" s="3924"/>
    </row>
    <row r="2" spans="1:15" s="70" customFormat="1" ht="18.75">
      <c r="A2" s="4146"/>
      <c r="B2" s="4146"/>
      <c r="C2" s="4146"/>
      <c r="D2" s="4146"/>
      <c r="E2" s="4146"/>
      <c r="F2" s="4146"/>
      <c r="G2" s="4146"/>
      <c r="H2" s="4146"/>
      <c r="I2" s="4146"/>
      <c r="J2" s="4146"/>
      <c r="K2" s="4146"/>
      <c r="L2" s="4146"/>
      <c r="M2" s="4146"/>
      <c r="N2" s="4146"/>
      <c r="O2" s="4146"/>
    </row>
    <row r="3" spans="1:15" s="70" customFormat="1" ht="18.75" customHeight="1">
      <c r="A3" s="76"/>
      <c r="B3" s="4074" t="s">
        <v>235</v>
      </c>
      <c r="C3" s="4074"/>
      <c r="D3" s="4074"/>
      <c r="E3" s="4074"/>
      <c r="F3" s="4076" t="str">
        <f>[3]БакалавриатДО!G3</f>
        <v>01.03.2021 г.</v>
      </c>
      <c r="G3" s="4076"/>
      <c r="H3" s="4077" t="s">
        <v>234</v>
      </c>
      <c r="I3" s="4077"/>
      <c r="J3" s="4077"/>
      <c r="K3" s="4077"/>
      <c r="L3" s="4077"/>
      <c r="M3" s="4077"/>
      <c r="N3" s="4077"/>
      <c r="O3" s="4077"/>
    </row>
    <row r="4" spans="1:15" s="70" customFormat="1" ht="19.5" thickBot="1">
      <c r="B4" s="1727"/>
      <c r="C4" s="1727"/>
      <c r="F4" s="71"/>
      <c r="I4" s="71"/>
      <c r="L4" s="71"/>
      <c r="O4" s="71"/>
    </row>
    <row r="5" spans="1:15" s="70" customFormat="1" ht="18.75" customHeight="1" thickBot="1">
      <c r="A5" s="90"/>
      <c r="B5" s="4138" t="s">
        <v>9</v>
      </c>
      <c r="C5" s="4139"/>
      <c r="D5" s="4013" t="s">
        <v>0</v>
      </c>
      <c r="E5" s="4014"/>
      <c r="F5" s="4014"/>
      <c r="G5" s="4131" t="s">
        <v>1</v>
      </c>
      <c r="H5" s="4131"/>
      <c r="I5" s="4131"/>
      <c r="J5" s="4132">
        <v>3</v>
      </c>
      <c r="K5" s="4132"/>
      <c r="L5" s="4132"/>
      <c r="M5" s="4134" t="s">
        <v>21</v>
      </c>
      <c r="N5" s="4134"/>
      <c r="O5" s="4135"/>
    </row>
    <row r="6" spans="1:15" s="70" customFormat="1" ht="18.75" customHeight="1" thickBot="1">
      <c r="A6" s="90"/>
      <c r="B6" s="4140"/>
      <c r="C6" s="4114"/>
      <c r="D6" s="4141"/>
      <c r="E6" s="4142"/>
      <c r="F6" s="4142"/>
      <c r="G6" s="3956"/>
      <c r="H6" s="3956"/>
      <c r="I6" s="3956"/>
      <c r="J6" s="4133"/>
      <c r="K6" s="4133"/>
      <c r="L6" s="4133"/>
      <c r="M6" s="3967"/>
      <c r="N6" s="3967"/>
      <c r="O6" s="3968"/>
    </row>
    <row r="7" spans="1:15" s="70" customFormat="1" ht="61.5" customHeight="1" thickBot="1">
      <c r="A7" s="90"/>
      <c r="B7" s="4140"/>
      <c r="C7" s="4114"/>
      <c r="D7" s="1785" t="s">
        <v>26</v>
      </c>
      <c r="E7" s="1767" t="s">
        <v>27</v>
      </c>
      <c r="F7" s="1768" t="s">
        <v>4</v>
      </c>
      <c r="G7" s="1837" t="s">
        <v>26</v>
      </c>
      <c r="H7" s="1767" t="s">
        <v>27</v>
      </c>
      <c r="I7" s="1768" t="s">
        <v>4</v>
      </c>
      <c r="J7" s="1850" t="s">
        <v>26</v>
      </c>
      <c r="K7" s="1851" t="s">
        <v>27</v>
      </c>
      <c r="L7" s="1768" t="s">
        <v>4</v>
      </c>
      <c r="M7" s="1837" t="s">
        <v>26</v>
      </c>
      <c r="N7" s="1767" t="s">
        <v>27</v>
      </c>
      <c r="O7" s="1768" t="s">
        <v>4</v>
      </c>
    </row>
    <row r="8" spans="1:15" s="70" customFormat="1" ht="18.95" customHeight="1" thickBot="1">
      <c r="A8" s="90"/>
      <c r="B8" s="4136" t="s">
        <v>22</v>
      </c>
      <c r="C8" s="4137"/>
      <c r="D8" s="1838">
        <f t="shared" ref="D8:O8" si="0">SUM(D9:D19)</f>
        <v>18</v>
      </c>
      <c r="E8" s="1838">
        <f t="shared" si="0"/>
        <v>1</v>
      </c>
      <c r="F8" s="1778">
        <f t="shared" si="0"/>
        <v>19</v>
      </c>
      <c r="G8" s="1852">
        <f t="shared" si="0"/>
        <v>32</v>
      </c>
      <c r="H8" s="1838">
        <f t="shared" si="0"/>
        <v>31</v>
      </c>
      <c r="I8" s="1778">
        <f t="shared" si="0"/>
        <v>63</v>
      </c>
      <c r="J8" s="1852">
        <f t="shared" si="0"/>
        <v>1</v>
      </c>
      <c r="K8" s="1838">
        <f t="shared" si="0"/>
        <v>0</v>
      </c>
      <c r="L8" s="1778">
        <f t="shared" si="0"/>
        <v>1</v>
      </c>
      <c r="M8" s="1852">
        <f t="shared" si="0"/>
        <v>51</v>
      </c>
      <c r="N8" s="1838">
        <f t="shared" si="0"/>
        <v>32</v>
      </c>
      <c r="O8" s="1778">
        <f t="shared" si="0"/>
        <v>83</v>
      </c>
    </row>
    <row r="9" spans="1:15" s="70" customFormat="1" ht="20.25" customHeight="1">
      <c r="A9" s="90"/>
      <c r="B9" s="902" t="s">
        <v>211</v>
      </c>
      <c r="C9" s="903" t="s">
        <v>174</v>
      </c>
      <c r="D9" s="904">
        <v>0</v>
      </c>
      <c r="E9" s="905">
        <v>0</v>
      </c>
      <c r="F9" s="906">
        <v>0</v>
      </c>
      <c r="G9" s="907">
        <v>1</v>
      </c>
      <c r="H9" s="905">
        <v>3</v>
      </c>
      <c r="I9" s="906">
        <v>4</v>
      </c>
      <c r="J9" s="907">
        <v>0</v>
      </c>
      <c r="K9" s="905">
        <v>0</v>
      </c>
      <c r="L9" s="906">
        <v>0</v>
      </c>
      <c r="M9" s="907">
        <v>1</v>
      </c>
      <c r="N9" s="905">
        <v>3</v>
      </c>
      <c r="O9" s="906">
        <v>4</v>
      </c>
    </row>
    <row r="10" spans="1:15" s="70" customFormat="1" ht="20.25" customHeight="1">
      <c r="A10" s="90"/>
      <c r="B10" s="1769" t="s">
        <v>212</v>
      </c>
      <c r="C10" s="1789" t="s">
        <v>213</v>
      </c>
      <c r="D10" s="1790">
        <v>0</v>
      </c>
      <c r="E10" s="1771">
        <v>0</v>
      </c>
      <c r="F10" s="1772">
        <v>0</v>
      </c>
      <c r="G10" s="1770">
        <v>5</v>
      </c>
      <c r="H10" s="1771">
        <v>3</v>
      </c>
      <c r="I10" s="1772">
        <v>8</v>
      </c>
      <c r="J10" s="1770">
        <v>0</v>
      </c>
      <c r="K10" s="1771">
        <v>0</v>
      </c>
      <c r="L10" s="1772">
        <v>0</v>
      </c>
      <c r="M10" s="1770">
        <v>5</v>
      </c>
      <c r="N10" s="1771">
        <v>3</v>
      </c>
      <c r="O10" s="1772">
        <v>8</v>
      </c>
    </row>
    <row r="11" spans="1:15" s="70" customFormat="1" ht="20.25" customHeight="1">
      <c r="A11" s="90"/>
      <c r="B11" s="1769" t="s">
        <v>214</v>
      </c>
      <c r="C11" s="1789" t="s">
        <v>178</v>
      </c>
      <c r="D11" s="1790">
        <v>18</v>
      </c>
      <c r="E11" s="1771">
        <v>1</v>
      </c>
      <c r="F11" s="1772">
        <v>19</v>
      </c>
      <c r="G11" s="1770">
        <v>14</v>
      </c>
      <c r="H11" s="1771">
        <v>1</v>
      </c>
      <c r="I11" s="1772">
        <v>15</v>
      </c>
      <c r="J11" s="1770">
        <v>0</v>
      </c>
      <c r="K11" s="1771">
        <v>0</v>
      </c>
      <c r="L11" s="1772">
        <v>0</v>
      </c>
      <c r="M11" s="1770">
        <v>32</v>
      </c>
      <c r="N11" s="1771">
        <v>2</v>
      </c>
      <c r="O11" s="1772">
        <v>34</v>
      </c>
    </row>
    <row r="12" spans="1:15" s="70" customFormat="1" ht="20.25" customHeight="1">
      <c r="A12" s="90"/>
      <c r="B12" s="1769" t="s">
        <v>215</v>
      </c>
      <c r="C12" s="1789" t="s">
        <v>180</v>
      </c>
      <c r="D12" s="1790">
        <v>0</v>
      </c>
      <c r="E12" s="1771">
        <v>0</v>
      </c>
      <c r="F12" s="1772">
        <v>0</v>
      </c>
      <c r="G12" s="1770">
        <v>7</v>
      </c>
      <c r="H12" s="1771">
        <v>4</v>
      </c>
      <c r="I12" s="1772">
        <v>11</v>
      </c>
      <c r="J12" s="1770">
        <v>0</v>
      </c>
      <c r="K12" s="1771">
        <v>0</v>
      </c>
      <c r="L12" s="1772">
        <v>0</v>
      </c>
      <c r="M12" s="1770">
        <v>7</v>
      </c>
      <c r="N12" s="1771">
        <v>4</v>
      </c>
      <c r="O12" s="1772">
        <v>11</v>
      </c>
    </row>
    <row r="13" spans="1:15" s="70" customFormat="1" ht="20.25" customHeight="1">
      <c r="A13" s="90"/>
      <c r="B13" s="1769" t="s">
        <v>216</v>
      </c>
      <c r="C13" s="1789" t="s">
        <v>184</v>
      </c>
      <c r="D13" s="1790">
        <v>0</v>
      </c>
      <c r="E13" s="1771">
        <v>0</v>
      </c>
      <c r="F13" s="1772">
        <v>0</v>
      </c>
      <c r="G13" s="1770">
        <v>0</v>
      </c>
      <c r="H13" s="1771">
        <v>5</v>
      </c>
      <c r="I13" s="1772">
        <v>5</v>
      </c>
      <c r="J13" s="1770">
        <v>1</v>
      </c>
      <c r="K13" s="1771">
        <v>0</v>
      </c>
      <c r="L13" s="1772">
        <v>1</v>
      </c>
      <c r="M13" s="1770">
        <v>1</v>
      </c>
      <c r="N13" s="1771">
        <v>5</v>
      </c>
      <c r="O13" s="1772">
        <v>6</v>
      </c>
    </row>
    <row r="14" spans="1:15" s="70" customFormat="1" ht="20.25" customHeight="1">
      <c r="A14" s="90"/>
      <c r="B14" s="1769" t="s">
        <v>217</v>
      </c>
      <c r="C14" s="1789" t="s">
        <v>186</v>
      </c>
      <c r="D14" s="1790">
        <v>0</v>
      </c>
      <c r="E14" s="1771">
        <v>0</v>
      </c>
      <c r="F14" s="1772">
        <v>0</v>
      </c>
      <c r="G14" s="1770">
        <v>5</v>
      </c>
      <c r="H14" s="1771">
        <v>0</v>
      </c>
      <c r="I14" s="1772">
        <v>5</v>
      </c>
      <c r="J14" s="1770">
        <v>0</v>
      </c>
      <c r="K14" s="1771">
        <v>0</v>
      </c>
      <c r="L14" s="1772">
        <v>0</v>
      </c>
      <c r="M14" s="1770">
        <v>5</v>
      </c>
      <c r="N14" s="1771">
        <v>0</v>
      </c>
      <c r="O14" s="1772">
        <v>5</v>
      </c>
    </row>
    <row r="15" spans="1:15" s="70" customFormat="1" ht="20.25" customHeight="1">
      <c r="A15" s="90"/>
      <c r="B15" s="1769" t="s">
        <v>218</v>
      </c>
      <c r="C15" s="1789" t="s">
        <v>196</v>
      </c>
      <c r="D15" s="1790">
        <v>0</v>
      </c>
      <c r="E15" s="1771">
        <v>0</v>
      </c>
      <c r="F15" s="1772">
        <v>0</v>
      </c>
      <c r="G15" s="1770">
        <v>0</v>
      </c>
      <c r="H15" s="1771">
        <v>9</v>
      </c>
      <c r="I15" s="1772">
        <v>9</v>
      </c>
      <c r="J15" s="1770">
        <v>0</v>
      </c>
      <c r="K15" s="1771">
        <v>0</v>
      </c>
      <c r="L15" s="1772">
        <v>0</v>
      </c>
      <c r="M15" s="1770">
        <v>0</v>
      </c>
      <c r="N15" s="1771">
        <v>9</v>
      </c>
      <c r="O15" s="1772">
        <v>9</v>
      </c>
    </row>
    <row r="16" spans="1:15" ht="18.75">
      <c r="A16" s="132"/>
      <c r="B16" s="1769" t="s">
        <v>219</v>
      </c>
      <c r="C16" s="1789" t="s">
        <v>198</v>
      </c>
      <c r="D16" s="1790">
        <v>0</v>
      </c>
      <c r="E16" s="1771">
        <v>0</v>
      </c>
      <c r="F16" s="1772">
        <v>0</v>
      </c>
      <c r="G16" s="1770">
        <v>0</v>
      </c>
      <c r="H16" s="1771">
        <v>3</v>
      </c>
      <c r="I16" s="1772">
        <v>3</v>
      </c>
      <c r="J16" s="1770">
        <v>0</v>
      </c>
      <c r="K16" s="1771">
        <v>0</v>
      </c>
      <c r="L16" s="1772">
        <v>0</v>
      </c>
      <c r="M16" s="1770">
        <v>0</v>
      </c>
      <c r="N16" s="1771">
        <v>3</v>
      </c>
      <c r="O16" s="1772">
        <v>3</v>
      </c>
    </row>
    <row r="17" spans="1:15" ht="18.75">
      <c r="A17" s="90"/>
      <c r="B17" s="1769" t="s">
        <v>252</v>
      </c>
      <c r="C17" s="1789" t="s">
        <v>200</v>
      </c>
      <c r="D17" s="1790">
        <v>0</v>
      </c>
      <c r="E17" s="1771">
        <v>0</v>
      </c>
      <c r="F17" s="1772">
        <v>0</v>
      </c>
      <c r="G17" s="1770">
        <v>0</v>
      </c>
      <c r="H17" s="1771">
        <v>1</v>
      </c>
      <c r="I17" s="1772">
        <v>1</v>
      </c>
      <c r="J17" s="1770">
        <v>0</v>
      </c>
      <c r="K17" s="1771">
        <v>0</v>
      </c>
      <c r="L17" s="1772">
        <v>0</v>
      </c>
      <c r="M17" s="1770">
        <v>0</v>
      </c>
      <c r="N17" s="1771">
        <v>1</v>
      </c>
      <c r="O17" s="1772">
        <v>1</v>
      </c>
    </row>
    <row r="18" spans="1:15" ht="18.75">
      <c r="A18" s="132"/>
      <c r="B18" s="1769" t="s">
        <v>291</v>
      </c>
      <c r="C18" s="1789" t="s">
        <v>202</v>
      </c>
      <c r="D18" s="1790">
        <v>0</v>
      </c>
      <c r="E18" s="1771">
        <v>0</v>
      </c>
      <c r="F18" s="1772">
        <v>0</v>
      </c>
      <c r="G18" s="1770">
        <v>0</v>
      </c>
      <c r="H18" s="1771">
        <v>1</v>
      </c>
      <c r="I18" s="1772">
        <v>1</v>
      </c>
      <c r="J18" s="1770">
        <v>0</v>
      </c>
      <c r="K18" s="1771">
        <v>0</v>
      </c>
      <c r="L18" s="1772">
        <v>0</v>
      </c>
      <c r="M18" s="1770">
        <v>0</v>
      </c>
      <c r="N18" s="1771">
        <v>1</v>
      </c>
      <c r="O18" s="1772">
        <v>1</v>
      </c>
    </row>
    <row r="19" spans="1:15" ht="19.5" thickBot="1">
      <c r="A19" s="90"/>
      <c r="B19" s="1853" t="s">
        <v>220</v>
      </c>
      <c r="C19" s="1854" t="s">
        <v>204</v>
      </c>
      <c r="D19" s="1790">
        <v>0</v>
      </c>
      <c r="E19" s="1771">
        <v>0</v>
      </c>
      <c r="F19" s="1772">
        <v>0</v>
      </c>
      <c r="G19" s="1770">
        <v>0</v>
      </c>
      <c r="H19" s="1771">
        <v>1</v>
      </c>
      <c r="I19" s="1772">
        <v>1</v>
      </c>
      <c r="J19" s="1770">
        <v>0</v>
      </c>
      <c r="K19" s="1771">
        <v>0</v>
      </c>
      <c r="L19" s="1772">
        <v>0</v>
      </c>
      <c r="M19" s="1770">
        <v>0</v>
      </c>
      <c r="N19" s="1771">
        <v>1</v>
      </c>
      <c r="O19" s="1772">
        <v>1</v>
      </c>
    </row>
    <row r="20" spans="1:15" s="131" customFormat="1" ht="18.600000000000001" customHeight="1" thickBot="1">
      <c r="A20" s="196"/>
      <c r="B20" s="4050" t="s">
        <v>16</v>
      </c>
      <c r="C20" s="4115"/>
      <c r="D20" s="822">
        <f t="shared" ref="D20:O20" si="1">SUM(D9:D19)</f>
        <v>18</v>
      </c>
      <c r="E20" s="1276">
        <f t="shared" si="1"/>
        <v>1</v>
      </c>
      <c r="F20" s="205">
        <f t="shared" si="1"/>
        <v>19</v>
      </c>
      <c r="G20" s="915">
        <f t="shared" si="1"/>
        <v>32</v>
      </c>
      <c r="H20" s="1276">
        <f t="shared" si="1"/>
        <v>31</v>
      </c>
      <c r="I20" s="205">
        <f t="shared" si="1"/>
        <v>63</v>
      </c>
      <c r="J20" s="915">
        <f t="shared" si="1"/>
        <v>1</v>
      </c>
      <c r="K20" s="1276">
        <f t="shared" si="1"/>
        <v>0</v>
      </c>
      <c r="L20" s="205">
        <f t="shared" si="1"/>
        <v>1</v>
      </c>
      <c r="M20" s="915">
        <f t="shared" si="1"/>
        <v>51</v>
      </c>
      <c r="N20" s="1276">
        <f t="shared" si="1"/>
        <v>32</v>
      </c>
      <c r="O20" s="205">
        <f t="shared" si="1"/>
        <v>83</v>
      </c>
    </row>
    <row r="21" spans="1:15" ht="18" customHeight="1">
      <c r="A21" s="132"/>
      <c r="B21" s="4105" t="s">
        <v>23</v>
      </c>
      <c r="C21" s="4124"/>
      <c r="D21" s="1855"/>
      <c r="E21" s="1856"/>
      <c r="F21" s="1857"/>
      <c r="G21" s="1856"/>
      <c r="H21" s="1856"/>
      <c r="I21" s="1857"/>
      <c r="J21" s="1856"/>
      <c r="K21" s="1856"/>
      <c r="L21" s="1857"/>
      <c r="M21" s="1856"/>
      <c r="N21" s="1856"/>
      <c r="O21" s="1857"/>
    </row>
    <row r="22" spans="1:15" ht="18.600000000000001" customHeight="1" thickBot="1">
      <c r="A22" s="132"/>
      <c r="B22" s="4125" t="s">
        <v>11</v>
      </c>
      <c r="C22" s="4126"/>
      <c r="D22" s="1858"/>
      <c r="E22" s="1859"/>
      <c r="F22" s="402"/>
      <c r="G22" s="1859"/>
      <c r="H22" s="1859"/>
      <c r="I22" s="402"/>
      <c r="J22" s="1859"/>
      <c r="K22" s="1859"/>
      <c r="L22" s="402"/>
      <c r="M22" s="1859"/>
      <c r="N22" s="1859"/>
      <c r="O22" s="402"/>
    </row>
    <row r="23" spans="1:15" s="70" customFormat="1" ht="20.25" customHeight="1">
      <c r="A23" s="90"/>
      <c r="B23" s="1769" t="s">
        <v>211</v>
      </c>
      <c r="C23" s="1789" t="s">
        <v>174</v>
      </c>
      <c r="D23" s="1790">
        <v>0</v>
      </c>
      <c r="E23" s="1771">
        <v>0</v>
      </c>
      <c r="F23" s="1772">
        <v>0</v>
      </c>
      <c r="G23" s="1770">
        <v>1</v>
      </c>
      <c r="H23" s="1771">
        <v>3</v>
      </c>
      <c r="I23" s="1772">
        <v>4</v>
      </c>
      <c r="J23" s="1770">
        <v>0</v>
      </c>
      <c r="K23" s="1771">
        <v>0</v>
      </c>
      <c r="L23" s="1772">
        <v>0</v>
      </c>
      <c r="M23" s="1770">
        <v>1</v>
      </c>
      <c r="N23" s="1771">
        <v>3</v>
      </c>
      <c r="O23" s="1772">
        <v>4</v>
      </c>
    </row>
    <row r="24" spans="1:15" s="70" customFormat="1" ht="20.25" customHeight="1">
      <c r="A24" s="90"/>
      <c r="B24" s="1769" t="s">
        <v>212</v>
      </c>
      <c r="C24" s="1789" t="s">
        <v>213</v>
      </c>
      <c r="D24" s="1790">
        <v>0</v>
      </c>
      <c r="E24" s="1771">
        <v>0</v>
      </c>
      <c r="F24" s="1772">
        <v>0</v>
      </c>
      <c r="G24" s="1770">
        <v>5</v>
      </c>
      <c r="H24" s="1771">
        <v>3</v>
      </c>
      <c r="I24" s="1772">
        <v>8</v>
      </c>
      <c r="J24" s="1770">
        <v>0</v>
      </c>
      <c r="K24" s="1771">
        <v>0</v>
      </c>
      <c r="L24" s="1772">
        <v>0</v>
      </c>
      <c r="M24" s="1770">
        <v>5</v>
      </c>
      <c r="N24" s="1771">
        <v>3</v>
      </c>
      <c r="O24" s="1772">
        <v>8</v>
      </c>
    </row>
    <row r="25" spans="1:15" s="70" customFormat="1" ht="20.25" customHeight="1">
      <c r="A25" s="90"/>
      <c r="B25" s="1769" t="s">
        <v>214</v>
      </c>
      <c r="C25" s="1789" t="s">
        <v>178</v>
      </c>
      <c r="D25" s="1790">
        <v>18</v>
      </c>
      <c r="E25" s="1771">
        <v>1</v>
      </c>
      <c r="F25" s="1772">
        <v>19</v>
      </c>
      <c r="G25" s="1770">
        <v>14</v>
      </c>
      <c r="H25" s="1771">
        <v>1</v>
      </c>
      <c r="I25" s="1772">
        <v>15</v>
      </c>
      <c r="J25" s="1770">
        <v>0</v>
      </c>
      <c r="K25" s="1771">
        <v>0</v>
      </c>
      <c r="L25" s="1772">
        <v>0</v>
      </c>
      <c r="M25" s="1770">
        <v>32</v>
      </c>
      <c r="N25" s="1771">
        <v>2</v>
      </c>
      <c r="O25" s="1772">
        <v>34</v>
      </c>
    </row>
    <row r="26" spans="1:15" s="70" customFormat="1" ht="20.25" customHeight="1">
      <c r="A26" s="90"/>
      <c r="B26" s="1769" t="s">
        <v>215</v>
      </c>
      <c r="C26" s="1789" t="s">
        <v>180</v>
      </c>
      <c r="D26" s="1790">
        <v>0</v>
      </c>
      <c r="E26" s="1771">
        <v>0</v>
      </c>
      <c r="F26" s="1772">
        <v>0</v>
      </c>
      <c r="G26" s="1770">
        <v>7</v>
      </c>
      <c r="H26" s="1771">
        <v>4</v>
      </c>
      <c r="I26" s="1772">
        <v>11</v>
      </c>
      <c r="J26" s="1770">
        <v>0</v>
      </c>
      <c r="K26" s="1771">
        <v>0</v>
      </c>
      <c r="L26" s="1772">
        <v>0</v>
      </c>
      <c r="M26" s="1770">
        <v>7</v>
      </c>
      <c r="N26" s="1771">
        <v>4</v>
      </c>
      <c r="O26" s="1772">
        <v>11</v>
      </c>
    </row>
    <row r="27" spans="1:15" s="70" customFormat="1" ht="20.25" customHeight="1">
      <c r="A27" s="90"/>
      <c r="B27" s="1769" t="s">
        <v>216</v>
      </c>
      <c r="C27" s="1789" t="s">
        <v>184</v>
      </c>
      <c r="D27" s="1790">
        <v>0</v>
      </c>
      <c r="E27" s="1771">
        <v>0</v>
      </c>
      <c r="F27" s="1772">
        <v>0</v>
      </c>
      <c r="G27" s="1770">
        <v>0</v>
      </c>
      <c r="H27" s="1771">
        <v>4</v>
      </c>
      <c r="I27" s="1772">
        <v>4</v>
      </c>
      <c r="J27" s="1770">
        <v>1</v>
      </c>
      <c r="K27" s="1771">
        <v>0</v>
      </c>
      <c r="L27" s="1772">
        <v>1</v>
      </c>
      <c r="M27" s="1770">
        <v>1</v>
      </c>
      <c r="N27" s="1771">
        <v>4</v>
      </c>
      <c r="O27" s="1772">
        <v>5</v>
      </c>
    </row>
    <row r="28" spans="1:15" s="70" customFormat="1" ht="20.25" customHeight="1">
      <c r="A28" s="90"/>
      <c r="B28" s="1769" t="s">
        <v>217</v>
      </c>
      <c r="C28" s="1789" t="s">
        <v>186</v>
      </c>
      <c r="D28" s="1790">
        <v>0</v>
      </c>
      <c r="E28" s="1771">
        <v>0</v>
      </c>
      <c r="F28" s="1772">
        <v>0</v>
      </c>
      <c r="G28" s="1770">
        <v>5</v>
      </c>
      <c r="H28" s="1771">
        <v>0</v>
      </c>
      <c r="I28" s="1772">
        <v>5</v>
      </c>
      <c r="J28" s="1770">
        <v>0</v>
      </c>
      <c r="K28" s="1771">
        <v>0</v>
      </c>
      <c r="L28" s="1772">
        <v>0</v>
      </c>
      <c r="M28" s="1770">
        <v>5</v>
      </c>
      <c r="N28" s="1771">
        <v>0</v>
      </c>
      <c r="O28" s="1772">
        <v>5</v>
      </c>
    </row>
    <row r="29" spans="1:15" s="70" customFormat="1" ht="20.25" customHeight="1">
      <c r="A29" s="90"/>
      <c r="B29" s="1769" t="s">
        <v>218</v>
      </c>
      <c r="C29" s="1789" t="s">
        <v>196</v>
      </c>
      <c r="D29" s="1790">
        <v>0</v>
      </c>
      <c r="E29" s="1771">
        <v>0</v>
      </c>
      <c r="F29" s="1772">
        <v>0</v>
      </c>
      <c r="G29" s="1770">
        <v>0</v>
      </c>
      <c r="H29" s="1771">
        <v>8</v>
      </c>
      <c r="I29" s="1772">
        <v>8</v>
      </c>
      <c r="J29" s="1770">
        <v>0</v>
      </c>
      <c r="K29" s="1771">
        <v>0</v>
      </c>
      <c r="L29" s="1772">
        <v>0</v>
      </c>
      <c r="M29" s="1770">
        <v>0</v>
      </c>
      <c r="N29" s="1771">
        <v>8</v>
      </c>
      <c r="O29" s="1772">
        <v>8</v>
      </c>
    </row>
    <row r="30" spans="1:15" s="70" customFormat="1" ht="20.25" customHeight="1">
      <c r="A30" s="90"/>
      <c r="B30" s="1769" t="s">
        <v>219</v>
      </c>
      <c r="C30" s="1789" t="s">
        <v>198</v>
      </c>
      <c r="D30" s="1790">
        <v>0</v>
      </c>
      <c r="E30" s="1771">
        <v>0</v>
      </c>
      <c r="F30" s="1772">
        <v>0</v>
      </c>
      <c r="G30" s="1770">
        <v>0</v>
      </c>
      <c r="H30" s="1771">
        <v>3</v>
      </c>
      <c r="I30" s="1772">
        <v>3</v>
      </c>
      <c r="J30" s="1770">
        <v>0</v>
      </c>
      <c r="K30" s="1771">
        <v>0</v>
      </c>
      <c r="L30" s="1772">
        <v>0</v>
      </c>
      <c r="M30" s="1770">
        <v>0</v>
      </c>
      <c r="N30" s="1771">
        <v>3</v>
      </c>
      <c r="O30" s="1772">
        <v>3</v>
      </c>
    </row>
    <row r="31" spans="1:15" ht="18.75">
      <c r="A31" s="132"/>
      <c r="B31" s="1769" t="s">
        <v>252</v>
      </c>
      <c r="C31" s="1789" t="s">
        <v>200</v>
      </c>
      <c r="D31" s="1790">
        <v>0</v>
      </c>
      <c r="E31" s="1771">
        <v>0</v>
      </c>
      <c r="F31" s="1772">
        <v>0</v>
      </c>
      <c r="G31" s="1770">
        <v>0</v>
      </c>
      <c r="H31" s="1771">
        <v>1</v>
      </c>
      <c r="I31" s="1772">
        <v>1</v>
      </c>
      <c r="J31" s="1770">
        <v>0</v>
      </c>
      <c r="K31" s="1771">
        <v>0</v>
      </c>
      <c r="L31" s="1772">
        <v>0</v>
      </c>
      <c r="M31" s="1770">
        <v>0</v>
      </c>
      <c r="N31" s="1771">
        <v>1</v>
      </c>
      <c r="O31" s="1772">
        <v>1</v>
      </c>
    </row>
    <row r="32" spans="1:15" ht="18.75">
      <c r="A32" s="132"/>
      <c r="B32" s="1769" t="s">
        <v>291</v>
      </c>
      <c r="C32" s="1789" t="s">
        <v>202</v>
      </c>
      <c r="D32" s="1790">
        <v>0</v>
      </c>
      <c r="E32" s="1771">
        <v>0</v>
      </c>
      <c r="F32" s="1772">
        <v>0</v>
      </c>
      <c r="G32" s="1770">
        <v>0</v>
      </c>
      <c r="H32" s="1771">
        <v>1</v>
      </c>
      <c r="I32" s="1772">
        <v>1</v>
      </c>
      <c r="J32" s="1770">
        <v>0</v>
      </c>
      <c r="K32" s="1771">
        <v>0</v>
      </c>
      <c r="L32" s="1772">
        <v>0</v>
      </c>
      <c r="M32" s="1770">
        <v>0</v>
      </c>
      <c r="N32" s="1771">
        <v>1</v>
      </c>
      <c r="O32" s="1772">
        <v>1</v>
      </c>
    </row>
    <row r="33" spans="1:18" ht="19.5" thickBot="1">
      <c r="A33" s="132"/>
      <c r="B33" s="1773" t="s">
        <v>220</v>
      </c>
      <c r="C33" s="1793" t="s">
        <v>204</v>
      </c>
      <c r="D33" s="1794">
        <v>0</v>
      </c>
      <c r="E33" s="1775">
        <v>0</v>
      </c>
      <c r="F33" s="1776">
        <v>0</v>
      </c>
      <c r="G33" s="1774">
        <v>0</v>
      </c>
      <c r="H33" s="1775">
        <v>1</v>
      </c>
      <c r="I33" s="1776">
        <v>1</v>
      </c>
      <c r="J33" s="1774">
        <v>0</v>
      </c>
      <c r="K33" s="1775">
        <v>0</v>
      </c>
      <c r="L33" s="1776">
        <v>0</v>
      </c>
      <c r="M33" s="1774">
        <v>0</v>
      </c>
      <c r="N33" s="1775">
        <v>1</v>
      </c>
      <c r="O33" s="1776">
        <v>1</v>
      </c>
    </row>
    <row r="34" spans="1:18" ht="18" customHeight="1" thickBot="1">
      <c r="A34" s="132"/>
      <c r="B34" s="4050" t="s">
        <v>223</v>
      </c>
      <c r="C34" s="4127"/>
      <c r="D34" s="1276">
        <f t="shared" ref="D34:O34" si="2">SUM(D23:D33)</f>
        <v>18</v>
      </c>
      <c r="E34" s="1276">
        <f t="shared" si="2"/>
        <v>1</v>
      </c>
      <c r="F34" s="205">
        <f t="shared" si="2"/>
        <v>19</v>
      </c>
      <c r="G34" s="1272">
        <f t="shared" si="2"/>
        <v>32</v>
      </c>
      <c r="H34" s="1276">
        <f t="shared" si="2"/>
        <v>29</v>
      </c>
      <c r="I34" s="205">
        <f t="shared" si="2"/>
        <v>61</v>
      </c>
      <c r="J34" s="1272">
        <f t="shared" si="2"/>
        <v>1</v>
      </c>
      <c r="K34" s="1276">
        <f t="shared" si="2"/>
        <v>0</v>
      </c>
      <c r="L34" s="205">
        <f t="shared" si="2"/>
        <v>1</v>
      </c>
      <c r="M34" s="1272">
        <f t="shared" si="2"/>
        <v>51</v>
      </c>
      <c r="N34" s="1276">
        <f t="shared" si="2"/>
        <v>30</v>
      </c>
      <c r="O34" s="205">
        <f t="shared" si="2"/>
        <v>81</v>
      </c>
    </row>
    <row r="35" spans="1:18" ht="20.25" customHeight="1" thickBot="1">
      <c r="A35" s="132"/>
      <c r="B35" s="4121" t="s">
        <v>25</v>
      </c>
      <c r="C35" s="4128"/>
      <c r="D35" s="587"/>
      <c r="E35" s="222"/>
      <c r="F35" s="223"/>
      <c r="G35" s="222"/>
      <c r="H35" s="222"/>
      <c r="I35" s="223"/>
      <c r="J35" s="222"/>
      <c r="K35" s="222"/>
      <c r="L35" s="223"/>
      <c r="M35" s="222"/>
      <c r="N35" s="222"/>
      <c r="O35" s="223"/>
    </row>
    <row r="36" spans="1:18" s="74" customFormat="1" ht="18.75">
      <c r="A36" s="73"/>
      <c r="B36" s="922" t="s">
        <v>216</v>
      </c>
      <c r="C36" s="968" t="s">
        <v>184</v>
      </c>
      <c r="D36" s="969">
        <v>0</v>
      </c>
      <c r="E36" s="925">
        <v>0</v>
      </c>
      <c r="F36" s="926">
        <v>0</v>
      </c>
      <c r="G36" s="927">
        <v>0</v>
      </c>
      <c r="H36" s="925">
        <v>1</v>
      </c>
      <c r="I36" s="926">
        <v>1</v>
      </c>
      <c r="J36" s="927">
        <v>0</v>
      </c>
      <c r="K36" s="925">
        <v>0</v>
      </c>
      <c r="L36" s="926">
        <v>0</v>
      </c>
      <c r="M36" s="927">
        <v>0</v>
      </c>
      <c r="N36" s="925">
        <v>1</v>
      </c>
      <c r="O36" s="926">
        <v>1</v>
      </c>
    </row>
    <row r="37" spans="1:18" s="74" customFormat="1" ht="19.5" thickBot="1">
      <c r="A37" s="73"/>
      <c r="B37" s="1860" t="s">
        <v>218</v>
      </c>
      <c r="C37" s="1861" t="s">
        <v>196</v>
      </c>
      <c r="D37" s="1862">
        <v>0</v>
      </c>
      <c r="E37" s="1863">
        <v>0</v>
      </c>
      <c r="F37" s="1864">
        <v>0</v>
      </c>
      <c r="G37" s="1865">
        <v>0</v>
      </c>
      <c r="H37" s="1863">
        <v>1</v>
      </c>
      <c r="I37" s="1864">
        <v>1</v>
      </c>
      <c r="J37" s="1865">
        <v>0</v>
      </c>
      <c r="K37" s="1863">
        <v>0</v>
      </c>
      <c r="L37" s="1864">
        <v>0</v>
      </c>
      <c r="M37" s="1865">
        <v>0</v>
      </c>
      <c r="N37" s="1863">
        <v>1</v>
      </c>
      <c r="O37" s="1864">
        <v>1</v>
      </c>
    </row>
    <row r="38" spans="1:18" ht="18" customHeight="1" thickBot="1">
      <c r="A38" s="132"/>
      <c r="B38" s="4143" t="s">
        <v>13</v>
      </c>
      <c r="C38" s="4144"/>
      <c r="D38" s="1800">
        <f t="shared" ref="D38:O38" si="3">SUM(D36:D37)</f>
        <v>0</v>
      </c>
      <c r="E38" s="1866">
        <f t="shared" si="3"/>
        <v>0</v>
      </c>
      <c r="F38" s="217">
        <f t="shared" si="3"/>
        <v>0</v>
      </c>
      <c r="G38" s="1867">
        <f t="shared" si="3"/>
        <v>0</v>
      </c>
      <c r="H38" s="1866">
        <f t="shared" si="3"/>
        <v>2</v>
      </c>
      <c r="I38" s="217">
        <f t="shared" si="3"/>
        <v>2</v>
      </c>
      <c r="J38" s="1867">
        <f t="shared" si="3"/>
        <v>0</v>
      </c>
      <c r="K38" s="1866">
        <f t="shared" si="3"/>
        <v>0</v>
      </c>
      <c r="L38" s="217">
        <f t="shared" si="3"/>
        <v>0</v>
      </c>
      <c r="M38" s="1867">
        <f t="shared" si="3"/>
        <v>0</v>
      </c>
      <c r="N38" s="1866">
        <f t="shared" si="3"/>
        <v>2</v>
      </c>
      <c r="O38" s="217">
        <f t="shared" si="3"/>
        <v>2</v>
      </c>
    </row>
    <row r="39" spans="1:18" ht="17.45" customHeight="1">
      <c r="A39" s="132"/>
      <c r="B39" s="4054" t="s">
        <v>10</v>
      </c>
      <c r="C39" s="4145"/>
      <c r="D39" s="828">
        <f t="shared" ref="D39:O39" si="4">SUM(D23:D33)</f>
        <v>18</v>
      </c>
      <c r="E39" s="834">
        <f t="shared" si="4"/>
        <v>1</v>
      </c>
      <c r="F39" s="827">
        <f t="shared" si="4"/>
        <v>19</v>
      </c>
      <c r="G39" s="825">
        <f t="shared" si="4"/>
        <v>32</v>
      </c>
      <c r="H39" s="834">
        <f t="shared" si="4"/>
        <v>29</v>
      </c>
      <c r="I39" s="827">
        <f t="shared" si="4"/>
        <v>61</v>
      </c>
      <c r="J39" s="825">
        <f t="shared" si="4"/>
        <v>1</v>
      </c>
      <c r="K39" s="834">
        <f t="shared" si="4"/>
        <v>0</v>
      </c>
      <c r="L39" s="823">
        <f t="shared" si="4"/>
        <v>1</v>
      </c>
      <c r="M39" s="825">
        <f t="shared" si="4"/>
        <v>51</v>
      </c>
      <c r="N39" s="834">
        <f t="shared" si="4"/>
        <v>30</v>
      </c>
      <c r="O39" s="829">
        <f t="shared" si="4"/>
        <v>81</v>
      </c>
    </row>
    <row r="40" spans="1:18" ht="20.25" thickBot="1">
      <c r="A40" s="132"/>
      <c r="B40" s="4107" t="s">
        <v>17</v>
      </c>
      <c r="C40" s="4108"/>
      <c r="D40" s="1844">
        <f t="shared" ref="D40:O40" si="5">SUM(D36:D37)</f>
        <v>0</v>
      </c>
      <c r="E40" s="1844">
        <f t="shared" si="5"/>
        <v>0</v>
      </c>
      <c r="F40" s="1844">
        <f t="shared" si="5"/>
        <v>0</v>
      </c>
      <c r="G40" s="1844">
        <f t="shared" si="5"/>
        <v>0</v>
      </c>
      <c r="H40" s="1844">
        <f t="shared" si="5"/>
        <v>2</v>
      </c>
      <c r="I40" s="1844">
        <f t="shared" si="5"/>
        <v>2</v>
      </c>
      <c r="J40" s="1844">
        <f t="shared" si="5"/>
        <v>0</v>
      </c>
      <c r="K40" s="1868">
        <f t="shared" si="5"/>
        <v>0</v>
      </c>
      <c r="L40" s="1869">
        <f t="shared" si="5"/>
        <v>0</v>
      </c>
      <c r="M40" s="1841">
        <f t="shared" si="5"/>
        <v>0</v>
      </c>
      <c r="N40" s="1844">
        <f t="shared" si="5"/>
        <v>2</v>
      </c>
      <c r="O40" s="1845">
        <f t="shared" si="5"/>
        <v>2</v>
      </c>
    </row>
    <row r="41" spans="1:18" ht="20.25" thickBot="1">
      <c r="A41" s="132"/>
      <c r="B41" s="4129" t="s">
        <v>18</v>
      </c>
      <c r="C41" s="4130"/>
      <c r="D41" s="1870">
        <f t="shared" ref="D41:O41" si="6">D39+D40</f>
        <v>18</v>
      </c>
      <c r="E41" s="1847">
        <f t="shared" si="6"/>
        <v>1</v>
      </c>
      <c r="F41" s="1871">
        <f t="shared" si="6"/>
        <v>19</v>
      </c>
      <c r="G41" s="1846">
        <f t="shared" si="6"/>
        <v>32</v>
      </c>
      <c r="H41" s="1847">
        <f t="shared" si="6"/>
        <v>31</v>
      </c>
      <c r="I41" s="1871">
        <f t="shared" si="6"/>
        <v>63</v>
      </c>
      <c r="J41" s="1846">
        <f t="shared" si="6"/>
        <v>1</v>
      </c>
      <c r="K41" s="1847">
        <f t="shared" si="6"/>
        <v>0</v>
      </c>
      <c r="L41" s="1872">
        <f t="shared" si="6"/>
        <v>1</v>
      </c>
      <c r="M41" s="1846">
        <f t="shared" si="6"/>
        <v>51</v>
      </c>
      <c r="N41" s="1847">
        <f t="shared" si="6"/>
        <v>32</v>
      </c>
      <c r="O41" s="1873">
        <f t="shared" si="6"/>
        <v>83</v>
      </c>
    </row>
    <row r="43" spans="1:18" ht="27.95" customHeight="1">
      <c r="B43" s="3906"/>
      <c r="C43" s="3906"/>
      <c r="D43" s="3906"/>
      <c r="E43" s="3906"/>
      <c r="F43" s="3906"/>
      <c r="G43" s="3906"/>
      <c r="H43" s="3906"/>
      <c r="I43" s="3906"/>
      <c r="J43" s="3906"/>
      <c r="K43" s="3906"/>
      <c r="L43" s="3906"/>
      <c r="M43" s="3906"/>
      <c r="N43" s="3906"/>
      <c r="O43" s="3906"/>
      <c r="P43" s="3906"/>
      <c r="Q43" s="3906"/>
    </row>
    <row r="45" spans="1:18" s="364" customFormat="1" ht="11.25"/>
    <row r="48" spans="1:18">
      <c r="D48" s="304"/>
      <c r="E48" s="304"/>
      <c r="F48" s="304"/>
      <c r="G48" s="304"/>
      <c r="H48" s="304"/>
      <c r="I48" s="304"/>
      <c r="J48" s="304"/>
      <c r="K48" s="304"/>
      <c r="L48" s="304"/>
      <c r="M48" s="304"/>
      <c r="N48" s="304"/>
      <c r="O48" s="304"/>
      <c r="P48" s="304"/>
      <c r="Q48" s="304"/>
      <c r="R48" s="304"/>
    </row>
  </sheetData>
  <mergeCells count="21">
    <mergeCell ref="B1:O1"/>
    <mergeCell ref="A2:O2"/>
    <mergeCell ref="B3:E3"/>
    <mergeCell ref="F3:G3"/>
    <mergeCell ref="H3:O3"/>
    <mergeCell ref="G5:I6"/>
    <mergeCell ref="J5:L6"/>
    <mergeCell ref="M5:O6"/>
    <mergeCell ref="B8:C8"/>
    <mergeCell ref="B40:C40"/>
    <mergeCell ref="B5:C7"/>
    <mergeCell ref="D5:F6"/>
    <mergeCell ref="B38:C38"/>
    <mergeCell ref="B39:C39"/>
    <mergeCell ref="B43:Q43"/>
    <mergeCell ref="B20:C20"/>
    <mergeCell ref="B21:C21"/>
    <mergeCell ref="B22:C22"/>
    <mergeCell ref="B34:C34"/>
    <mergeCell ref="B35:C35"/>
    <mergeCell ref="B41:C41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31"/>
  <sheetViews>
    <sheetView zoomScale="50" zoomScaleNormal="50" workbookViewId="0">
      <selection activeCell="C28" sqref="C28:D28"/>
    </sheetView>
  </sheetViews>
  <sheetFormatPr defaultRowHeight="12.75"/>
  <cols>
    <col min="1" max="1" width="64.140625" style="414" customWidth="1"/>
    <col min="2" max="2" width="18.28515625" style="414" customWidth="1"/>
    <col min="3" max="3" width="14.5703125" style="414" customWidth="1"/>
    <col min="4" max="4" width="11.42578125" style="414" customWidth="1"/>
    <col min="5" max="5" width="18.28515625" style="414" customWidth="1"/>
    <col min="6" max="6" width="14.5703125" style="414" customWidth="1"/>
    <col min="7" max="7" width="11.28515625" style="414" customWidth="1"/>
    <col min="8" max="8" width="18.28515625" style="414" customWidth="1"/>
    <col min="9" max="9" width="14.5703125" style="414" customWidth="1"/>
    <col min="10" max="10" width="11.28515625" style="414" customWidth="1"/>
    <col min="11" max="11" width="18.28515625" style="414" customWidth="1"/>
    <col min="12" max="12" width="14.5703125" style="414" customWidth="1"/>
    <col min="13" max="13" width="11.28515625" style="414" customWidth="1"/>
    <col min="14" max="14" width="18.28515625" style="414" customWidth="1"/>
    <col min="15" max="15" width="14.5703125" style="414" customWidth="1"/>
    <col min="16" max="16" width="11.42578125" style="414" customWidth="1"/>
    <col min="17" max="256" width="9.140625" style="414"/>
    <col min="257" max="257" width="64.140625" style="414" customWidth="1"/>
    <col min="258" max="258" width="18.28515625" style="414" customWidth="1"/>
    <col min="259" max="259" width="14.5703125" style="414" customWidth="1"/>
    <col min="260" max="260" width="11.42578125" style="414" customWidth="1"/>
    <col min="261" max="261" width="18.28515625" style="414" customWidth="1"/>
    <col min="262" max="262" width="14.5703125" style="414" customWidth="1"/>
    <col min="263" max="263" width="11.28515625" style="414" customWidth="1"/>
    <col min="264" max="264" width="18.28515625" style="414" customWidth="1"/>
    <col min="265" max="265" width="14.5703125" style="414" customWidth="1"/>
    <col min="266" max="266" width="11.28515625" style="414" customWidth="1"/>
    <col min="267" max="267" width="18.28515625" style="414" customWidth="1"/>
    <col min="268" max="268" width="14.5703125" style="414" customWidth="1"/>
    <col min="269" max="269" width="11.28515625" style="414" customWidth="1"/>
    <col min="270" max="270" width="18.28515625" style="414" customWidth="1"/>
    <col min="271" max="271" width="14.5703125" style="414" customWidth="1"/>
    <col min="272" max="272" width="11.42578125" style="414" customWidth="1"/>
    <col min="273" max="512" width="9.140625" style="414"/>
    <col min="513" max="513" width="64.140625" style="414" customWidth="1"/>
    <col min="514" max="514" width="18.28515625" style="414" customWidth="1"/>
    <col min="515" max="515" width="14.5703125" style="414" customWidth="1"/>
    <col min="516" max="516" width="11.42578125" style="414" customWidth="1"/>
    <col min="517" max="517" width="18.28515625" style="414" customWidth="1"/>
    <col min="518" max="518" width="14.5703125" style="414" customWidth="1"/>
    <col min="519" max="519" width="11.28515625" style="414" customWidth="1"/>
    <col min="520" max="520" width="18.28515625" style="414" customWidth="1"/>
    <col min="521" max="521" width="14.5703125" style="414" customWidth="1"/>
    <col min="522" max="522" width="11.28515625" style="414" customWidth="1"/>
    <col min="523" max="523" width="18.28515625" style="414" customWidth="1"/>
    <col min="524" max="524" width="14.5703125" style="414" customWidth="1"/>
    <col min="525" max="525" width="11.28515625" style="414" customWidth="1"/>
    <col min="526" max="526" width="18.28515625" style="414" customWidth="1"/>
    <col min="527" max="527" width="14.5703125" style="414" customWidth="1"/>
    <col min="528" max="528" width="11.42578125" style="414" customWidth="1"/>
    <col min="529" max="768" width="9.140625" style="414"/>
    <col min="769" max="769" width="64.140625" style="414" customWidth="1"/>
    <col min="770" max="770" width="18.28515625" style="414" customWidth="1"/>
    <col min="771" max="771" width="14.5703125" style="414" customWidth="1"/>
    <col min="772" max="772" width="11.42578125" style="414" customWidth="1"/>
    <col min="773" max="773" width="18.28515625" style="414" customWidth="1"/>
    <col min="774" max="774" width="14.5703125" style="414" customWidth="1"/>
    <col min="775" max="775" width="11.28515625" style="414" customWidth="1"/>
    <col min="776" max="776" width="18.28515625" style="414" customWidth="1"/>
    <col min="777" max="777" width="14.5703125" style="414" customWidth="1"/>
    <col min="778" max="778" width="11.28515625" style="414" customWidth="1"/>
    <col min="779" max="779" width="18.28515625" style="414" customWidth="1"/>
    <col min="780" max="780" width="14.5703125" style="414" customWidth="1"/>
    <col min="781" max="781" width="11.28515625" style="414" customWidth="1"/>
    <col min="782" max="782" width="18.28515625" style="414" customWidth="1"/>
    <col min="783" max="783" width="14.5703125" style="414" customWidth="1"/>
    <col min="784" max="784" width="11.42578125" style="414" customWidth="1"/>
    <col min="785" max="1024" width="9.140625" style="414"/>
    <col min="1025" max="1025" width="64.140625" style="414" customWidth="1"/>
    <col min="1026" max="1026" width="18.28515625" style="414" customWidth="1"/>
    <col min="1027" max="1027" width="14.5703125" style="414" customWidth="1"/>
    <col min="1028" max="1028" width="11.42578125" style="414" customWidth="1"/>
    <col min="1029" max="1029" width="18.28515625" style="414" customWidth="1"/>
    <col min="1030" max="1030" width="14.5703125" style="414" customWidth="1"/>
    <col min="1031" max="1031" width="11.28515625" style="414" customWidth="1"/>
    <col min="1032" max="1032" width="18.28515625" style="414" customWidth="1"/>
    <col min="1033" max="1033" width="14.5703125" style="414" customWidth="1"/>
    <col min="1034" max="1034" width="11.28515625" style="414" customWidth="1"/>
    <col min="1035" max="1035" width="18.28515625" style="414" customWidth="1"/>
    <col min="1036" max="1036" width="14.5703125" style="414" customWidth="1"/>
    <col min="1037" max="1037" width="11.28515625" style="414" customWidth="1"/>
    <col min="1038" max="1038" width="18.28515625" style="414" customWidth="1"/>
    <col min="1039" max="1039" width="14.5703125" style="414" customWidth="1"/>
    <col min="1040" max="1040" width="11.42578125" style="414" customWidth="1"/>
    <col min="1041" max="1280" width="9.140625" style="414"/>
    <col min="1281" max="1281" width="64.140625" style="414" customWidth="1"/>
    <col min="1282" max="1282" width="18.28515625" style="414" customWidth="1"/>
    <col min="1283" max="1283" width="14.5703125" style="414" customWidth="1"/>
    <col min="1284" max="1284" width="11.42578125" style="414" customWidth="1"/>
    <col min="1285" max="1285" width="18.28515625" style="414" customWidth="1"/>
    <col min="1286" max="1286" width="14.5703125" style="414" customWidth="1"/>
    <col min="1287" max="1287" width="11.28515625" style="414" customWidth="1"/>
    <col min="1288" max="1288" width="18.28515625" style="414" customWidth="1"/>
    <col min="1289" max="1289" width="14.5703125" style="414" customWidth="1"/>
    <col min="1290" max="1290" width="11.28515625" style="414" customWidth="1"/>
    <col min="1291" max="1291" width="18.28515625" style="414" customWidth="1"/>
    <col min="1292" max="1292" width="14.5703125" style="414" customWidth="1"/>
    <col min="1293" max="1293" width="11.28515625" style="414" customWidth="1"/>
    <col min="1294" max="1294" width="18.28515625" style="414" customWidth="1"/>
    <col min="1295" max="1295" width="14.5703125" style="414" customWidth="1"/>
    <col min="1296" max="1296" width="11.42578125" style="414" customWidth="1"/>
    <col min="1297" max="1536" width="9.140625" style="414"/>
    <col min="1537" max="1537" width="64.140625" style="414" customWidth="1"/>
    <col min="1538" max="1538" width="18.28515625" style="414" customWidth="1"/>
    <col min="1539" max="1539" width="14.5703125" style="414" customWidth="1"/>
    <col min="1540" max="1540" width="11.42578125" style="414" customWidth="1"/>
    <col min="1541" max="1541" width="18.28515625" style="414" customWidth="1"/>
    <col min="1542" max="1542" width="14.5703125" style="414" customWidth="1"/>
    <col min="1543" max="1543" width="11.28515625" style="414" customWidth="1"/>
    <col min="1544" max="1544" width="18.28515625" style="414" customWidth="1"/>
    <col min="1545" max="1545" width="14.5703125" style="414" customWidth="1"/>
    <col min="1546" max="1546" width="11.28515625" style="414" customWidth="1"/>
    <col min="1547" max="1547" width="18.28515625" style="414" customWidth="1"/>
    <col min="1548" max="1548" width="14.5703125" style="414" customWidth="1"/>
    <col min="1549" max="1549" width="11.28515625" style="414" customWidth="1"/>
    <col min="1550" max="1550" width="18.28515625" style="414" customWidth="1"/>
    <col min="1551" max="1551" width="14.5703125" style="414" customWidth="1"/>
    <col min="1552" max="1552" width="11.42578125" style="414" customWidth="1"/>
    <col min="1553" max="1792" width="9.140625" style="414"/>
    <col min="1793" max="1793" width="64.140625" style="414" customWidth="1"/>
    <col min="1794" max="1794" width="18.28515625" style="414" customWidth="1"/>
    <col min="1795" max="1795" width="14.5703125" style="414" customWidth="1"/>
    <col min="1796" max="1796" width="11.42578125" style="414" customWidth="1"/>
    <col min="1797" max="1797" width="18.28515625" style="414" customWidth="1"/>
    <col min="1798" max="1798" width="14.5703125" style="414" customWidth="1"/>
    <col min="1799" max="1799" width="11.28515625" style="414" customWidth="1"/>
    <col min="1800" max="1800" width="18.28515625" style="414" customWidth="1"/>
    <col min="1801" max="1801" width="14.5703125" style="414" customWidth="1"/>
    <col min="1802" max="1802" width="11.28515625" style="414" customWidth="1"/>
    <col min="1803" max="1803" width="18.28515625" style="414" customWidth="1"/>
    <col min="1804" max="1804" width="14.5703125" style="414" customWidth="1"/>
    <col min="1805" max="1805" width="11.28515625" style="414" customWidth="1"/>
    <col min="1806" max="1806" width="18.28515625" style="414" customWidth="1"/>
    <col min="1807" max="1807" width="14.5703125" style="414" customWidth="1"/>
    <col min="1808" max="1808" width="11.42578125" style="414" customWidth="1"/>
    <col min="1809" max="2048" width="9.140625" style="414"/>
    <col min="2049" max="2049" width="64.140625" style="414" customWidth="1"/>
    <col min="2050" max="2050" width="18.28515625" style="414" customWidth="1"/>
    <col min="2051" max="2051" width="14.5703125" style="414" customWidth="1"/>
    <col min="2052" max="2052" width="11.42578125" style="414" customWidth="1"/>
    <col min="2053" max="2053" width="18.28515625" style="414" customWidth="1"/>
    <col min="2054" max="2054" width="14.5703125" style="414" customWidth="1"/>
    <col min="2055" max="2055" width="11.28515625" style="414" customWidth="1"/>
    <col min="2056" max="2056" width="18.28515625" style="414" customWidth="1"/>
    <col min="2057" max="2057" width="14.5703125" style="414" customWidth="1"/>
    <col min="2058" max="2058" width="11.28515625" style="414" customWidth="1"/>
    <col min="2059" max="2059" width="18.28515625" style="414" customWidth="1"/>
    <col min="2060" max="2060" width="14.5703125" style="414" customWidth="1"/>
    <col min="2061" max="2061" width="11.28515625" style="414" customWidth="1"/>
    <col min="2062" max="2062" width="18.28515625" style="414" customWidth="1"/>
    <col min="2063" max="2063" width="14.5703125" style="414" customWidth="1"/>
    <col min="2064" max="2064" width="11.42578125" style="414" customWidth="1"/>
    <col min="2065" max="2304" width="9.140625" style="414"/>
    <col min="2305" max="2305" width="64.140625" style="414" customWidth="1"/>
    <col min="2306" max="2306" width="18.28515625" style="414" customWidth="1"/>
    <col min="2307" max="2307" width="14.5703125" style="414" customWidth="1"/>
    <col min="2308" max="2308" width="11.42578125" style="414" customWidth="1"/>
    <col min="2309" max="2309" width="18.28515625" style="414" customWidth="1"/>
    <col min="2310" max="2310" width="14.5703125" style="414" customWidth="1"/>
    <col min="2311" max="2311" width="11.28515625" style="414" customWidth="1"/>
    <col min="2312" max="2312" width="18.28515625" style="414" customWidth="1"/>
    <col min="2313" max="2313" width="14.5703125" style="414" customWidth="1"/>
    <col min="2314" max="2314" width="11.28515625" style="414" customWidth="1"/>
    <col min="2315" max="2315" width="18.28515625" style="414" customWidth="1"/>
    <col min="2316" max="2316" width="14.5703125" style="414" customWidth="1"/>
    <col min="2317" max="2317" width="11.28515625" style="414" customWidth="1"/>
    <col min="2318" max="2318" width="18.28515625" style="414" customWidth="1"/>
    <col min="2319" max="2319" width="14.5703125" style="414" customWidth="1"/>
    <col min="2320" max="2320" width="11.42578125" style="414" customWidth="1"/>
    <col min="2321" max="2560" width="9.140625" style="414"/>
    <col min="2561" max="2561" width="64.140625" style="414" customWidth="1"/>
    <col min="2562" max="2562" width="18.28515625" style="414" customWidth="1"/>
    <col min="2563" max="2563" width="14.5703125" style="414" customWidth="1"/>
    <col min="2564" max="2564" width="11.42578125" style="414" customWidth="1"/>
    <col min="2565" max="2565" width="18.28515625" style="414" customWidth="1"/>
    <col min="2566" max="2566" width="14.5703125" style="414" customWidth="1"/>
    <col min="2567" max="2567" width="11.28515625" style="414" customWidth="1"/>
    <col min="2568" max="2568" width="18.28515625" style="414" customWidth="1"/>
    <col min="2569" max="2569" width="14.5703125" style="414" customWidth="1"/>
    <col min="2570" max="2570" width="11.28515625" style="414" customWidth="1"/>
    <col min="2571" max="2571" width="18.28515625" style="414" customWidth="1"/>
    <col min="2572" max="2572" width="14.5703125" style="414" customWidth="1"/>
    <col min="2573" max="2573" width="11.28515625" style="414" customWidth="1"/>
    <col min="2574" max="2574" width="18.28515625" style="414" customWidth="1"/>
    <col min="2575" max="2575" width="14.5703125" style="414" customWidth="1"/>
    <col min="2576" max="2576" width="11.42578125" style="414" customWidth="1"/>
    <col min="2577" max="2816" width="9.140625" style="414"/>
    <col min="2817" max="2817" width="64.140625" style="414" customWidth="1"/>
    <col min="2818" max="2818" width="18.28515625" style="414" customWidth="1"/>
    <col min="2819" max="2819" width="14.5703125" style="414" customWidth="1"/>
    <col min="2820" max="2820" width="11.42578125" style="414" customWidth="1"/>
    <col min="2821" max="2821" width="18.28515625" style="414" customWidth="1"/>
    <col min="2822" max="2822" width="14.5703125" style="414" customWidth="1"/>
    <col min="2823" max="2823" width="11.28515625" style="414" customWidth="1"/>
    <col min="2824" max="2824" width="18.28515625" style="414" customWidth="1"/>
    <col min="2825" max="2825" width="14.5703125" style="414" customWidth="1"/>
    <col min="2826" max="2826" width="11.28515625" style="414" customWidth="1"/>
    <col min="2827" max="2827" width="18.28515625" style="414" customWidth="1"/>
    <col min="2828" max="2828" width="14.5703125" style="414" customWidth="1"/>
    <col min="2829" max="2829" width="11.28515625" style="414" customWidth="1"/>
    <col min="2830" max="2830" width="18.28515625" style="414" customWidth="1"/>
    <col min="2831" max="2831" width="14.5703125" style="414" customWidth="1"/>
    <col min="2832" max="2832" width="11.42578125" style="414" customWidth="1"/>
    <col min="2833" max="3072" width="9.140625" style="414"/>
    <col min="3073" max="3073" width="64.140625" style="414" customWidth="1"/>
    <col min="3074" max="3074" width="18.28515625" style="414" customWidth="1"/>
    <col min="3075" max="3075" width="14.5703125" style="414" customWidth="1"/>
    <col min="3076" max="3076" width="11.42578125" style="414" customWidth="1"/>
    <col min="3077" max="3077" width="18.28515625" style="414" customWidth="1"/>
    <col min="3078" max="3078" width="14.5703125" style="414" customWidth="1"/>
    <col min="3079" max="3079" width="11.28515625" style="414" customWidth="1"/>
    <col min="3080" max="3080" width="18.28515625" style="414" customWidth="1"/>
    <col min="3081" max="3081" width="14.5703125" style="414" customWidth="1"/>
    <col min="3082" max="3082" width="11.28515625" style="414" customWidth="1"/>
    <col min="3083" max="3083" width="18.28515625" style="414" customWidth="1"/>
    <col min="3084" max="3084" width="14.5703125" style="414" customWidth="1"/>
    <col min="3085" max="3085" width="11.28515625" style="414" customWidth="1"/>
    <col min="3086" max="3086" width="18.28515625" style="414" customWidth="1"/>
    <col min="3087" max="3087" width="14.5703125" style="414" customWidth="1"/>
    <col min="3088" max="3088" width="11.42578125" style="414" customWidth="1"/>
    <col min="3089" max="3328" width="9.140625" style="414"/>
    <col min="3329" max="3329" width="64.140625" style="414" customWidth="1"/>
    <col min="3330" max="3330" width="18.28515625" style="414" customWidth="1"/>
    <col min="3331" max="3331" width="14.5703125" style="414" customWidth="1"/>
    <col min="3332" max="3332" width="11.42578125" style="414" customWidth="1"/>
    <col min="3333" max="3333" width="18.28515625" style="414" customWidth="1"/>
    <col min="3334" max="3334" width="14.5703125" style="414" customWidth="1"/>
    <col min="3335" max="3335" width="11.28515625" style="414" customWidth="1"/>
    <col min="3336" max="3336" width="18.28515625" style="414" customWidth="1"/>
    <col min="3337" max="3337" width="14.5703125" style="414" customWidth="1"/>
    <col min="3338" max="3338" width="11.28515625" style="414" customWidth="1"/>
    <col min="3339" max="3339" width="18.28515625" style="414" customWidth="1"/>
    <col min="3340" max="3340" width="14.5703125" style="414" customWidth="1"/>
    <col min="3341" max="3341" width="11.28515625" style="414" customWidth="1"/>
    <col min="3342" max="3342" width="18.28515625" style="414" customWidth="1"/>
    <col min="3343" max="3343" width="14.5703125" style="414" customWidth="1"/>
    <col min="3344" max="3344" width="11.42578125" style="414" customWidth="1"/>
    <col min="3345" max="3584" width="9.140625" style="414"/>
    <col min="3585" max="3585" width="64.140625" style="414" customWidth="1"/>
    <col min="3586" max="3586" width="18.28515625" style="414" customWidth="1"/>
    <col min="3587" max="3587" width="14.5703125" style="414" customWidth="1"/>
    <col min="3588" max="3588" width="11.42578125" style="414" customWidth="1"/>
    <col min="3589" max="3589" width="18.28515625" style="414" customWidth="1"/>
    <col min="3590" max="3590" width="14.5703125" style="414" customWidth="1"/>
    <col min="3591" max="3591" width="11.28515625" style="414" customWidth="1"/>
    <col min="3592" max="3592" width="18.28515625" style="414" customWidth="1"/>
    <col min="3593" max="3593" width="14.5703125" style="414" customWidth="1"/>
    <col min="3594" max="3594" width="11.28515625" style="414" customWidth="1"/>
    <col min="3595" max="3595" width="18.28515625" style="414" customWidth="1"/>
    <col min="3596" max="3596" width="14.5703125" style="414" customWidth="1"/>
    <col min="3597" max="3597" width="11.28515625" style="414" customWidth="1"/>
    <col min="3598" max="3598" width="18.28515625" style="414" customWidth="1"/>
    <col min="3599" max="3599" width="14.5703125" style="414" customWidth="1"/>
    <col min="3600" max="3600" width="11.42578125" style="414" customWidth="1"/>
    <col min="3601" max="3840" width="9.140625" style="414"/>
    <col min="3841" max="3841" width="64.140625" style="414" customWidth="1"/>
    <col min="3842" max="3842" width="18.28515625" style="414" customWidth="1"/>
    <col min="3843" max="3843" width="14.5703125" style="414" customWidth="1"/>
    <col min="3844" max="3844" width="11.42578125" style="414" customWidth="1"/>
    <col min="3845" max="3845" width="18.28515625" style="414" customWidth="1"/>
    <col min="3846" max="3846" width="14.5703125" style="414" customWidth="1"/>
    <col min="3847" max="3847" width="11.28515625" style="414" customWidth="1"/>
    <col min="3848" max="3848" width="18.28515625" style="414" customWidth="1"/>
    <col min="3849" max="3849" width="14.5703125" style="414" customWidth="1"/>
    <col min="3850" max="3850" width="11.28515625" style="414" customWidth="1"/>
    <col min="3851" max="3851" width="18.28515625" style="414" customWidth="1"/>
    <col min="3852" max="3852" width="14.5703125" style="414" customWidth="1"/>
    <col min="3853" max="3853" width="11.28515625" style="414" customWidth="1"/>
    <col min="3854" max="3854" width="18.28515625" style="414" customWidth="1"/>
    <col min="3855" max="3855" width="14.5703125" style="414" customWidth="1"/>
    <col min="3856" max="3856" width="11.42578125" style="414" customWidth="1"/>
    <col min="3857" max="4096" width="9.140625" style="414"/>
    <col min="4097" max="4097" width="64.140625" style="414" customWidth="1"/>
    <col min="4098" max="4098" width="18.28515625" style="414" customWidth="1"/>
    <col min="4099" max="4099" width="14.5703125" style="414" customWidth="1"/>
    <col min="4100" max="4100" width="11.42578125" style="414" customWidth="1"/>
    <col min="4101" max="4101" width="18.28515625" style="414" customWidth="1"/>
    <col min="4102" max="4102" width="14.5703125" style="414" customWidth="1"/>
    <col min="4103" max="4103" width="11.28515625" style="414" customWidth="1"/>
    <col min="4104" max="4104" width="18.28515625" style="414" customWidth="1"/>
    <col min="4105" max="4105" width="14.5703125" style="414" customWidth="1"/>
    <col min="4106" max="4106" width="11.28515625" style="414" customWidth="1"/>
    <col min="4107" max="4107" width="18.28515625" style="414" customWidth="1"/>
    <col min="4108" max="4108" width="14.5703125" style="414" customWidth="1"/>
    <col min="4109" max="4109" width="11.28515625" style="414" customWidth="1"/>
    <col min="4110" max="4110" width="18.28515625" style="414" customWidth="1"/>
    <col min="4111" max="4111" width="14.5703125" style="414" customWidth="1"/>
    <col min="4112" max="4112" width="11.42578125" style="414" customWidth="1"/>
    <col min="4113" max="4352" width="9.140625" style="414"/>
    <col min="4353" max="4353" width="64.140625" style="414" customWidth="1"/>
    <col min="4354" max="4354" width="18.28515625" style="414" customWidth="1"/>
    <col min="4355" max="4355" width="14.5703125" style="414" customWidth="1"/>
    <col min="4356" max="4356" width="11.42578125" style="414" customWidth="1"/>
    <col min="4357" max="4357" width="18.28515625" style="414" customWidth="1"/>
    <col min="4358" max="4358" width="14.5703125" style="414" customWidth="1"/>
    <col min="4359" max="4359" width="11.28515625" style="414" customWidth="1"/>
    <col min="4360" max="4360" width="18.28515625" style="414" customWidth="1"/>
    <col min="4361" max="4361" width="14.5703125" style="414" customWidth="1"/>
    <col min="4362" max="4362" width="11.28515625" style="414" customWidth="1"/>
    <col min="4363" max="4363" width="18.28515625" style="414" customWidth="1"/>
    <col min="4364" max="4364" width="14.5703125" style="414" customWidth="1"/>
    <col min="4365" max="4365" width="11.28515625" style="414" customWidth="1"/>
    <col min="4366" max="4366" width="18.28515625" style="414" customWidth="1"/>
    <col min="4367" max="4367" width="14.5703125" style="414" customWidth="1"/>
    <col min="4368" max="4368" width="11.42578125" style="414" customWidth="1"/>
    <col min="4369" max="4608" width="9.140625" style="414"/>
    <col min="4609" max="4609" width="64.140625" style="414" customWidth="1"/>
    <col min="4610" max="4610" width="18.28515625" style="414" customWidth="1"/>
    <col min="4611" max="4611" width="14.5703125" style="414" customWidth="1"/>
    <col min="4612" max="4612" width="11.42578125" style="414" customWidth="1"/>
    <col min="4613" max="4613" width="18.28515625" style="414" customWidth="1"/>
    <col min="4614" max="4614" width="14.5703125" style="414" customWidth="1"/>
    <col min="4615" max="4615" width="11.28515625" style="414" customWidth="1"/>
    <col min="4616" max="4616" width="18.28515625" style="414" customWidth="1"/>
    <col min="4617" max="4617" width="14.5703125" style="414" customWidth="1"/>
    <col min="4618" max="4618" width="11.28515625" style="414" customWidth="1"/>
    <col min="4619" max="4619" width="18.28515625" style="414" customWidth="1"/>
    <col min="4620" max="4620" width="14.5703125" style="414" customWidth="1"/>
    <col min="4621" max="4621" width="11.28515625" style="414" customWidth="1"/>
    <col min="4622" max="4622" width="18.28515625" style="414" customWidth="1"/>
    <col min="4623" max="4623" width="14.5703125" style="414" customWidth="1"/>
    <col min="4624" max="4624" width="11.42578125" style="414" customWidth="1"/>
    <col min="4625" max="4864" width="9.140625" style="414"/>
    <col min="4865" max="4865" width="64.140625" style="414" customWidth="1"/>
    <col min="4866" max="4866" width="18.28515625" style="414" customWidth="1"/>
    <col min="4867" max="4867" width="14.5703125" style="414" customWidth="1"/>
    <col min="4868" max="4868" width="11.42578125" style="414" customWidth="1"/>
    <col min="4869" max="4869" width="18.28515625" style="414" customWidth="1"/>
    <col min="4870" max="4870" width="14.5703125" style="414" customWidth="1"/>
    <col min="4871" max="4871" width="11.28515625" style="414" customWidth="1"/>
    <col min="4872" max="4872" width="18.28515625" style="414" customWidth="1"/>
    <col min="4873" max="4873" width="14.5703125" style="414" customWidth="1"/>
    <col min="4874" max="4874" width="11.28515625" style="414" customWidth="1"/>
    <col min="4875" max="4875" width="18.28515625" style="414" customWidth="1"/>
    <col min="4876" max="4876" width="14.5703125" style="414" customWidth="1"/>
    <col min="4877" max="4877" width="11.28515625" style="414" customWidth="1"/>
    <col min="4878" max="4878" width="18.28515625" style="414" customWidth="1"/>
    <col min="4879" max="4879" width="14.5703125" style="414" customWidth="1"/>
    <col min="4880" max="4880" width="11.42578125" style="414" customWidth="1"/>
    <col min="4881" max="5120" width="9.140625" style="414"/>
    <col min="5121" max="5121" width="64.140625" style="414" customWidth="1"/>
    <col min="5122" max="5122" width="18.28515625" style="414" customWidth="1"/>
    <col min="5123" max="5123" width="14.5703125" style="414" customWidth="1"/>
    <col min="5124" max="5124" width="11.42578125" style="414" customWidth="1"/>
    <col min="5125" max="5125" width="18.28515625" style="414" customWidth="1"/>
    <col min="5126" max="5126" width="14.5703125" style="414" customWidth="1"/>
    <col min="5127" max="5127" width="11.28515625" style="414" customWidth="1"/>
    <col min="5128" max="5128" width="18.28515625" style="414" customWidth="1"/>
    <col min="5129" max="5129" width="14.5703125" style="414" customWidth="1"/>
    <col min="5130" max="5130" width="11.28515625" style="414" customWidth="1"/>
    <col min="5131" max="5131" width="18.28515625" style="414" customWidth="1"/>
    <col min="5132" max="5132" width="14.5703125" style="414" customWidth="1"/>
    <col min="5133" max="5133" width="11.28515625" style="414" customWidth="1"/>
    <col min="5134" max="5134" width="18.28515625" style="414" customWidth="1"/>
    <col min="5135" max="5135" width="14.5703125" style="414" customWidth="1"/>
    <col min="5136" max="5136" width="11.42578125" style="414" customWidth="1"/>
    <col min="5137" max="5376" width="9.140625" style="414"/>
    <col min="5377" max="5377" width="64.140625" style="414" customWidth="1"/>
    <col min="5378" max="5378" width="18.28515625" style="414" customWidth="1"/>
    <col min="5379" max="5379" width="14.5703125" style="414" customWidth="1"/>
    <col min="5380" max="5380" width="11.42578125" style="414" customWidth="1"/>
    <col min="5381" max="5381" width="18.28515625" style="414" customWidth="1"/>
    <col min="5382" max="5382" width="14.5703125" style="414" customWidth="1"/>
    <col min="5383" max="5383" width="11.28515625" style="414" customWidth="1"/>
    <col min="5384" max="5384" width="18.28515625" style="414" customWidth="1"/>
    <col min="5385" max="5385" width="14.5703125" style="414" customWidth="1"/>
    <col min="5386" max="5386" width="11.28515625" style="414" customWidth="1"/>
    <col min="5387" max="5387" width="18.28515625" style="414" customWidth="1"/>
    <col min="5388" max="5388" width="14.5703125" style="414" customWidth="1"/>
    <col min="5389" max="5389" width="11.28515625" style="414" customWidth="1"/>
    <col min="5390" max="5390" width="18.28515625" style="414" customWidth="1"/>
    <col min="5391" max="5391" width="14.5703125" style="414" customWidth="1"/>
    <col min="5392" max="5392" width="11.42578125" style="414" customWidth="1"/>
    <col min="5393" max="5632" width="9.140625" style="414"/>
    <col min="5633" max="5633" width="64.140625" style="414" customWidth="1"/>
    <col min="5634" max="5634" width="18.28515625" style="414" customWidth="1"/>
    <col min="5635" max="5635" width="14.5703125" style="414" customWidth="1"/>
    <col min="5636" max="5636" width="11.42578125" style="414" customWidth="1"/>
    <col min="5637" max="5637" width="18.28515625" style="414" customWidth="1"/>
    <col min="5638" max="5638" width="14.5703125" style="414" customWidth="1"/>
    <col min="5639" max="5639" width="11.28515625" style="414" customWidth="1"/>
    <col min="5640" max="5640" width="18.28515625" style="414" customWidth="1"/>
    <col min="5641" max="5641" width="14.5703125" style="414" customWidth="1"/>
    <col min="5642" max="5642" width="11.28515625" style="414" customWidth="1"/>
    <col min="5643" max="5643" width="18.28515625" style="414" customWidth="1"/>
    <col min="5644" max="5644" width="14.5703125" style="414" customWidth="1"/>
    <col min="5645" max="5645" width="11.28515625" style="414" customWidth="1"/>
    <col min="5646" max="5646" width="18.28515625" style="414" customWidth="1"/>
    <col min="5647" max="5647" width="14.5703125" style="414" customWidth="1"/>
    <col min="5648" max="5648" width="11.42578125" style="414" customWidth="1"/>
    <col min="5649" max="5888" width="9.140625" style="414"/>
    <col min="5889" max="5889" width="64.140625" style="414" customWidth="1"/>
    <col min="5890" max="5890" width="18.28515625" style="414" customWidth="1"/>
    <col min="5891" max="5891" width="14.5703125" style="414" customWidth="1"/>
    <col min="5892" max="5892" width="11.42578125" style="414" customWidth="1"/>
    <col min="5893" max="5893" width="18.28515625" style="414" customWidth="1"/>
    <col min="5894" max="5894" width="14.5703125" style="414" customWidth="1"/>
    <col min="5895" max="5895" width="11.28515625" style="414" customWidth="1"/>
    <col min="5896" max="5896" width="18.28515625" style="414" customWidth="1"/>
    <col min="5897" max="5897" width="14.5703125" style="414" customWidth="1"/>
    <col min="5898" max="5898" width="11.28515625" style="414" customWidth="1"/>
    <col min="5899" max="5899" width="18.28515625" style="414" customWidth="1"/>
    <col min="5900" max="5900" width="14.5703125" style="414" customWidth="1"/>
    <col min="5901" max="5901" width="11.28515625" style="414" customWidth="1"/>
    <col min="5902" max="5902" width="18.28515625" style="414" customWidth="1"/>
    <col min="5903" max="5903" width="14.5703125" style="414" customWidth="1"/>
    <col min="5904" max="5904" width="11.42578125" style="414" customWidth="1"/>
    <col min="5905" max="6144" width="9.140625" style="414"/>
    <col min="6145" max="6145" width="64.140625" style="414" customWidth="1"/>
    <col min="6146" max="6146" width="18.28515625" style="414" customWidth="1"/>
    <col min="6147" max="6147" width="14.5703125" style="414" customWidth="1"/>
    <col min="6148" max="6148" width="11.42578125" style="414" customWidth="1"/>
    <col min="6149" max="6149" width="18.28515625" style="414" customWidth="1"/>
    <col min="6150" max="6150" width="14.5703125" style="414" customWidth="1"/>
    <col min="6151" max="6151" width="11.28515625" style="414" customWidth="1"/>
    <col min="6152" max="6152" width="18.28515625" style="414" customWidth="1"/>
    <col min="6153" max="6153" width="14.5703125" style="414" customWidth="1"/>
    <col min="6154" max="6154" width="11.28515625" style="414" customWidth="1"/>
    <col min="6155" max="6155" width="18.28515625" style="414" customWidth="1"/>
    <col min="6156" max="6156" width="14.5703125" style="414" customWidth="1"/>
    <col min="6157" max="6157" width="11.28515625" style="414" customWidth="1"/>
    <col min="6158" max="6158" width="18.28515625" style="414" customWidth="1"/>
    <col min="6159" max="6159" width="14.5703125" style="414" customWidth="1"/>
    <col min="6160" max="6160" width="11.42578125" style="414" customWidth="1"/>
    <col min="6161" max="6400" width="9.140625" style="414"/>
    <col min="6401" max="6401" width="64.140625" style="414" customWidth="1"/>
    <col min="6402" max="6402" width="18.28515625" style="414" customWidth="1"/>
    <col min="6403" max="6403" width="14.5703125" style="414" customWidth="1"/>
    <col min="6404" max="6404" width="11.42578125" style="414" customWidth="1"/>
    <col min="6405" max="6405" width="18.28515625" style="414" customWidth="1"/>
    <col min="6406" max="6406" width="14.5703125" style="414" customWidth="1"/>
    <col min="6407" max="6407" width="11.28515625" style="414" customWidth="1"/>
    <col min="6408" max="6408" width="18.28515625" style="414" customWidth="1"/>
    <col min="6409" max="6409" width="14.5703125" style="414" customWidth="1"/>
    <col min="6410" max="6410" width="11.28515625" style="414" customWidth="1"/>
    <col min="6411" max="6411" width="18.28515625" style="414" customWidth="1"/>
    <col min="6412" max="6412" width="14.5703125" style="414" customWidth="1"/>
    <col min="6413" max="6413" width="11.28515625" style="414" customWidth="1"/>
    <col min="6414" max="6414" width="18.28515625" style="414" customWidth="1"/>
    <col min="6415" max="6415" width="14.5703125" style="414" customWidth="1"/>
    <col min="6416" max="6416" width="11.42578125" style="414" customWidth="1"/>
    <col min="6417" max="6656" width="9.140625" style="414"/>
    <col min="6657" max="6657" width="64.140625" style="414" customWidth="1"/>
    <col min="6658" max="6658" width="18.28515625" style="414" customWidth="1"/>
    <col min="6659" max="6659" width="14.5703125" style="414" customWidth="1"/>
    <col min="6660" max="6660" width="11.42578125" style="414" customWidth="1"/>
    <col min="6661" max="6661" width="18.28515625" style="414" customWidth="1"/>
    <col min="6662" max="6662" width="14.5703125" style="414" customWidth="1"/>
    <col min="6663" max="6663" width="11.28515625" style="414" customWidth="1"/>
    <col min="6664" max="6664" width="18.28515625" style="414" customWidth="1"/>
    <col min="6665" max="6665" width="14.5703125" style="414" customWidth="1"/>
    <col min="6666" max="6666" width="11.28515625" style="414" customWidth="1"/>
    <col min="6667" max="6667" width="18.28515625" style="414" customWidth="1"/>
    <col min="6668" max="6668" width="14.5703125" style="414" customWidth="1"/>
    <col min="6669" max="6669" width="11.28515625" style="414" customWidth="1"/>
    <col min="6670" max="6670" width="18.28515625" style="414" customWidth="1"/>
    <col min="6671" max="6671" width="14.5703125" style="414" customWidth="1"/>
    <col min="6672" max="6672" width="11.42578125" style="414" customWidth="1"/>
    <col min="6673" max="6912" width="9.140625" style="414"/>
    <col min="6913" max="6913" width="64.140625" style="414" customWidth="1"/>
    <col min="6914" max="6914" width="18.28515625" style="414" customWidth="1"/>
    <col min="6915" max="6915" width="14.5703125" style="414" customWidth="1"/>
    <col min="6916" max="6916" width="11.42578125" style="414" customWidth="1"/>
    <col min="6917" max="6917" width="18.28515625" style="414" customWidth="1"/>
    <col min="6918" max="6918" width="14.5703125" style="414" customWidth="1"/>
    <col min="6919" max="6919" width="11.28515625" style="414" customWidth="1"/>
    <col min="6920" max="6920" width="18.28515625" style="414" customWidth="1"/>
    <col min="6921" max="6921" width="14.5703125" style="414" customWidth="1"/>
    <col min="6922" max="6922" width="11.28515625" style="414" customWidth="1"/>
    <col min="6923" max="6923" width="18.28515625" style="414" customWidth="1"/>
    <col min="6924" max="6924" width="14.5703125" style="414" customWidth="1"/>
    <col min="6925" max="6925" width="11.28515625" style="414" customWidth="1"/>
    <col min="6926" max="6926" width="18.28515625" style="414" customWidth="1"/>
    <col min="6927" max="6927" width="14.5703125" style="414" customWidth="1"/>
    <col min="6928" max="6928" width="11.42578125" style="414" customWidth="1"/>
    <col min="6929" max="7168" width="9.140625" style="414"/>
    <col min="7169" max="7169" width="64.140625" style="414" customWidth="1"/>
    <col min="7170" max="7170" width="18.28515625" style="414" customWidth="1"/>
    <col min="7171" max="7171" width="14.5703125" style="414" customWidth="1"/>
    <col min="7172" max="7172" width="11.42578125" style="414" customWidth="1"/>
    <col min="7173" max="7173" width="18.28515625" style="414" customWidth="1"/>
    <col min="7174" max="7174" width="14.5703125" style="414" customWidth="1"/>
    <col min="7175" max="7175" width="11.28515625" style="414" customWidth="1"/>
    <col min="7176" max="7176" width="18.28515625" style="414" customWidth="1"/>
    <col min="7177" max="7177" width="14.5703125" style="414" customWidth="1"/>
    <col min="7178" max="7178" width="11.28515625" style="414" customWidth="1"/>
    <col min="7179" max="7179" width="18.28515625" style="414" customWidth="1"/>
    <col min="7180" max="7180" width="14.5703125" style="414" customWidth="1"/>
    <col min="7181" max="7181" width="11.28515625" style="414" customWidth="1"/>
    <col min="7182" max="7182" width="18.28515625" style="414" customWidth="1"/>
    <col min="7183" max="7183" width="14.5703125" style="414" customWidth="1"/>
    <col min="7184" max="7184" width="11.42578125" style="414" customWidth="1"/>
    <col min="7185" max="7424" width="9.140625" style="414"/>
    <col min="7425" max="7425" width="64.140625" style="414" customWidth="1"/>
    <col min="7426" max="7426" width="18.28515625" style="414" customWidth="1"/>
    <col min="7427" max="7427" width="14.5703125" style="414" customWidth="1"/>
    <col min="7428" max="7428" width="11.42578125" style="414" customWidth="1"/>
    <col min="7429" max="7429" width="18.28515625" style="414" customWidth="1"/>
    <col min="7430" max="7430" width="14.5703125" style="414" customWidth="1"/>
    <col min="7431" max="7431" width="11.28515625" style="414" customWidth="1"/>
    <col min="7432" max="7432" width="18.28515625" style="414" customWidth="1"/>
    <col min="7433" max="7433" width="14.5703125" style="414" customWidth="1"/>
    <col min="7434" max="7434" width="11.28515625" style="414" customWidth="1"/>
    <col min="7435" max="7435" width="18.28515625" style="414" customWidth="1"/>
    <col min="7436" max="7436" width="14.5703125" style="414" customWidth="1"/>
    <col min="7437" max="7437" width="11.28515625" style="414" customWidth="1"/>
    <col min="7438" max="7438" width="18.28515625" style="414" customWidth="1"/>
    <col min="7439" max="7439" width="14.5703125" style="414" customWidth="1"/>
    <col min="7440" max="7440" width="11.42578125" style="414" customWidth="1"/>
    <col min="7441" max="7680" width="9.140625" style="414"/>
    <col min="7681" max="7681" width="64.140625" style="414" customWidth="1"/>
    <col min="7682" max="7682" width="18.28515625" style="414" customWidth="1"/>
    <col min="7683" max="7683" width="14.5703125" style="414" customWidth="1"/>
    <col min="7684" max="7684" width="11.42578125" style="414" customWidth="1"/>
    <col min="7685" max="7685" width="18.28515625" style="414" customWidth="1"/>
    <col min="7686" max="7686" width="14.5703125" style="414" customWidth="1"/>
    <col min="7687" max="7687" width="11.28515625" style="414" customWidth="1"/>
    <col min="7688" max="7688" width="18.28515625" style="414" customWidth="1"/>
    <col min="7689" max="7689" width="14.5703125" style="414" customWidth="1"/>
    <col min="7690" max="7690" width="11.28515625" style="414" customWidth="1"/>
    <col min="7691" max="7691" width="18.28515625" style="414" customWidth="1"/>
    <col min="7692" max="7692" width="14.5703125" style="414" customWidth="1"/>
    <col min="7693" max="7693" width="11.28515625" style="414" customWidth="1"/>
    <col min="7694" max="7694" width="18.28515625" style="414" customWidth="1"/>
    <col min="7695" max="7695" width="14.5703125" style="414" customWidth="1"/>
    <col min="7696" max="7696" width="11.42578125" style="414" customWidth="1"/>
    <col min="7697" max="7936" width="9.140625" style="414"/>
    <col min="7937" max="7937" width="64.140625" style="414" customWidth="1"/>
    <col min="7938" max="7938" width="18.28515625" style="414" customWidth="1"/>
    <col min="7939" max="7939" width="14.5703125" style="414" customWidth="1"/>
    <col min="7940" max="7940" width="11.42578125" style="414" customWidth="1"/>
    <col min="7941" max="7941" width="18.28515625" style="414" customWidth="1"/>
    <col min="7942" max="7942" width="14.5703125" style="414" customWidth="1"/>
    <col min="7943" max="7943" width="11.28515625" style="414" customWidth="1"/>
    <col min="7944" max="7944" width="18.28515625" style="414" customWidth="1"/>
    <col min="7945" max="7945" width="14.5703125" style="414" customWidth="1"/>
    <col min="7946" max="7946" width="11.28515625" style="414" customWidth="1"/>
    <col min="7947" max="7947" width="18.28515625" style="414" customWidth="1"/>
    <col min="7948" max="7948" width="14.5703125" style="414" customWidth="1"/>
    <col min="7949" max="7949" width="11.28515625" style="414" customWidth="1"/>
    <col min="7950" max="7950" width="18.28515625" style="414" customWidth="1"/>
    <col min="7951" max="7951" width="14.5703125" style="414" customWidth="1"/>
    <col min="7952" max="7952" width="11.42578125" style="414" customWidth="1"/>
    <col min="7953" max="8192" width="9.140625" style="414"/>
    <col min="8193" max="8193" width="64.140625" style="414" customWidth="1"/>
    <col min="8194" max="8194" width="18.28515625" style="414" customWidth="1"/>
    <col min="8195" max="8195" width="14.5703125" style="414" customWidth="1"/>
    <col min="8196" max="8196" width="11.42578125" style="414" customWidth="1"/>
    <col min="8197" max="8197" width="18.28515625" style="414" customWidth="1"/>
    <col min="8198" max="8198" width="14.5703125" style="414" customWidth="1"/>
    <col min="8199" max="8199" width="11.28515625" style="414" customWidth="1"/>
    <col min="8200" max="8200" width="18.28515625" style="414" customWidth="1"/>
    <col min="8201" max="8201" width="14.5703125" style="414" customWidth="1"/>
    <col min="8202" max="8202" width="11.28515625" style="414" customWidth="1"/>
    <col min="8203" max="8203" width="18.28515625" style="414" customWidth="1"/>
    <col min="8204" max="8204" width="14.5703125" style="414" customWidth="1"/>
    <col min="8205" max="8205" width="11.28515625" style="414" customWidth="1"/>
    <col min="8206" max="8206" width="18.28515625" style="414" customWidth="1"/>
    <col min="8207" max="8207" width="14.5703125" style="414" customWidth="1"/>
    <col min="8208" max="8208" width="11.42578125" style="414" customWidth="1"/>
    <col min="8209" max="8448" width="9.140625" style="414"/>
    <col min="8449" max="8449" width="64.140625" style="414" customWidth="1"/>
    <col min="8450" max="8450" width="18.28515625" style="414" customWidth="1"/>
    <col min="8451" max="8451" width="14.5703125" style="414" customWidth="1"/>
    <col min="8452" max="8452" width="11.42578125" style="414" customWidth="1"/>
    <col min="8453" max="8453" width="18.28515625" style="414" customWidth="1"/>
    <col min="8454" max="8454" width="14.5703125" style="414" customWidth="1"/>
    <col min="8455" max="8455" width="11.28515625" style="414" customWidth="1"/>
    <col min="8456" max="8456" width="18.28515625" style="414" customWidth="1"/>
    <col min="8457" max="8457" width="14.5703125" style="414" customWidth="1"/>
    <col min="8458" max="8458" width="11.28515625" style="414" customWidth="1"/>
    <col min="8459" max="8459" width="18.28515625" style="414" customWidth="1"/>
    <col min="8460" max="8460" width="14.5703125" style="414" customWidth="1"/>
    <col min="8461" max="8461" width="11.28515625" style="414" customWidth="1"/>
    <col min="8462" max="8462" width="18.28515625" style="414" customWidth="1"/>
    <col min="8463" max="8463" width="14.5703125" style="414" customWidth="1"/>
    <col min="8464" max="8464" width="11.42578125" style="414" customWidth="1"/>
    <col min="8465" max="8704" width="9.140625" style="414"/>
    <col min="8705" max="8705" width="64.140625" style="414" customWidth="1"/>
    <col min="8706" max="8706" width="18.28515625" style="414" customWidth="1"/>
    <col min="8707" max="8707" width="14.5703125" style="414" customWidth="1"/>
    <col min="8708" max="8708" width="11.42578125" style="414" customWidth="1"/>
    <col min="8709" max="8709" width="18.28515625" style="414" customWidth="1"/>
    <col min="8710" max="8710" width="14.5703125" style="414" customWidth="1"/>
    <col min="8711" max="8711" width="11.28515625" style="414" customWidth="1"/>
    <col min="8712" max="8712" width="18.28515625" style="414" customWidth="1"/>
    <col min="8713" max="8713" width="14.5703125" style="414" customWidth="1"/>
    <col min="8714" max="8714" width="11.28515625" style="414" customWidth="1"/>
    <col min="8715" max="8715" width="18.28515625" style="414" customWidth="1"/>
    <col min="8716" max="8716" width="14.5703125" style="414" customWidth="1"/>
    <col min="8717" max="8717" width="11.28515625" style="414" customWidth="1"/>
    <col min="8718" max="8718" width="18.28515625" style="414" customWidth="1"/>
    <col min="8719" max="8719" width="14.5703125" style="414" customWidth="1"/>
    <col min="8720" max="8720" width="11.42578125" style="414" customWidth="1"/>
    <col min="8721" max="8960" width="9.140625" style="414"/>
    <col min="8961" max="8961" width="64.140625" style="414" customWidth="1"/>
    <col min="8962" max="8962" width="18.28515625" style="414" customWidth="1"/>
    <col min="8963" max="8963" width="14.5703125" style="414" customWidth="1"/>
    <col min="8964" max="8964" width="11.42578125" style="414" customWidth="1"/>
    <col min="8965" max="8965" width="18.28515625" style="414" customWidth="1"/>
    <col min="8966" max="8966" width="14.5703125" style="414" customWidth="1"/>
    <col min="8967" max="8967" width="11.28515625" style="414" customWidth="1"/>
    <col min="8968" max="8968" width="18.28515625" style="414" customWidth="1"/>
    <col min="8969" max="8969" width="14.5703125" style="414" customWidth="1"/>
    <col min="8970" max="8970" width="11.28515625" style="414" customWidth="1"/>
    <col min="8971" max="8971" width="18.28515625" style="414" customWidth="1"/>
    <col min="8972" max="8972" width="14.5703125" style="414" customWidth="1"/>
    <col min="8973" max="8973" width="11.28515625" style="414" customWidth="1"/>
    <col min="8974" max="8974" width="18.28515625" style="414" customWidth="1"/>
    <col min="8975" max="8975" width="14.5703125" style="414" customWidth="1"/>
    <col min="8976" max="8976" width="11.42578125" style="414" customWidth="1"/>
    <col min="8977" max="9216" width="9.140625" style="414"/>
    <col min="9217" max="9217" width="64.140625" style="414" customWidth="1"/>
    <col min="9218" max="9218" width="18.28515625" style="414" customWidth="1"/>
    <col min="9219" max="9219" width="14.5703125" style="414" customWidth="1"/>
    <col min="9220" max="9220" width="11.42578125" style="414" customWidth="1"/>
    <col min="9221" max="9221" width="18.28515625" style="414" customWidth="1"/>
    <col min="9222" max="9222" width="14.5703125" style="414" customWidth="1"/>
    <col min="9223" max="9223" width="11.28515625" style="414" customWidth="1"/>
    <col min="9224" max="9224" width="18.28515625" style="414" customWidth="1"/>
    <col min="9225" max="9225" width="14.5703125" style="414" customWidth="1"/>
    <col min="9226" max="9226" width="11.28515625" style="414" customWidth="1"/>
    <col min="9227" max="9227" width="18.28515625" style="414" customWidth="1"/>
    <col min="9228" max="9228" width="14.5703125" style="414" customWidth="1"/>
    <col min="9229" max="9229" width="11.28515625" style="414" customWidth="1"/>
    <col min="9230" max="9230" width="18.28515625" style="414" customWidth="1"/>
    <col min="9231" max="9231" width="14.5703125" style="414" customWidth="1"/>
    <col min="9232" max="9232" width="11.42578125" style="414" customWidth="1"/>
    <col min="9233" max="9472" width="9.140625" style="414"/>
    <col min="9473" max="9473" width="64.140625" style="414" customWidth="1"/>
    <col min="9474" max="9474" width="18.28515625" style="414" customWidth="1"/>
    <col min="9475" max="9475" width="14.5703125" style="414" customWidth="1"/>
    <col min="9476" max="9476" width="11.42578125" style="414" customWidth="1"/>
    <col min="9477" max="9477" width="18.28515625" style="414" customWidth="1"/>
    <col min="9478" max="9478" width="14.5703125" style="414" customWidth="1"/>
    <col min="9479" max="9479" width="11.28515625" style="414" customWidth="1"/>
    <col min="9480" max="9480" width="18.28515625" style="414" customWidth="1"/>
    <col min="9481" max="9481" width="14.5703125" style="414" customWidth="1"/>
    <col min="9482" max="9482" width="11.28515625" style="414" customWidth="1"/>
    <col min="9483" max="9483" width="18.28515625" style="414" customWidth="1"/>
    <col min="9484" max="9484" width="14.5703125" style="414" customWidth="1"/>
    <col min="9485" max="9485" width="11.28515625" style="414" customWidth="1"/>
    <col min="9486" max="9486" width="18.28515625" style="414" customWidth="1"/>
    <col min="9487" max="9487" width="14.5703125" style="414" customWidth="1"/>
    <col min="9488" max="9488" width="11.42578125" style="414" customWidth="1"/>
    <col min="9489" max="9728" width="9.140625" style="414"/>
    <col min="9729" max="9729" width="64.140625" style="414" customWidth="1"/>
    <col min="9730" max="9730" width="18.28515625" style="414" customWidth="1"/>
    <col min="9731" max="9731" width="14.5703125" style="414" customWidth="1"/>
    <col min="9732" max="9732" width="11.42578125" style="414" customWidth="1"/>
    <col min="9733" max="9733" width="18.28515625" style="414" customWidth="1"/>
    <col min="9734" max="9734" width="14.5703125" style="414" customWidth="1"/>
    <col min="9735" max="9735" width="11.28515625" style="414" customWidth="1"/>
    <col min="9736" max="9736" width="18.28515625" style="414" customWidth="1"/>
    <col min="9737" max="9737" width="14.5703125" style="414" customWidth="1"/>
    <col min="9738" max="9738" width="11.28515625" style="414" customWidth="1"/>
    <col min="9739" max="9739" width="18.28515625" style="414" customWidth="1"/>
    <col min="9740" max="9740" width="14.5703125" style="414" customWidth="1"/>
    <col min="9741" max="9741" width="11.28515625" style="414" customWidth="1"/>
    <col min="9742" max="9742" width="18.28515625" style="414" customWidth="1"/>
    <col min="9743" max="9743" width="14.5703125" style="414" customWidth="1"/>
    <col min="9744" max="9744" width="11.42578125" style="414" customWidth="1"/>
    <col min="9745" max="9984" width="9.140625" style="414"/>
    <col min="9985" max="9985" width="64.140625" style="414" customWidth="1"/>
    <col min="9986" max="9986" width="18.28515625" style="414" customWidth="1"/>
    <col min="9987" max="9987" width="14.5703125" style="414" customWidth="1"/>
    <col min="9988" max="9988" width="11.42578125" style="414" customWidth="1"/>
    <col min="9989" max="9989" width="18.28515625" style="414" customWidth="1"/>
    <col min="9990" max="9990" width="14.5703125" style="414" customWidth="1"/>
    <col min="9991" max="9991" width="11.28515625" style="414" customWidth="1"/>
    <col min="9992" max="9992" width="18.28515625" style="414" customWidth="1"/>
    <col min="9993" max="9993" width="14.5703125" style="414" customWidth="1"/>
    <col min="9994" max="9994" width="11.28515625" style="414" customWidth="1"/>
    <col min="9995" max="9995" width="18.28515625" style="414" customWidth="1"/>
    <col min="9996" max="9996" width="14.5703125" style="414" customWidth="1"/>
    <col min="9997" max="9997" width="11.28515625" style="414" customWidth="1"/>
    <col min="9998" max="9998" width="18.28515625" style="414" customWidth="1"/>
    <col min="9999" max="9999" width="14.5703125" style="414" customWidth="1"/>
    <col min="10000" max="10000" width="11.42578125" style="414" customWidth="1"/>
    <col min="10001" max="10240" width="9.140625" style="414"/>
    <col min="10241" max="10241" width="64.140625" style="414" customWidth="1"/>
    <col min="10242" max="10242" width="18.28515625" style="414" customWidth="1"/>
    <col min="10243" max="10243" width="14.5703125" style="414" customWidth="1"/>
    <col min="10244" max="10244" width="11.42578125" style="414" customWidth="1"/>
    <col min="10245" max="10245" width="18.28515625" style="414" customWidth="1"/>
    <col min="10246" max="10246" width="14.5703125" style="414" customWidth="1"/>
    <col min="10247" max="10247" width="11.28515625" style="414" customWidth="1"/>
    <col min="10248" max="10248" width="18.28515625" style="414" customWidth="1"/>
    <col min="10249" max="10249" width="14.5703125" style="414" customWidth="1"/>
    <col min="10250" max="10250" width="11.28515625" style="414" customWidth="1"/>
    <col min="10251" max="10251" width="18.28515625" style="414" customWidth="1"/>
    <col min="10252" max="10252" width="14.5703125" style="414" customWidth="1"/>
    <col min="10253" max="10253" width="11.28515625" style="414" customWidth="1"/>
    <col min="10254" max="10254" width="18.28515625" style="414" customWidth="1"/>
    <col min="10255" max="10255" width="14.5703125" style="414" customWidth="1"/>
    <col min="10256" max="10256" width="11.42578125" style="414" customWidth="1"/>
    <col min="10257" max="10496" width="9.140625" style="414"/>
    <col min="10497" max="10497" width="64.140625" style="414" customWidth="1"/>
    <col min="10498" max="10498" width="18.28515625" style="414" customWidth="1"/>
    <col min="10499" max="10499" width="14.5703125" style="414" customWidth="1"/>
    <col min="10500" max="10500" width="11.42578125" style="414" customWidth="1"/>
    <col min="10501" max="10501" width="18.28515625" style="414" customWidth="1"/>
    <col min="10502" max="10502" width="14.5703125" style="414" customWidth="1"/>
    <col min="10503" max="10503" width="11.28515625" style="414" customWidth="1"/>
    <col min="10504" max="10504" width="18.28515625" style="414" customWidth="1"/>
    <col min="10505" max="10505" width="14.5703125" style="414" customWidth="1"/>
    <col min="10506" max="10506" width="11.28515625" style="414" customWidth="1"/>
    <col min="10507" max="10507" width="18.28515625" style="414" customWidth="1"/>
    <col min="10508" max="10508" width="14.5703125" style="414" customWidth="1"/>
    <col min="10509" max="10509" width="11.28515625" style="414" customWidth="1"/>
    <col min="10510" max="10510" width="18.28515625" style="414" customWidth="1"/>
    <col min="10511" max="10511" width="14.5703125" style="414" customWidth="1"/>
    <col min="10512" max="10512" width="11.42578125" style="414" customWidth="1"/>
    <col min="10513" max="10752" width="9.140625" style="414"/>
    <col min="10753" max="10753" width="64.140625" style="414" customWidth="1"/>
    <col min="10754" max="10754" width="18.28515625" style="414" customWidth="1"/>
    <col min="10755" max="10755" width="14.5703125" style="414" customWidth="1"/>
    <col min="10756" max="10756" width="11.42578125" style="414" customWidth="1"/>
    <col min="10757" max="10757" width="18.28515625" style="414" customWidth="1"/>
    <col min="10758" max="10758" width="14.5703125" style="414" customWidth="1"/>
    <col min="10759" max="10759" width="11.28515625" style="414" customWidth="1"/>
    <col min="10760" max="10760" width="18.28515625" style="414" customWidth="1"/>
    <col min="10761" max="10761" width="14.5703125" style="414" customWidth="1"/>
    <col min="10762" max="10762" width="11.28515625" style="414" customWidth="1"/>
    <col min="10763" max="10763" width="18.28515625" style="414" customWidth="1"/>
    <col min="10764" max="10764" width="14.5703125" style="414" customWidth="1"/>
    <col min="10765" max="10765" width="11.28515625" style="414" customWidth="1"/>
    <col min="10766" max="10766" width="18.28515625" style="414" customWidth="1"/>
    <col min="10767" max="10767" width="14.5703125" style="414" customWidth="1"/>
    <col min="10768" max="10768" width="11.42578125" style="414" customWidth="1"/>
    <col min="10769" max="11008" width="9.140625" style="414"/>
    <col min="11009" max="11009" width="64.140625" style="414" customWidth="1"/>
    <col min="11010" max="11010" width="18.28515625" style="414" customWidth="1"/>
    <col min="11011" max="11011" width="14.5703125" style="414" customWidth="1"/>
    <col min="11012" max="11012" width="11.42578125" style="414" customWidth="1"/>
    <col min="11013" max="11013" width="18.28515625" style="414" customWidth="1"/>
    <col min="11014" max="11014" width="14.5703125" style="414" customWidth="1"/>
    <col min="11015" max="11015" width="11.28515625" style="414" customWidth="1"/>
    <col min="11016" max="11016" width="18.28515625" style="414" customWidth="1"/>
    <col min="11017" max="11017" width="14.5703125" style="414" customWidth="1"/>
    <col min="11018" max="11018" width="11.28515625" style="414" customWidth="1"/>
    <col min="11019" max="11019" width="18.28515625" style="414" customWidth="1"/>
    <col min="11020" max="11020" width="14.5703125" style="414" customWidth="1"/>
    <col min="11021" max="11021" width="11.28515625" style="414" customWidth="1"/>
    <col min="11022" max="11022" width="18.28515625" style="414" customWidth="1"/>
    <col min="11023" max="11023" width="14.5703125" style="414" customWidth="1"/>
    <col min="11024" max="11024" width="11.42578125" style="414" customWidth="1"/>
    <col min="11025" max="11264" width="9.140625" style="414"/>
    <col min="11265" max="11265" width="64.140625" style="414" customWidth="1"/>
    <col min="11266" max="11266" width="18.28515625" style="414" customWidth="1"/>
    <col min="11267" max="11267" width="14.5703125" style="414" customWidth="1"/>
    <col min="11268" max="11268" width="11.42578125" style="414" customWidth="1"/>
    <col min="11269" max="11269" width="18.28515625" style="414" customWidth="1"/>
    <col min="11270" max="11270" width="14.5703125" style="414" customWidth="1"/>
    <col min="11271" max="11271" width="11.28515625" style="414" customWidth="1"/>
    <col min="11272" max="11272" width="18.28515625" style="414" customWidth="1"/>
    <col min="11273" max="11273" width="14.5703125" style="414" customWidth="1"/>
    <col min="11274" max="11274" width="11.28515625" style="414" customWidth="1"/>
    <col min="11275" max="11275" width="18.28515625" style="414" customWidth="1"/>
    <col min="11276" max="11276" width="14.5703125" style="414" customWidth="1"/>
    <col min="11277" max="11277" width="11.28515625" style="414" customWidth="1"/>
    <col min="11278" max="11278" width="18.28515625" style="414" customWidth="1"/>
    <col min="11279" max="11279" width="14.5703125" style="414" customWidth="1"/>
    <col min="11280" max="11280" width="11.42578125" style="414" customWidth="1"/>
    <col min="11281" max="11520" width="9.140625" style="414"/>
    <col min="11521" max="11521" width="64.140625" style="414" customWidth="1"/>
    <col min="11522" max="11522" width="18.28515625" style="414" customWidth="1"/>
    <col min="11523" max="11523" width="14.5703125" style="414" customWidth="1"/>
    <col min="11524" max="11524" width="11.42578125" style="414" customWidth="1"/>
    <col min="11525" max="11525" width="18.28515625" style="414" customWidth="1"/>
    <col min="11526" max="11526" width="14.5703125" style="414" customWidth="1"/>
    <col min="11527" max="11527" width="11.28515625" style="414" customWidth="1"/>
    <col min="11528" max="11528" width="18.28515625" style="414" customWidth="1"/>
    <col min="11529" max="11529" width="14.5703125" style="414" customWidth="1"/>
    <col min="11530" max="11530" width="11.28515625" style="414" customWidth="1"/>
    <col min="11531" max="11531" width="18.28515625" style="414" customWidth="1"/>
    <col min="11532" max="11532" width="14.5703125" style="414" customWidth="1"/>
    <col min="11533" max="11533" width="11.28515625" style="414" customWidth="1"/>
    <col min="11534" max="11534" width="18.28515625" style="414" customWidth="1"/>
    <col min="11535" max="11535" width="14.5703125" style="414" customWidth="1"/>
    <col min="11536" max="11536" width="11.42578125" style="414" customWidth="1"/>
    <col min="11537" max="11776" width="9.140625" style="414"/>
    <col min="11777" max="11777" width="64.140625" style="414" customWidth="1"/>
    <col min="11778" max="11778" width="18.28515625" style="414" customWidth="1"/>
    <col min="11779" max="11779" width="14.5703125" style="414" customWidth="1"/>
    <col min="11780" max="11780" width="11.42578125" style="414" customWidth="1"/>
    <col min="11781" max="11781" width="18.28515625" style="414" customWidth="1"/>
    <col min="11782" max="11782" width="14.5703125" style="414" customWidth="1"/>
    <col min="11783" max="11783" width="11.28515625" style="414" customWidth="1"/>
    <col min="11784" max="11784" width="18.28515625" style="414" customWidth="1"/>
    <col min="11785" max="11785" width="14.5703125" style="414" customWidth="1"/>
    <col min="11786" max="11786" width="11.28515625" style="414" customWidth="1"/>
    <col min="11787" max="11787" width="18.28515625" style="414" customWidth="1"/>
    <col min="11788" max="11788" width="14.5703125" style="414" customWidth="1"/>
    <col min="11789" max="11789" width="11.28515625" style="414" customWidth="1"/>
    <col min="11790" max="11790" width="18.28515625" style="414" customWidth="1"/>
    <col min="11791" max="11791" width="14.5703125" style="414" customWidth="1"/>
    <col min="11792" max="11792" width="11.42578125" style="414" customWidth="1"/>
    <col min="11793" max="12032" width="9.140625" style="414"/>
    <col min="12033" max="12033" width="64.140625" style="414" customWidth="1"/>
    <col min="12034" max="12034" width="18.28515625" style="414" customWidth="1"/>
    <col min="12035" max="12035" width="14.5703125" style="414" customWidth="1"/>
    <col min="12036" max="12036" width="11.42578125" style="414" customWidth="1"/>
    <col min="12037" max="12037" width="18.28515625" style="414" customWidth="1"/>
    <col min="12038" max="12038" width="14.5703125" style="414" customWidth="1"/>
    <col min="12039" max="12039" width="11.28515625" style="414" customWidth="1"/>
    <col min="12040" max="12040" width="18.28515625" style="414" customWidth="1"/>
    <col min="12041" max="12041" width="14.5703125" style="414" customWidth="1"/>
    <col min="12042" max="12042" width="11.28515625" style="414" customWidth="1"/>
    <col min="12043" max="12043" width="18.28515625" style="414" customWidth="1"/>
    <col min="12044" max="12044" width="14.5703125" style="414" customWidth="1"/>
    <col min="12045" max="12045" width="11.28515625" style="414" customWidth="1"/>
    <col min="12046" max="12046" width="18.28515625" style="414" customWidth="1"/>
    <col min="12047" max="12047" width="14.5703125" style="414" customWidth="1"/>
    <col min="12048" max="12048" width="11.42578125" style="414" customWidth="1"/>
    <col min="12049" max="12288" width="9.140625" style="414"/>
    <col min="12289" max="12289" width="64.140625" style="414" customWidth="1"/>
    <col min="12290" max="12290" width="18.28515625" style="414" customWidth="1"/>
    <col min="12291" max="12291" width="14.5703125" style="414" customWidth="1"/>
    <col min="12292" max="12292" width="11.42578125" style="414" customWidth="1"/>
    <col min="12293" max="12293" width="18.28515625" style="414" customWidth="1"/>
    <col min="12294" max="12294" width="14.5703125" style="414" customWidth="1"/>
    <col min="12295" max="12295" width="11.28515625" style="414" customWidth="1"/>
    <col min="12296" max="12296" width="18.28515625" style="414" customWidth="1"/>
    <col min="12297" max="12297" width="14.5703125" style="414" customWidth="1"/>
    <col min="12298" max="12298" width="11.28515625" style="414" customWidth="1"/>
    <col min="12299" max="12299" width="18.28515625" style="414" customWidth="1"/>
    <col min="12300" max="12300" width="14.5703125" style="414" customWidth="1"/>
    <col min="12301" max="12301" width="11.28515625" style="414" customWidth="1"/>
    <col min="12302" max="12302" width="18.28515625" style="414" customWidth="1"/>
    <col min="12303" max="12303" width="14.5703125" style="414" customWidth="1"/>
    <col min="12304" max="12304" width="11.42578125" style="414" customWidth="1"/>
    <col min="12305" max="12544" width="9.140625" style="414"/>
    <col min="12545" max="12545" width="64.140625" style="414" customWidth="1"/>
    <col min="12546" max="12546" width="18.28515625" style="414" customWidth="1"/>
    <col min="12547" max="12547" width="14.5703125" style="414" customWidth="1"/>
    <col min="12548" max="12548" width="11.42578125" style="414" customWidth="1"/>
    <col min="12549" max="12549" width="18.28515625" style="414" customWidth="1"/>
    <col min="12550" max="12550" width="14.5703125" style="414" customWidth="1"/>
    <col min="12551" max="12551" width="11.28515625" style="414" customWidth="1"/>
    <col min="12552" max="12552" width="18.28515625" style="414" customWidth="1"/>
    <col min="12553" max="12553" width="14.5703125" style="414" customWidth="1"/>
    <col min="12554" max="12554" width="11.28515625" style="414" customWidth="1"/>
    <col min="12555" max="12555" width="18.28515625" style="414" customWidth="1"/>
    <col min="12556" max="12556" width="14.5703125" style="414" customWidth="1"/>
    <col min="12557" max="12557" width="11.28515625" style="414" customWidth="1"/>
    <col min="12558" max="12558" width="18.28515625" style="414" customWidth="1"/>
    <col min="12559" max="12559" width="14.5703125" style="414" customWidth="1"/>
    <col min="12560" max="12560" width="11.42578125" style="414" customWidth="1"/>
    <col min="12561" max="12800" width="9.140625" style="414"/>
    <col min="12801" max="12801" width="64.140625" style="414" customWidth="1"/>
    <col min="12802" max="12802" width="18.28515625" style="414" customWidth="1"/>
    <col min="12803" max="12803" width="14.5703125" style="414" customWidth="1"/>
    <col min="12804" max="12804" width="11.42578125" style="414" customWidth="1"/>
    <col min="12805" max="12805" width="18.28515625" style="414" customWidth="1"/>
    <col min="12806" max="12806" width="14.5703125" style="414" customWidth="1"/>
    <col min="12807" max="12807" width="11.28515625" style="414" customWidth="1"/>
    <col min="12808" max="12808" width="18.28515625" style="414" customWidth="1"/>
    <col min="12809" max="12809" width="14.5703125" style="414" customWidth="1"/>
    <col min="12810" max="12810" width="11.28515625" style="414" customWidth="1"/>
    <col min="12811" max="12811" width="18.28515625" style="414" customWidth="1"/>
    <col min="12812" max="12812" width="14.5703125" style="414" customWidth="1"/>
    <col min="12813" max="12813" width="11.28515625" style="414" customWidth="1"/>
    <col min="12814" max="12814" width="18.28515625" style="414" customWidth="1"/>
    <col min="12815" max="12815" width="14.5703125" style="414" customWidth="1"/>
    <col min="12816" max="12816" width="11.42578125" style="414" customWidth="1"/>
    <col min="12817" max="13056" width="9.140625" style="414"/>
    <col min="13057" max="13057" width="64.140625" style="414" customWidth="1"/>
    <col min="13058" max="13058" width="18.28515625" style="414" customWidth="1"/>
    <col min="13059" max="13059" width="14.5703125" style="414" customWidth="1"/>
    <col min="13060" max="13060" width="11.42578125" style="414" customWidth="1"/>
    <col min="13061" max="13061" width="18.28515625" style="414" customWidth="1"/>
    <col min="13062" max="13062" width="14.5703125" style="414" customWidth="1"/>
    <col min="13063" max="13063" width="11.28515625" style="414" customWidth="1"/>
    <col min="13064" max="13064" width="18.28515625" style="414" customWidth="1"/>
    <col min="13065" max="13065" width="14.5703125" style="414" customWidth="1"/>
    <col min="13066" max="13066" width="11.28515625" style="414" customWidth="1"/>
    <col min="13067" max="13067" width="18.28515625" style="414" customWidth="1"/>
    <col min="13068" max="13068" width="14.5703125" style="414" customWidth="1"/>
    <col min="13069" max="13069" width="11.28515625" style="414" customWidth="1"/>
    <col min="13070" max="13070" width="18.28515625" style="414" customWidth="1"/>
    <col min="13071" max="13071" width="14.5703125" style="414" customWidth="1"/>
    <col min="13072" max="13072" width="11.42578125" style="414" customWidth="1"/>
    <col min="13073" max="13312" width="9.140625" style="414"/>
    <col min="13313" max="13313" width="64.140625" style="414" customWidth="1"/>
    <col min="13314" max="13314" width="18.28515625" style="414" customWidth="1"/>
    <col min="13315" max="13315" width="14.5703125" style="414" customWidth="1"/>
    <col min="13316" max="13316" width="11.42578125" style="414" customWidth="1"/>
    <col min="13317" max="13317" width="18.28515625" style="414" customWidth="1"/>
    <col min="13318" max="13318" width="14.5703125" style="414" customWidth="1"/>
    <col min="13319" max="13319" width="11.28515625" style="414" customWidth="1"/>
    <col min="13320" max="13320" width="18.28515625" style="414" customWidth="1"/>
    <col min="13321" max="13321" width="14.5703125" style="414" customWidth="1"/>
    <col min="13322" max="13322" width="11.28515625" style="414" customWidth="1"/>
    <col min="13323" max="13323" width="18.28515625" style="414" customWidth="1"/>
    <col min="13324" max="13324" width="14.5703125" style="414" customWidth="1"/>
    <col min="13325" max="13325" width="11.28515625" style="414" customWidth="1"/>
    <col min="13326" max="13326" width="18.28515625" style="414" customWidth="1"/>
    <col min="13327" max="13327" width="14.5703125" style="414" customWidth="1"/>
    <col min="13328" max="13328" width="11.42578125" style="414" customWidth="1"/>
    <col min="13329" max="13568" width="9.140625" style="414"/>
    <col min="13569" max="13569" width="64.140625" style="414" customWidth="1"/>
    <col min="13570" max="13570" width="18.28515625" style="414" customWidth="1"/>
    <col min="13571" max="13571" width="14.5703125" style="414" customWidth="1"/>
    <col min="13572" max="13572" width="11.42578125" style="414" customWidth="1"/>
    <col min="13573" max="13573" width="18.28515625" style="414" customWidth="1"/>
    <col min="13574" max="13574" width="14.5703125" style="414" customWidth="1"/>
    <col min="13575" max="13575" width="11.28515625" style="414" customWidth="1"/>
    <col min="13576" max="13576" width="18.28515625" style="414" customWidth="1"/>
    <col min="13577" max="13577" width="14.5703125" style="414" customWidth="1"/>
    <col min="13578" max="13578" width="11.28515625" style="414" customWidth="1"/>
    <col min="13579" max="13579" width="18.28515625" style="414" customWidth="1"/>
    <col min="13580" max="13580" width="14.5703125" style="414" customWidth="1"/>
    <col min="13581" max="13581" width="11.28515625" style="414" customWidth="1"/>
    <col min="13582" max="13582" width="18.28515625" style="414" customWidth="1"/>
    <col min="13583" max="13583" width="14.5703125" style="414" customWidth="1"/>
    <col min="13584" max="13584" width="11.42578125" style="414" customWidth="1"/>
    <col min="13585" max="13824" width="9.140625" style="414"/>
    <col min="13825" max="13825" width="64.140625" style="414" customWidth="1"/>
    <col min="13826" max="13826" width="18.28515625" style="414" customWidth="1"/>
    <col min="13827" max="13827" width="14.5703125" style="414" customWidth="1"/>
    <col min="13828" max="13828" width="11.42578125" style="414" customWidth="1"/>
    <col min="13829" max="13829" width="18.28515625" style="414" customWidth="1"/>
    <col min="13830" max="13830" width="14.5703125" style="414" customWidth="1"/>
    <col min="13831" max="13831" width="11.28515625" style="414" customWidth="1"/>
    <col min="13832" max="13832" width="18.28515625" style="414" customWidth="1"/>
    <col min="13833" max="13833" width="14.5703125" style="414" customWidth="1"/>
    <col min="13834" max="13834" width="11.28515625" style="414" customWidth="1"/>
    <col min="13835" max="13835" width="18.28515625" style="414" customWidth="1"/>
    <col min="13836" max="13836" width="14.5703125" style="414" customWidth="1"/>
    <col min="13837" max="13837" width="11.28515625" style="414" customWidth="1"/>
    <col min="13838" max="13838" width="18.28515625" style="414" customWidth="1"/>
    <col min="13839" max="13839" width="14.5703125" style="414" customWidth="1"/>
    <col min="13840" max="13840" width="11.42578125" style="414" customWidth="1"/>
    <col min="13841" max="14080" width="9.140625" style="414"/>
    <col min="14081" max="14081" width="64.140625" style="414" customWidth="1"/>
    <col min="14082" max="14082" width="18.28515625" style="414" customWidth="1"/>
    <col min="14083" max="14083" width="14.5703125" style="414" customWidth="1"/>
    <col min="14084" max="14084" width="11.42578125" style="414" customWidth="1"/>
    <col min="14085" max="14085" width="18.28515625" style="414" customWidth="1"/>
    <col min="14086" max="14086" width="14.5703125" style="414" customWidth="1"/>
    <col min="14087" max="14087" width="11.28515625" style="414" customWidth="1"/>
    <col min="14088" max="14088" width="18.28515625" style="414" customWidth="1"/>
    <col min="14089" max="14089" width="14.5703125" style="414" customWidth="1"/>
    <col min="14090" max="14090" width="11.28515625" style="414" customWidth="1"/>
    <col min="14091" max="14091" width="18.28515625" style="414" customWidth="1"/>
    <col min="14092" max="14092" width="14.5703125" style="414" customWidth="1"/>
    <col min="14093" max="14093" width="11.28515625" style="414" customWidth="1"/>
    <col min="14094" max="14094" width="18.28515625" style="414" customWidth="1"/>
    <col min="14095" max="14095" width="14.5703125" style="414" customWidth="1"/>
    <col min="14096" max="14096" width="11.42578125" style="414" customWidth="1"/>
    <col min="14097" max="14336" width="9.140625" style="414"/>
    <col min="14337" max="14337" width="64.140625" style="414" customWidth="1"/>
    <col min="14338" max="14338" width="18.28515625" style="414" customWidth="1"/>
    <col min="14339" max="14339" width="14.5703125" style="414" customWidth="1"/>
    <col min="14340" max="14340" width="11.42578125" style="414" customWidth="1"/>
    <col min="14341" max="14341" width="18.28515625" style="414" customWidth="1"/>
    <col min="14342" max="14342" width="14.5703125" style="414" customWidth="1"/>
    <col min="14343" max="14343" width="11.28515625" style="414" customWidth="1"/>
    <col min="14344" max="14344" width="18.28515625" style="414" customWidth="1"/>
    <col min="14345" max="14345" width="14.5703125" style="414" customWidth="1"/>
    <col min="14346" max="14346" width="11.28515625" style="414" customWidth="1"/>
    <col min="14347" max="14347" width="18.28515625" style="414" customWidth="1"/>
    <col min="14348" max="14348" width="14.5703125" style="414" customWidth="1"/>
    <col min="14349" max="14349" width="11.28515625" style="414" customWidth="1"/>
    <col min="14350" max="14350" width="18.28515625" style="414" customWidth="1"/>
    <col min="14351" max="14351" width="14.5703125" style="414" customWidth="1"/>
    <col min="14352" max="14352" width="11.42578125" style="414" customWidth="1"/>
    <col min="14353" max="14592" width="9.140625" style="414"/>
    <col min="14593" max="14593" width="64.140625" style="414" customWidth="1"/>
    <col min="14594" max="14594" width="18.28515625" style="414" customWidth="1"/>
    <col min="14595" max="14595" width="14.5703125" style="414" customWidth="1"/>
    <col min="14596" max="14596" width="11.42578125" style="414" customWidth="1"/>
    <col min="14597" max="14597" width="18.28515625" style="414" customWidth="1"/>
    <col min="14598" max="14598" width="14.5703125" style="414" customWidth="1"/>
    <col min="14599" max="14599" width="11.28515625" style="414" customWidth="1"/>
    <col min="14600" max="14600" width="18.28515625" style="414" customWidth="1"/>
    <col min="14601" max="14601" width="14.5703125" style="414" customWidth="1"/>
    <col min="14602" max="14602" width="11.28515625" style="414" customWidth="1"/>
    <col min="14603" max="14603" width="18.28515625" style="414" customWidth="1"/>
    <col min="14604" max="14604" width="14.5703125" style="414" customWidth="1"/>
    <col min="14605" max="14605" width="11.28515625" style="414" customWidth="1"/>
    <col min="14606" max="14606" width="18.28515625" style="414" customWidth="1"/>
    <col min="14607" max="14607" width="14.5703125" style="414" customWidth="1"/>
    <col min="14608" max="14608" width="11.42578125" style="414" customWidth="1"/>
    <col min="14609" max="14848" width="9.140625" style="414"/>
    <col min="14849" max="14849" width="64.140625" style="414" customWidth="1"/>
    <col min="14850" max="14850" width="18.28515625" style="414" customWidth="1"/>
    <col min="14851" max="14851" width="14.5703125" style="414" customWidth="1"/>
    <col min="14852" max="14852" width="11.42578125" style="414" customWidth="1"/>
    <col min="14853" max="14853" width="18.28515625" style="414" customWidth="1"/>
    <col min="14854" max="14854" width="14.5703125" style="414" customWidth="1"/>
    <col min="14855" max="14855" width="11.28515625" style="414" customWidth="1"/>
    <col min="14856" max="14856" width="18.28515625" style="414" customWidth="1"/>
    <col min="14857" max="14857" width="14.5703125" style="414" customWidth="1"/>
    <col min="14858" max="14858" width="11.28515625" style="414" customWidth="1"/>
    <col min="14859" max="14859" width="18.28515625" style="414" customWidth="1"/>
    <col min="14860" max="14860" width="14.5703125" style="414" customWidth="1"/>
    <col min="14861" max="14861" width="11.28515625" style="414" customWidth="1"/>
    <col min="14862" max="14862" width="18.28515625" style="414" customWidth="1"/>
    <col min="14863" max="14863" width="14.5703125" style="414" customWidth="1"/>
    <col min="14864" max="14864" width="11.42578125" style="414" customWidth="1"/>
    <col min="14865" max="15104" width="9.140625" style="414"/>
    <col min="15105" max="15105" width="64.140625" style="414" customWidth="1"/>
    <col min="15106" max="15106" width="18.28515625" style="414" customWidth="1"/>
    <col min="15107" max="15107" width="14.5703125" style="414" customWidth="1"/>
    <col min="15108" max="15108" width="11.42578125" style="414" customWidth="1"/>
    <col min="15109" max="15109" width="18.28515625" style="414" customWidth="1"/>
    <col min="15110" max="15110" width="14.5703125" style="414" customWidth="1"/>
    <col min="15111" max="15111" width="11.28515625" style="414" customWidth="1"/>
    <col min="15112" max="15112" width="18.28515625" style="414" customWidth="1"/>
    <col min="15113" max="15113" width="14.5703125" style="414" customWidth="1"/>
    <col min="15114" max="15114" width="11.28515625" style="414" customWidth="1"/>
    <col min="15115" max="15115" width="18.28515625" style="414" customWidth="1"/>
    <col min="15116" max="15116" width="14.5703125" style="414" customWidth="1"/>
    <col min="15117" max="15117" width="11.28515625" style="414" customWidth="1"/>
    <col min="15118" max="15118" width="18.28515625" style="414" customWidth="1"/>
    <col min="15119" max="15119" width="14.5703125" style="414" customWidth="1"/>
    <col min="15120" max="15120" width="11.42578125" style="414" customWidth="1"/>
    <col min="15121" max="15360" width="9.140625" style="414"/>
    <col min="15361" max="15361" width="64.140625" style="414" customWidth="1"/>
    <col min="15362" max="15362" width="18.28515625" style="414" customWidth="1"/>
    <col min="15363" max="15363" width="14.5703125" style="414" customWidth="1"/>
    <col min="15364" max="15364" width="11.42578125" style="414" customWidth="1"/>
    <col min="15365" max="15365" width="18.28515625" style="414" customWidth="1"/>
    <col min="15366" max="15366" width="14.5703125" style="414" customWidth="1"/>
    <col min="15367" max="15367" width="11.28515625" style="414" customWidth="1"/>
    <col min="15368" max="15368" width="18.28515625" style="414" customWidth="1"/>
    <col min="15369" max="15369" width="14.5703125" style="414" customWidth="1"/>
    <col min="15370" max="15370" width="11.28515625" style="414" customWidth="1"/>
    <col min="15371" max="15371" width="18.28515625" style="414" customWidth="1"/>
    <col min="15372" max="15372" width="14.5703125" style="414" customWidth="1"/>
    <col min="15373" max="15373" width="11.28515625" style="414" customWidth="1"/>
    <col min="15374" max="15374" width="18.28515625" style="414" customWidth="1"/>
    <col min="15375" max="15375" width="14.5703125" style="414" customWidth="1"/>
    <col min="15376" max="15376" width="11.42578125" style="414" customWidth="1"/>
    <col min="15377" max="15616" width="9.140625" style="414"/>
    <col min="15617" max="15617" width="64.140625" style="414" customWidth="1"/>
    <col min="15618" max="15618" width="18.28515625" style="414" customWidth="1"/>
    <col min="15619" max="15619" width="14.5703125" style="414" customWidth="1"/>
    <col min="15620" max="15620" width="11.42578125" style="414" customWidth="1"/>
    <col min="15621" max="15621" width="18.28515625" style="414" customWidth="1"/>
    <col min="15622" max="15622" width="14.5703125" style="414" customWidth="1"/>
    <col min="15623" max="15623" width="11.28515625" style="414" customWidth="1"/>
    <col min="15624" max="15624" width="18.28515625" style="414" customWidth="1"/>
    <col min="15625" max="15625" width="14.5703125" style="414" customWidth="1"/>
    <col min="15626" max="15626" width="11.28515625" style="414" customWidth="1"/>
    <col min="15627" max="15627" width="18.28515625" style="414" customWidth="1"/>
    <col min="15628" max="15628" width="14.5703125" style="414" customWidth="1"/>
    <col min="15629" max="15629" width="11.28515625" style="414" customWidth="1"/>
    <col min="15630" max="15630" width="18.28515625" style="414" customWidth="1"/>
    <col min="15631" max="15631" width="14.5703125" style="414" customWidth="1"/>
    <col min="15632" max="15632" width="11.42578125" style="414" customWidth="1"/>
    <col min="15633" max="15872" width="9.140625" style="414"/>
    <col min="15873" max="15873" width="64.140625" style="414" customWidth="1"/>
    <col min="15874" max="15874" width="18.28515625" style="414" customWidth="1"/>
    <col min="15875" max="15875" width="14.5703125" style="414" customWidth="1"/>
    <col min="15876" max="15876" width="11.42578125" style="414" customWidth="1"/>
    <col min="15877" max="15877" width="18.28515625" style="414" customWidth="1"/>
    <col min="15878" max="15878" width="14.5703125" style="414" customWidth="1"/>
    <col min="15879" max="15879" width="11.28515625" style="414" customWidth="1"/>
    <col min="15880" max="15880" width="18.28515625" style="414" customWidth="1"/>
    <col min="15881" max="15881" width="14.5703125" style="414" customWidth="1"/>
    <col min="15882" max="15882" width="11.28515625" style="414" customWidth="1"/>
    <col min="15883" max="15883" width="18.28515625" style="414" customWidth="1"/>
    <col min="15884" max="15884" width="14.5703125" style="414" customWidth="1"/>
    <col min="15885" max="15885" width="11.28515625" style="414" customWidth="1"/>
    <col min="15886" max="15886" width="18.28515625" style="414" customWidth="1"/>
    <col min="15887" max="15887" width="14.5703125" style="414" customWidth="1"/>
    <col min="15888" max="15888" width="11.42578125" style="414" customWidth="1"/>
    <col min="15889" max="16128" width="9.140625" style="414"/>
    <col min="16129" max="16129" width="64.140625" style="414" customWidth="1"/>
    <col min="16130" max="16130" width="18.28515625" style="414" customWidth="1"/>
    <col min="16131" max="16131" width="14.5703125" style="414" customWidth="1"/>
    <col min="16132" max="16132" width="11.42578125" style="414" customWidth="1"/>
    <col min="16133" max="16133" width="18.28515625" style="414" customWidth="1"/>
    <col min="16134" max="16134" width="14.5703125" style="414" customWidth="1"/>
    <col min="16135" max="16135" width="11.28515625" style="414" customWidth="1"/>
    <col min="16136" max="16136" width="18.28515625" style="414" customWidth="1"/>
    <col min="16137" max="16137" width="14.5703125" style="414" customWidth="1"/>
    <col min="16138" max="16138" width="11.28515625" style="414" customWidth="1"/>
    <col min="16139" max="16139" width="18.28515625" style="414" customWidth="1"/>
    <col min="16140" max="16140" width="14.5703125" style="414" customWidth="1"/>
    <col min="16141" max="16141" width="11.28515625" style="414" customWidth="1"/>
    <col min="16142" max="16142" width="18.28515625" style="414" customWidth="1"/>
    <col min="16143" max="16143" width="14.5703125" style="414" customWidth="1"/>
    <col min="16144" max="16144" width="11.42578125" style="414" customWidth="1"/>
    <col min="16145" max="16384" width="9.140625" style="414"/>
  </cols>
  <sheetData>
    <row r="1" spans="1:16" ht="18.75">
      <c r="A1" s="4147"/>
      <c r="B1" s="4147"/>
      <c r="C1" s="4147"/>
      <c r="D1" s="4147"/>
      <c r="E1" s="4147"/>
      <c r="F1" s="4147"/>
      <c r="G1" s="4147"/>
      <c r="H1" s="4147"/>
      <c r="I1" s="4147"/>
      <c r="J1" s="4147"/>
      <c r="K1" s="4147"/>
      <c r="L1" s="4147"/>
      <c r="M1" s="4147"/>
      <c r="N1" s="4147"/>
      <c r="O1" s="4147"/>
      <c r="P1" s="4147"/>
    </row>
    <row r="2" spans="1:16" ht="18.75" customHeight="1">
      <c r="A2" s="4149" t="s">
        <v>263</v>
      </c>
      <c r="B2" s="4149"/>
      <c r="C2" s="4149"/>
      <c r="D2" s="4149"/>
      <c r="E2" s="4149"/>
      <c r="F2" s="4149"/>
      <c r="G2" s="4149"/>
      <c r="H2" s="4149"/>
      <c r="I2" s="4149"/>
      <c r="J2" s="4149"/>
      <c r="K2" s="4149"/>
      <c r="L2" s="4149"/>
      <c r="M2" s="4149"/>
      <c r="N2" s="4149"/>
      <c r="O2" s="4149"/>
      <c r="P2" s="4149"/>
    </row>
    <row r="3" spans="1:16" ht="18.75" customHeight="1">
      <c r="A3" s="4149" t="s">
        <v>353</v>
      </c>
      <c r="B3" s="4149"/>
      <c r="C3" s="4149"/>
      <c r="D3" s="4149"/>
      <c r="E3" s="4149"/>
      <c r="F3" s="4149"/>
      <c r="G3" s="4149"/>
      <c r="H3" s="4149"/>
      <c r="I3" s="4149"/>
      <c r="J3" s="4149"/>
      <c r="K3" s="4149"/>
      <c r="L3" s="4149"/>
      <c r="M3" s="4149"/>
      <c r="N3" s="4149"/>
      <c r="O3" s="4149"/>
      <c r="P3" s="4149"/>
    </row>
    <row r="4" spans="1:16" ht="19.5" thickBot="1">
      <c r="A4" s="4148"/>
      <c r="B4" s="4148"/>
      <c r="C4" s="4148"/>
      <c r="D4" s="4148"/>
      <c r="E4" s="4148"/>
      <c r="F4" s="4148"/>
      <c r="G4" s="4148"/>
      <c r="H4" s="4148"/>
      <c r="I4" s="4148"/>
      <c r="J4" s="4148"/>
      <c r="K4" s="4148"/>
      <c r="L4" s="4148"/>
      <c r="M4" s="4148"/>
      <c r="N4" s="4148"/>
      <c r="O4" s="4148"/>
      <c r="P4" s="4148"/>
    </row>
    <row r="5" spans="1:16" ht="32.25" customHeight="1">
      <c r="A5" s="1875" t="s">
        <v>264</v>
      </c>
      <c r="B5" s="4150" t="s">
        <v>19</v>
      </c>
      <c r="C5" s="4151"/>
      <c r="D5" s="4152"/>
      <c r="E5" s="4150" t="s">
        <v>20</v>
      </c>
      <c r="F5" s="4151"/>
      <c r="G5" s="4152"/>
      <c r="H5" s="4150" t="s">
        <v>29</v>
      </c>
      <c r="I5" s="4151"/>
      <c r="J5" s="4152"/>
      <c r="K5" s="4150" t="s">
        <v>265</v>
      </c>
      <c r="L5" s="4151"/>
      <c r="M5" s="4152"/>
      <c r="N5" s="4153" t="s">
        <v>6</v>
      </c>
      <c r="O5" s="4154"/>
      <c r="P5" s="4155"/>
    </row>
    <row r="6" spans="1:16" ht="72.75" customHeight="1" thickBot="1">
      <c r="A6" s="1876"/>
      <c r="B6" s="993" t="s">
        <v>26</v>
      </c>
      <c r="C6" s="994" t="s">
        <v>27</v>
      </c>
      <c r="D6" s="700" t="s">
        <v>4</v>
      </c>
      <c r="E6" s="993" t="s">
        <v>26</v>
      </c>
      <c r="F6" s="994" t="s">
        <v>27</v>
      </c>
      <c r="G6" s="700" t="s">
        <v>4</v>
      </c>
      <c r="H6" s="995" t="s">
        <v>26</v>
      </c>
      <c r="I6" s="996" t="s">
        <v>27</v>
      </c>
      <c r="J6" s="597" t="s">
        <v>4</v>
      </c>
      <c r="K6" s="995" t="s">
        <v>26</v>
      </c>
      <c r="L6" s="996" t="s">
        <v>27</v>
      </c>
      <c r="M6" s="597" t="s">
        <v>4</v>
      </c>
      <c r="N6" s="997" t="s">
        <v>26</v>
      </c>
      <c r="O6" s="996" t="s">
        <v>27</v>
      </c>
      <c r="P6" s="597" t="s">
        <v>4</v>
      </c>
    </row>
    <row r="7" spans="1:16" ht="27" customHeight="1">
      <c r="A7" s="1877" t="s">
        <v>22</v>
      </c>
      <c r="B7" s="1878"/>
      <c r="C7" s="1879"/>
      <c r="D7" s="1880"/>
      <c r="E7" s="1878"/>
      <c r="F7" s="1879"/>
      <c r="G7" s="1880"/>
      <c r="H7" s="1878"/>
      <c r="I7" s="1879"/>
      <c r="J7" s="1880"/>
      <c r="K7" s="1878"/>
      <c r="L7" s="1879"/>
      <c r="M7" s="1881"/>
      <c r="N7" s="1882"/>
      <c r="O7" s="1883"/>
      <c r="P7" s="1884"/>
    </row>
    <row r="8" spans="1:16" ht="25.5" customHeight="1">
      <c r="A8" s="701" t="s">
        <v>83</v>
      </c>
      <c r="B8" s="702">
        <v>32</v>
      </c>
      <c r="C8" s="703">
        <v>0</v>
      </c>
      <c r="D8" s="704">
        <v>32</v>
      </c>
      <c r="E8" s="702">
        <v>12</v>
      </c>
      <c r="F8" s="703">
        <v>0</v>
      </c>
      <c r="G8" s="704">
        <v>12</v>
      </c>
      <c r="H8" s="702">
        <v>12</v>
      </c>
      <c r="I8" s="703">
        <v>0</v>
      </c>
      <c r="J8" s="704">
        <v>12</v>
      </c>
      <c r="K8" s="702">
        <v>28</v>
      </c>
      <c r="L8" s="703">
        <v>0</v>
      </c>
      <c r="M8" s="705">
        <f>SUM(K8:L8)</f>
        <v>28</v>
      </c>
      <c r="N8" s="706">
        <f t="shared" ref="N8:O11" si="0">B8+E8+H8+K8</f>
        <v>84</v>
      </c>
      <c r="O8" s="707">
        <f t="shared" si="0"/>
        <v>0</v>
      </c>
      <c r="P8" s="708">
        <f>N8+O8</f>
        <v>84</v>
      </c>
    </row>
    <row r="9" spans="1:16" ht="29.25" customHeight="1">
      <c r="A9" s="709" t="s">
        <v>86</v>
      </c>
      <c r="B9" s="702">
        <v>19</v>
      </c>
      <c r="C9" s="703">
        <v>0</v>
      </c>
      <c r="D9" s="704">
        <f>SUM(B9:C9)</f>
        <v>19</v>
      </c>
      <c r="E9" s="702">
        <v>14</v>
      </c>
      <c r="F9" s="703">
        <v>0</v>
      </c>
      <c r="G9" s="704">
        <f>SUM(E9:F9)</f>
        <v>14</v>
      </c>
      <c r="H9" s="702">
        <v>13</v>
      </c>
      <c r="I9" s="703">
        <v>0</v>
      </c>
      <c r="J9" s="704">
        <f>SUM(H9:I9)</f>
        <v>13</v>
      </c>
      <c r="K9" s="702">
        <v>9</v>
      </c>
      <c r="L9" s="703">
        <v>0</v>
      </c>
      <c r="M9" s="705">
        <f>SUM(K9:L9)</f>
        <v>9</v>
      </c>
      <c r="N9" s="706">
        <f t="shared" si="0"/>
        <v>55</v>
      </c>
      <c r="O9" s="707">
        <f t="shared" si="0"/>
        <v>0</v>
      </c>
      <c r="P9" s="708">
        <f>N9+O9</f>
        <v>55</v>
      </c>
    </row>
    <row r="10" spans="1:16" ht="24" customHeight="1">
      <c r="A10" s="701" t="s">
        <v>87</v>
      </c>
      <c r="B10" s="703">
        <v>0</v>
      </c>
      <c r="C10" s="703">
        <v>0</v>
      </c>
      <c r="D10" s="703">
        <f>SUM(B10:C10)</f>
        <v>0</v>
      </c>
      <c r="E10" s="702">
        <v>4</v>
      </c>
      <c r="F10" s="703">
        <v>0</v>
      </c>
      <c r="G10" s="704">
        <f>SUM(E10:F10)</f>
        <v>4</v>
      </c>
      <c r="H10" s="702">
        <v>10</v>
      </c>
      <c r="I10" s="703">
        <v>0</v>
      </c>
      <c r="J10" s="704">
        <f>SUM(H10:I10)</f>
        <v>10</v>
      </c>
      <c r="K10" s="702">
        <v>25</v>
      </c>
      <c r="L10" s="703">
        <v>1</v>
      </c>
      <c r="M10" s="705">
        <f>SUM(K10:L10)</f>
        <v>26</v>
      </c>
      <c r="N10" s="706">
        <f t="shared" si="0"/>
        <v>39</v>
      </c>
      <c r="O10" s="707">
        <f t="shared" si="0"/>
        <v>1</v>
      </c>
      <c r="P10" s="708">
        <f>N10+O10</f>
        <v>40</v>
      </c>
    </row>
    <row r="11" spans="1:16" ht="25.5" customHeight="1" thickBot="1">
      <c r="A11" s="598" t="s">
        <v>285</v>
      </c>
      <c r="B11" s="599">
        <v>0</v>
      </c>
      <c r="C11" s="599">
        <v>0</v>
      </c>
      <c r="D11" s="599">
        <f>SUM(B11:C11)</f>
        <v>0</v>
      </c>
      <c r="E11" s="600">
        <v>0</v>
      </c>
      <c r="F11" s="601">
        <v>0</v>
      </c>
      <c r="G11" s="1885">
        <f>SUM(E11:F11)</f>
        <v>0</v>
      </c>
      <c r="H11" s="600">
        <v>13</v>
      </c>
      <c r="I11" s="601">
        <v>0</v>
      </c>
      <c r="J11" s="1885">
        <f>SUM(H11:I11)</f>
        <v>13</v>
      </c>
      <c r="K11" s="600">
        <v>8</v>
      </c>
      <c r="L11" s="601">
        <v>0</v>
      </c>
      <c r="M11" s="1886">
        <f>SUM(K11:L11)</f>
        <v>8</v>
      </c>
      <c r="N11" s="1887">
        <f t="shared" si="0"/>
        <v>21</v>
      </c>
      <c r="O11" s="1888">
        <f t="shared" si="0"/>
        <v>0</v>
      </c>
      <c r="P11" s="602">
        <f>N11+O11</f>
        <v>21</v>
      </c>
    </row>
    <row r="12" spans="1:16" ht="24.75" customHeight="1" thickBot="1">
      <c r="A12" s="1889" t="s">
        <v>12</v>
      </c>
      <c r="B12" s="1890">
        <f t="shared" ref="B12:O12" si="1">SUM(B8:B11)</f>
        <v>51</v>
      </c>
      <c r="C12" s="1890">
        <f t="shared" si="1"/>
        <v>0</v>
      </c>
      <c r="D12" s="1890">
        <f t="shared" si="1"/>
        <v>51</v>
      </c>
      <c r="E12" s="1891">
        <f t="shared" si="1"/>
        <v>30</v>
      </c>
      <c r="F12" s="1892">
        <f t="shared" si="1"/>
        <v>0</v>
      </c>
      <c r="G12" s="1893">
        <f t="shared" si="1"/>
        <v>30</v>
      </c>
      <c r="H12" s="1891">
        <f t="shared" si="1"/>
        <v>48</v>
      </c>
      <c r="I12" s="1892">
        <f t="shared" si="1"/>
        <v>0</v>
      </c>
      <c r="J12" s="1893">
        <f t="shared" si="1"/>
        <v>48</v>
      </c>
      <c r="K12" s="1891">
        <f t="shared" si="1"/>
        <v>70</v>
      </c>
      <c r="L12" s="1892">
        <f t="shared" si="1"/>
        <v>1</v>
      </c>
      <c r="M12" s="1894">
        <f t="shared" si="1"/>
        <v>71</v>
      </c>
      <c r="N12" s="1895">
        <f t="shared" si="1"/>
        <v>199</v>
      </c>
      <c r="O12" s="1896">
        <f t="shared" si="1"/>
        <v>1</v>
      </c>
      <c r="P12" s="1897">
        <f>SUM(N12:O12)</f>
        <v>200</v>
      </c>
    </row>
    <row r="13" spans="1:16" ht="27" customHeight="1">
      <c r="A13" s="998" t="s">
        <v>23</v>
      </c>
      <c r="B13" s="505"/>
      <c r="C13" s="506"/>
      <c r="D13" s="507"/>
      <c r="E13" s="505"/>
      <c r="F13" s="506"/>
      <c r="G13" s="507"/>
      <c r="H13" s="505"/>
      <c r="I13" s="506"/>
      <c r="J13" s="507"/>
      <c r="K13" s="505"/>
      <c r="L13" s="506"/>
      <c r="M13" s="1898"/>
      <c r="N13" s="505"/>
      <c r="O13" s="506"/>
      <c r="P13" s="507"/>
    </row>
    <row r="14" spans="1:16" ht="27" customHeight="1">
      <c r="A14" s="710" t="s">
        <v>11</v>
      </c>
      <c r="B14" s="702"/>
      <c r="C14" s="703"/>
      <c r="D14" s="704"/>
      <c r="E14" s="702"/>
      <c r="F14" s="703"/>
      <c r="G14" s="704"/>
      <c r="H14" s="711"/>
      <c r="I14" s="712"/>
      <c r="J14" s="704"/>
      <c r="K14" s="711"/>
      <c r="L14" s="712"/>
      <c r="M14" s="705"/>
      <c r="N14" s="713"/>
      <c r="O14" s="714"/>
      <c r="P14" s="715"/>
    </row>
    <row r="15" spans="1:16" ht="26.25" customHeight="1">
      <c r="A15" s="701" t="s">
        <v>83</v>
      </c>
      <c r="B15" s="702">
        <v>32</v>
      </c>
      <c r="C15" s="703">
        <v>0</v>
      </c>
      <c r="D15" s="704">
        <f>SUM(B15:C15)</f>
        <v>32</v>
      </c>
      <c r="E15" s="702">
        <v>12</v>
      </c>
      <c r="F15" s="703">
        <v>0</v>
      </c>
      <c r="G15" s="704">
        <f>SUM(E15:F15)</f>
        <v>12</v>
      </c>
      <c r="H15" s="702">
        <v>12</v>
      </c>
      <c r="I15" s="703">
        <v>0</v>
      </c>
      <c r="J15" s="704">
        <f>SUM(H15:I15)</f>
        <v>12</v>
      </c>
      <c r="K15" s="702">
        <v>28</v>
      </c>
      <c r="L15" s="703">
        <v>0</v>
      </c>
      <c r="M15" s="705">
        <f>SUM(K15:L15)</f>
        <v>28</v>
      </c>
      <c r="N15" s="706">
        <f>B15+E15+H15+K15</f>
        <v>84</v>
      </c>
      <c r="O15" s="707">
        <f t="shared" ref="N15:O18" si="2">C15+F15+I15+L15</f>
        <v>0</v>
      </c>
      <c r="P15" s="708">
        <f>SUM(N15:O15)</f>
        <v>84</v>
      </c>
    </row>
    <row r="16" spans="1:16" ht="30.75" customHeight="1">
      <c r="A16" s="709" t="s">
        <v>86</v>
      </c>
      <c r="B16" s="702">
        <v>19</v>
      </c>
      <c r="C16" s="703">
        <v>0</v>
      </c>
      <c r="D16" s="704">
        <f>SUM(B16:C16)</f>
        <v>19</v>
      </c>
      <c r="E16" s="702">
        <v>14</v>
      </c>
      <c r="F16" s="703">
        <v>0</v>
      </c>
      <c r="G16" s="704">
        <v>14</v>
      </c>
      <c r="H16" s="702">
        <v>12</v>
      </c>
      <c r="I16" s="703">
        <v>0</v>
      </c>
      <c r="J16" s="704">
        <f>SUM(H16:I16)</f>
        <v>12</v>
      </c>
      <c r="K16" s="702">
        <v>9</v>
      </c>
      <c r="L16" s="703">
        <v>0</v>
      </c>
      <c r="M16" s="705">
        <f>SUM(K16:L16)</f>
        <v>9</v>
      </c>
      <c r="N16" s="706">
        <f t="shared" si="2"/>
        <v>54</v>
      </c>
      <c r="O16" s="707">
        <f t="shared" si="2"/>
        <v>0</v>
      </c>
      <c r="P16" s="708">
        <f>SUM(N16:O16)</f>
        <v>54</v>
      </c>
    </row>
    <row r="17" spans="1:16" ht="27.75" customHeight="1">
      <c r="A17" s="701" t="s">
        <v>87</v>
      </c>
      <c r="B17" s="703">
        <v>0</v>
      </c>
      <c r="C17" s="703">
        <v>0</v>
      </c>
      <c r="D17" s="703">
        <f>SUM(B17:C17)</f>
        <v>0</v>
      </c>
      <c r="E17" s="702">
        <v>4</v>
      </c>
      <c r="F17" s="703">
        <v>0</v>
      </c>
      <c r="G17" s="704">
        <v>4</v>
      </c>
      <c r="H17" s="702">
        <v>10</v>
      </c>
      <c r="I17" s="703">
        <v>0</v>
      </c>
      <c r="J17" s="704">
        <f>SUM(H17:I17)</f>
        <v>10</v>
      </c>
      <c r="K17" s="702">
        <v>25</v>
      </c>
      <c r="L17" s="703">
        <v>1</v>
      </c>
      <c r="M17" s="705">
        <f>SUM(K17:L17)</f>
        <v>26</v>
      </c>
      <c r="N17" s="706">
        <f t="shared" si="2"/>
        <v>39</v>
      </c>
      <c r="O17" s="707">
        <f t="shared" si="2"/>
        <v>1</v>
      </c>
      <c r="P17" s="708">
        <f>SUM(N17:O17)</f>
        <v>40</v>
      </c>
    </row>
    <row r="18" spans="1:16" ht="27.75" customHeight="1" thickBot="1">
      <c r="A18" s="598" t="s">
        <v>285</v>
      </c>
      <c r="B18" s="599">
        <v>0</v>
      </c>
      <c r="C18" s="599">
        <v>0</v>
      </c>
      <c r="D18" s="599">
        <f>SUM(B18:C18)</f>
        <v>0</v>
      </c>
      <c r="E18" s="600">
        <v>0</v>
      </c>
      <c r="F18" s="601">
        <v>0</v>
      </c>
      <c r="G18" s="1885">
        <f>SUM(E18:F18)</f>
        <v>0</v>
      </c>
      <c r="H18" s="600">
        <v>13</v>
      </c>
      <c r="I18" s="601">
        <v>0</v>
      </c>
      <c r="J18" s="1885">
        <f>SUM(H18:I18)</f>
        <v>13</v>
      </c>
      <c r="K18" s="600">
        <v>7</v>
      </c>
      <c r="L18" s="601">
        <v>0</v>
      </c>
      <c r="M18" s="1886">
        <f>SUM(K18:L18)</f>
        <v>7</v>
      </c>
      <c r="N18" s="1887">
        <f t="shared" si="2"/>
        <v>20</v>
      </c>
      <c r="O18" s="1888">
        <f t="shared" si="2"/>
        <v>0</v>
      </c>
      <c r="P18" s="602">
        <f>SUM(N18:O18)</f>
        <v>20</v>
      </c>
    </row>
    <row r="19" spans="1:16" ht="21.75" customHeight="1" thickBot="1">
      <c r="A19" s="1899" t="s">
        <v>8</v>
      </c>
      <c r="B19" s="1891">
        <f t="shared" ref="B19:P19" si="3">SUM(B15:B18)</f>
        <v>51</v>
      </c>
      <c r="C19" s="1892">
        <f t="shared" si="3"/>
        <v>0</v>
      </c>
      <c r="D19" s="1893">
        <f t="shared" si="3"/>
        <v>51</v>
      </c>
      <c r="E19" s="1891">
        <f t="shared" si="3"/>
        <v>30</v>
      </c>
      <c r="F19" s="1892">
        <f t="shared" si="3"/>
        <v>0</v>
      </c>
      <c r="G19" s="1893">
        <f t="shared" si="3"/>
        <v>30</v>
      </c>
      <c r="H19" s="1891">
        <f t="shared" si="3"/>
        <v>47</v>
      </c>
      <c r="I19" s="1892">
        <f t="shared" si="3"/>
        <v>0</v>
      </c>
      <c r="J19" s="1893">
        <f t="shared" si="3"/>
        <v>47</v>
      </c>
      <c r="K19" s="1891">
        <f t="shared" si="3"/>
        <v>69</v>
      </c>
      <c r="L19" s="1892">
        <f t="shared" si="3"/>
        <v>1</v>
      </c>
      <c r="M19" s="1894">
        <f t="shared" si="3"/>
        <v>70</v>
      </c>
      <c r="N19" s="1900">
        <f t="shared" si="3"/>
        <v>197</v>
      </c>
      <c r="O19" s="1901">
        <f t="shared" si="3"/>
        <v>1</v>
      </c>
      <c r="P19" s="1902">
        <f t="shared" si="3"/>
        <v>198</v>
      </c>
    </row>
    <row r="20" spans="1:16" ht="27.75" customHeight="1">
      <c r="A20" s="1903" t="s">
        <v>25</v>
      </c>
      <c r="B20" s="1878"/>
      <c r="C20" s="1879"/>
      <c r="D20" s="1880"/>
      <c r="E20" s="1904"/>
      <c r="F20" s="1879"/>
      <c r="G20" s="1881"/>
      <c r="H20" s="1878"/>
      <c r="I20" s="1879"/>
      <c r="J20" s="1880"/>
      <c r="K20" s="1878"/>
      <c r="L20" s="1879"/>
      <c r="M20" s="1880"/>
      <c r="N20" s="1905"/>
      <c r="O20" s="1906"/>
      <c r="P20" s="1907"/>
    </row>
    <row r="21" spans="1:16" ht="29.25" customHeight="1">
      <c r="A21" s="603" t="s">
        <v>83</v>
      </c>
      <c r="B21" s="702">
        <v>0</v>
      </c>
      <c r="C21" s="703">
        <v>0</v>
      </c>
      <c r="D21" s="716">
        <v>0</v>
      </c>
      <c r="E21" s="717">
        <v>0</v>
      </c>
      <c r="F21" s="703">
        <v>0</v>
      </c>
      <c r="G21" s="705">
        <v>0</v>
      </c>
      <c r="H21" s="702">
        <v>0</v>
      </c>
      <c r="I21" s="703">
        <v>0</v>
      </c>
      <c r="J21" s="704">
        <f t="shared" ref="J21:M24" si="4">SUM(H21:I21)</f>
        <v>0</v>
      </c>
      <c r="K21" s="705">
        <f t="shared" si="4"/>
        <v>0</v>
      </c>
      <c r="L21" s="1908">
        <f t="shared" si="4"/>
        <v>0</v>
      </c>
      <c r="M21" s="1909">
        <f t="shared" si="4"/>
        <v>0</v>
      </c>
      <c r="N21" s="718">
        <f t="shared" ref="N21:O24" si="5">B21+E21+H21+K21</f>
        <v>0</v>
      </c>
      <c r="O21" s="707">
        <f t="shared" si="5"/>
        <v>0</v>
      </c>
      <c r="P21" s="708">
        <f t="shared" ref="P21:P27" si="6">SUM(N21:O21)</f>
        <v>0</v>
      </c>
    </row>
    <row r="22" spans="1:16" ht="31.5" customHeight="1">
      <c r="A22" s="604" t="s">
        <v>86</v>
      </c>
      <c r="B22" s="702">
        <v>0</v>
      </c>
      <c r="C22" s="703">
        <v>0</v>
      </c>
      <c r="D22" s="716">
        <v>0</v>
      </c>
      <c r="E22" s="717">
        <v>0</v>
      </c>
      <c r="F22" s="703">
        <v>0</v>
      </c>
      <c r="G22" s="705">
        <v>0</v>
      </c>
      <c r="H22" s="702">
        <v>1</v>
      </c>
      <c r="I22" s="703">
        <v>0</v>
      </c>
      <c r="J22" s="704">
        <f t="shared" si="4"/>
        <v>1</v>
      </c>
      <c r="K22" s="705">
        <v>0</v>
      </c>
      <c r="L22" s="1908">
        <v>0</v>
      </c>
      <c r="M22" s="1909">
        <v>0</v>
      </c>
      <c r="N22" s="718">
        <f t="shared" si="5"/>
        <v>1</v>
      </c>
      <c r="O22" s="707">
        <f t="shared" si="5"/>
        <v>0</v>
      </c>
      <c r="P22" s="708">
        <f t="shared" si="6"/>
        <v>1</v>
      </c>
    </row>
    <row r="23" spans="1:16" ht="29.25" customHeight="1">
      <c r="A23" s="603" t="s">
        <v>87</v>
      </c>
      <c r="B23" s="702">
        <v>0</v>
      </c>
      <c r="C23" s="703">
        <v>0</v>
      </c>
      <c r="D23" s="716">
        <v>0</v>
      </c>
      <c r="E23" s="719">
        <v>0</v>
      </c>
      <c r="F23" s="714">
        <v>0</v>
      </c>
      <c r="G23" s="714">
        <v>0</v>
      </c>
      <c r="H23" s="702">
        <v>0</v>
      </c>
      <c r="I23" s="703">
        <v>0</v>
      </c>
      <c r="J23" s="704">
        <f t="shared" si="4"/>
        <v>0</v>
      </c>
      <c r="K23" s="705">
        <v>0</v>
      </c>
      <c r="L23" s="1908">
        <v>0</v>
      </c>
      <c r="M23" s="1909">
        <v>0</v>
      </c>
      <c r="N23" s="718">
        <f t="shared" si="5"/>
        <v>0</v>
      </c>
      <c r="O23" s="707">
        <f t="shared" si="5"/>
        <v>0</v>
      </c>
      <c r="P23" s="708">
        <f t="shared" si="6"/>
        <v>0</v>
      </c>
    </row>
    <row r="24" spans="1:16" ht="30" customHeight="1" thickBot="1">
      <c r="A24" s="605" t="s">
        <v>285</v>
      </c>
      <c r="B24" s="720">
        <v>0</v>
      </c>
      <c r="C24" s="721">
        <v>0</v>
      </c>
      <c r="D24" s="722">
        <v>0</v>
      </c>
      <c r="E24" s="606">
        <v>0</v>
      </c>
      <c r="F24" s="601">
        <v>0</v>
      </c>
      <c r="G24" s="601">
        <v>0</v>
      </c>
      <c r="H24" s="607">
        <v>0</v>
      </c>
      <c r="I24" s="599">
        <v>0</v>
      </c>
      <c r="J24" s="1885">
        <f t="shared" si="4"/>
        <v>0</v>
      </c>
      <c r="K24" s="1886">
        <v>1</v>
      </c>
      <c r="L24" s="1910">
        <v>0</v>
      </c>
      <c r="M24" s="608">
        <f t="shared" si="4"/>
        <v>1</v>
      </c>
      <c r="N24" s="1911">
        <f t="shared" si="5"/>
        <v>1</v>
      </c>
      <c r="O24" s="1888">
        <f t="shared" si="5"/>
        <v>0</v>
      </c>
      <c r="P24" s="602">
        <f t="shared" si="6"/>
        <v>1</v>
      </c>
    </row>
    <row r="25" spans="1:16" ht="26.25" customHeight="1" thickBot="1">
      <c r="A25" s="1912" t="s">
        <v>13</v>
      </c>
      <c r="B25" s="1890">
        <v>0</v>
      </c>
      <c r="C25" s="1890">
        <v>0</v>
      </c>
      <c r="D25" s="1890">
        <v>0</v>
      </c>
      <c r="E25" s="1891">
        <v>0</v>
      </c>
      <c r="F25" s="1913">
        <v>0</v>
      </c>
      <c r="G25" s="1894">
        <v>0</v>
      </c>
      <c r="H25" s="1891">
        <f t="shared" ref="H25:O25" si="7">SUM(H21:H24)</f>
        <v>1</v>
      </c>
      <c r="I25" s="1892">
        <f t="shared" si="7"/>
        <v>0</v>
      </c>
      <c r="J25" s="1893">
        <f t="shared" si="7"/>
        <v>1</v>
      </c>
      <c r="K25" s="1894">
        <f t="shared" si="7"/>
        <v>1</v>
      </c>
      <c r="L25" s="1892">
        <f t="shared" si="7"/>
        <v>0</v>
      </c>
      <c r="M25" s="1914">
        <f t="shared" si="7"/>
        <v>1</v>
      </c>
      <c r="N25" s="1915">
        <f t="shared" si="7"/>
        <v>2</v>
      </c>
      <c r="O25" s="1916">
        <f t="shared" si="7"/>
        <v>0</v>
      </c>
      <c r="P25" s="1897">
        <f t="shared" si="6"/>
        <v>2</v>
      </c>
    </row>
    <row r="26" spans="1:16" ht="27.75" customHeight="1" thickBot="1">
      <c r="A26" s="1917" t="s">
        <v>10</v>
      </c>
      <c r="B26" s="1891">
        <f t="shared" ref="B26:J26" si="8">B19</f>
        <v>51</v>
      </c>
      <c r="C26" s="1892">
        <f t="shared" si="8"/>
        <v>0</v>
      </c>
      <c r="D26" s="1893">
        <f t="shared" si="8"/>
        <v>51</v>
      </c>
      <c r="E26" s="1891">
        <f t="shared" si="8"/>
        <v>30</v>
      </c>
      <c r="F26" s="1892">
        <f t="shared" si="8"/>
        <v>0</v>
      </c>
      <c r="G26" s="1893">
        <f t="shared" si="8"/>
        <v>30</v>
      </c>
      <c r="H26" s="1891">
        <f t="shared" si="8"/>
        <v>47</v>
      </c>
      <c r="I26" s="1892">
        <f t="shared" si="8"/>
        <v>0</v>
      </c>
      <c r="J26" s="1893">
        <f t="shared" si="8"/>
        <v>47</v>
      </c>
      <c r="K26" s="1891">
        <f>SUM(K19)</f>
        <v>69</v>
      </c>
      <c r="L26" s="1892">
        <f>SUM(L19)</f>
        <v>1</v>
      </c>
      <c r="M26" s="1893">
        <f>SUM(M19)</f>
        <v>70</v>
      </c>
      <c r="N26" s="1918">
        <f>B26+E26+H26+K26</f>
        <v>197</v>
      </c>
      <c r="O26" s="1892">
        <f>C26+F26+I26+L26</f>
        <v>1</v>
      </c>
      <c r="P26" s="1893">
        <f>SUM(N26:O26)</f>
        <v>198</v>
      </c>
    </row>
    <row r="27" spans="1:16" ht="29.25" customHeight="1" thickBot="1">
      <c r="A27" s="1917" t="s">
        <v>14</v>
      </c>
      <c r="B27" s="1919">
        <f t="shared" ref="B27:J27" si="9">B25</f>
        <v>0</v>
      </c>
      <c r="C27" s="1920">
        <f t="shared" si="9"/>
        <v>0</v>
      </c>
      <c r="D27" s="1921">
        <f t="shared" si="9"/>
        <v>0</v>
      </c>
      <c r="E27" s="1919">
        <f t="shared" si="9"/>
        <v>0</v>
      </c>
      <c r="F27" s="1920">
        <f t="shared" si="9"/>
        <v>0</v>
      </c>
      <c r="G27" s="1921">
        <f t="shared" si="9"/>
        <v>0</v>
      </c>
      <c r="H27" s="1919">
        <f t="shared" si="9"/>
        <v>1</v>
      </c>
      <c r="I27" s="1920">
        <f t="shared" si="9"/>
        <v>0</v>
      </c>
      <c r="J27" s="1921">
        <f t="shared" si="9"/>
        <v>1</v>
      </c>
      <c r="K27" s="1922">
        <v>1</v>
      </c>
      <c r="L27" s="1923">
        <v>0</v>
      </c>
      <c r="M27" s="1924">
        <v>1</v>
      </c>
      <c r="N27" s="1918">
        <f>B27+E27+H27+K27</f>
        <v>2</v>
      </c>
      <c r="O27" s="1892">
        <f>C27+F27+I27+L27</f>
        <v>0</v>
      </c>
      <c r="P27" s="1893">
        <f t="shared" si="6"/>
        <v>2</v>
      </c>
    </row>
    <row r="28" spans="1:16" ht="29.25" customHeight="1" thickBot="1">
      <c r="A28" s="1925" t="s">
        <v>15</v>
      </c>
      <c r="B28" s="1926">
        <f>SUM(B26:B27)</f>
        <v>51</v>
      </c>
      <c r="C28" s="1927">
        <f>SUM(C26:C27)</f>
        <v>0</v>
      </c>
      <c r="D28" s="1927">
        <f>SUM(D26:D27)</f>
        <v>51</v>
      </c>
      <c r="E28" s="1926">
        <f t="shared" ref="E28:L28" si="10">SUM(E26:E27)</f>
        <v>30</v>
      </c>
      <c r="F28" s="1927">
        <f t="shared" si="10"/>
        <v>0</v>
      </c>
      <c r="G28" s="1928">
        <f t="shared" si="10"/>
        <v>30</v>
      </c>
      <c r="H28" s="1926">
        <f t="shared" si="10"/>
        <v>48</v>
      </c>
      <c r="I28" s="1927">
        <f t="shared" si="10"/>
        <v>0</v>
      </c>
      <c r="J28" s="1928">
        <f t="shared" si="10"/>
        <v>48</v>
      </c>
      <c r="K28" s="1926">
        <f t="shared" si="10"/>
        <v>70</v>
      </c>
      <c r="L28" s="1927">
        <f t="shared" si="10"/>
        <v>1</v>
      </c>
      <c r="M28" s="1928">
        <f>SUM(M26:M27)</f>
        <v>71</v>
      </c>
      <c r="N28" s="1929">
        <f>SUM(B28+E28+H28+K28)</f>
        <v>199</v>
      </c>
      <c r="O28" s="1927">
        <f>SUM(C28+F28+I28+L28)</f>
        <v>1</v>
      </c>
      <c r="P28" s="1928">
        <f>SUM(N28:O28)</f>
        <v>200</v>
      </c>
    </row>
    <row r="29" spans="1:16" ht="18.75">
      <c r="A29" s="150"/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</row>
    <row r="30" spans="1:16" ht="18.75">
      <c r="A30" s="150"/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</row>
    <row r="31" spans="1:16" ht="18.75">
      <c r="A31" s="4147"/>
      <c r="B31" s="4147"/>
      <c r="C31" s="4147"/>
      <c r="D31" s="4147"/>
      <c r="E31" s="4147"/>
      <c r="F31" s="4147"/>
      <c r="G31" s="4147"/>
      <c r="H31" s="150"/>
      <c r="I31" s="150"/>
      <c r="J31" s="150"/>
      <c r="K31" s="151"/>
      <c r="L31" s="150"/>
      <c r="M31" s="150"/>
      <c r="N31" s="150"/>
      <c r="O31" s="150"/>
      <c r="P31" s="150"/>
    </row>
  </sheetData>
  <mergeCells count="10">
    <mergeCell ref="A1:P1"/>
    <mergeCell ref="A4:P4"/>
    <mergeCell ref="A31:G31"/>
    <mergeCell ref="A2:P2"/>
    <mergeCell ref="A3:P3"/>
    <mergeCell ref="B5:D5"/>
    <mergeCell ref="E5:G5"/>
    <mergeCell ref="H5:J5"/>
    <mergeCell ref="K5:M5"/>
    <mergeCell ref="N5:P5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34"/>
  <sheetViews>
    <sheetView zoomScale="50" zoomScaleNormal="50" workbookViewId="0">
      <selection sqref="A1:S4"/>
    </sheetView>
  </sheetViews>
  <sheetFormatPr defaultRowHeight="18.75"/>
  <cols>
    <col min="1" max="1" width="67" style="105" bestFit="1" customWidth="1"/>
    <col min="2" max="2" width="18.28515625" style="105" customWidth="1"/>
    <col min="3" max="3" width="14.5703125" style="105" customWidth="1"/>
    <col min="4" max="4" width="11.42578125" style="105" customWidth="1"/>
    <col min="5" max="5" width="18.28515625" style="105" customWidth="1"/>
    <col min="6" max="6" width="14.5703125" style="105" customWidth="1"/>
    <col min="7" max="7" width="11.28515625" style="105" customWidth="1"/>
    <col min="8" max="8" width="18.28515625" style="105" customWidth="1"/>
    <col min="9" max="9" width="14.5703125" style="105" customWidth="1"/>
    <col min="10" max="10" width="11.28515625" style="105" customWidth="1"/>
    <col min="11" max="11" width="18.28515625" style="105" customWidth="1"/>
    <col min="12" max="12" width="14.5703125" style="105" customWidth="1"/>
    <col min="13" max="13" width="11.28515625" style="105" customWidth="1"/>
    <col min="14" max="14" width="18.28515625" style="105" customWidth="1"/>
    <col min="15" max="15" width="14.5703125" style="105" customWidth="1"/>
    <col min="16" max="16" width="11.28515625" style="105" customWidth="1"/>
    <col min="17" max="17" width="18.28515625" style="105" customWidth="1"/>
    <col min="18" max="18" width="14.5703125" style="105" customWidth="1"/>
    <col min="19" max="19" width="11.42578125" style="105" customWidth="1"/>
    <col min="20" max="256" width="9.140625" style="105"/>
    <col min="257" max="257" width="67" style="105" bestFit="1" customWidth="1"/>
    <col min="258" max="258" width="18.28515625" style="105" customWidth="1"/>
    <col min="259" max="259" width="14.5703125" style="105" customWidth="1"/>
    <col min="260" max="260" width="11.42578125" style="105" customWidth="1"/>
    <col min="261" max="261" width="18.28515625" style="105" customWidth="1"/>
    <col min="262" max="262" width="14.5703125" style="105" customWidth="1"/>
    <col min="263" max="263" width="11.28515625" style="105" customWidth="1"/>
    <col min="264" max="264" width="18.28515625" style="105" customWidth="1"/>
    <col min="265" max="265" width="14.5703125" style="105" customWidth="1"/>
    <col min="266" max="266" width="11.28515625" style="105" customWidth="1"/>
    <col min="267" max="267" width="18.28515625" style="105" customWidth="1"/>
    <col min="268" max="268" width="14.5703125" style="105" customWidth="1"/>
    <col min="269" max="269" width="11.28515625" style="105" customWidth="1"/>
    <col min="270" max="270" width="18.28515625" style="105" customWidth="1"/>
    <col min="271" max="271" width="14.5703125" style="105" customWidth="1"/>
    <col min="272" max="272" width="11.28515625" style="105" customWidth="1"/>
    <col min="273" max="273" width="18.28515625" style="105" customWidth="1"/>
    <col min="274" max="274" width="14.5703125" style="105" customWidth="1"/>
    <col min="275" max="275" width="11.42578125" style="105" customWidth="1"/>
    <col min="276" max="512" width="9.140625" style="105"/>
    <col min="513" max="513" width="67" style="105" bestFit="1" customWidth="1"/>
    <col min="514" max="514" width="18.28515625" style="105" customWidth="1"/>
    <col min="515" max="515" width="14.5703125" style="105" customWidth="1"/>
    <col min="516" max="516" width="11.42578125" style="105" customWidth="1"/>
    <col min="517" max="517" width="18.28515625" style="105" customWidth="1"/>
    <col min="518" max="518" width="14.5703125" style="105" customWidth="1"/>
    <col min="519" max="519" width="11.28515625" style="105" customWidth="1"/>
    <col min="520" max="520" width="18.28515625" style="105" customWidth="1"/>
    <col min="521" max="521" width="14.5703125" style="105" customWidth="1"/>
    <col min="522" max="522" width="11.28515625" style="105" customWidth="1"/>
    <col min="523" max="523" width="18.28515625" style="105" customWidth="1"/>
    <col min="524" max="524" width="14.5703125" style="105" customWidth="1"/>
    <col min="525" max="525" width="11.28515625" style="105" customWidth="1"/>
    <col min="526" max="526" width="18.28515625" style="105" customWidth="1"/>
    <col min="527" max="527" width="14.5703125" style="105" customWidth="1"/>
    <col min="528" max="528" width="11.28515625" style="105" customWidth="1"/>
    <col min="529" max="529" width="18.28515625" style="105" customWidth="1"/>
    <col min="530" max="530" width="14.5703125" style="105" customWidth="1"/>
    <col min="531" max="531" width="11.42578125" style="105" customWidth="1"/>
    <col min="532" max="768" width="9.140625" style="105"/>
    <col min="769" max="769" width="67" style="105" bestFit="1" customWidth="1"/>
    <col min="770" max="770" width="18.28515625" style="105" customWidth="1"/>
    <col min="771" max="771" width="14.5703125" style="105" customWidth="1"/>
    <col min="772" max="772" width="11.42578125" style="105" customWidth="1"/>
    <col min="773" max="773" width="18.28515625" style="105" customWidth="1"/>
    <col min="774" max="774" width="14.5703125" style="105" customWidth="1"/>
    <col min="775" max="775" width="11.28515625" style="105" customWidth="1"/>
    <col min="776" max="776" width="18.28515625" style="105" customWidth="1"/>
    <col min="777" max="777" width="14.5703125" style="105" customWidth="1"/>
    <col min="778" max="778" width="11.28515625" style="105" customWidth="1"/>
    <col min="779" max="779" width="18.28515625" style="105" customWidth="1"/>
    <col min="780" max="780" width="14.5703125" style="105" customWidth="1"/>
    <col min="781" max="781" width="11.28515625" style="105" customWidth="1"/>
    <col min="782" max="782" width="18.28515625" style="105" customWidth="1"/>
    <col min="783" max="783" width="14.5703125" style="105" customWidth="1"/>
    <col min="784" max="784" width="11.28515625" style="105" customWidth="1"/>
    <col min="785" max="785" width="18.28515625" style="105" customWidth="1"/>
    <col min="786" max="786" width="14.5703125" style="105" customWidth="1"/>
    <col min="787" max="787" width="11.42578125" style="105" customWidth="1"/>
    <col min="788" max="1024" width="9.140625" style="105"/>
    <col min="1025" max="1025" width="67" style="105" bestFit="1" customWidth="1"/>
    <col min="1026" max="1026" width="18.28515625" style="105" customWidth="1"/>
    <col min="1027" max="1027" width="14.5703125" style="105" customWidth="1"/>
    <col min="1028" max="1028" width="11.42578125" style="105" customWidth="1"/>
    <col min="1029" max="1029" width="18.28515625" style="105" customWidth="1"/>
    <col min="1030" max="1030" width="14.5703125" style="105" customWidth="1"/>
    <col min="1031" max="1031" width="11.28515625" style="105" customWidth="1"/>
    <col min="1032" max="1032" width="18.28515625" style="105" customWidth="1"/>
    <col min="1033" max="1033" width="14.5703125" style="105" customWidth="1"/>
    <col min="1034" max="1034" width="11.28515625" style="105" customWidth="1"/>
    <col min="1035" max="1035" width="18.28515625" style="105" customWidth="1"/>
    <col min="1036" max="1036" width="14.5703125" style="105" customWidth="1"/>
    <col min="1037" max="1037" width="11.28515625" style="105" customWidth="1"/>
    <col min="1038" max="1038" width="18.28515625" style="105" customWidth="1"/>
    <col min="1039" max="1039" width="14.5703125" style="105" customWidth="1"/>
    <col min="1040" max="1040" width="11.28515625" style="105" customWidth="1"/>
    <col min="1041" max="1041" width="18.28515625" style="105" customWidth="1"/>
    <col min="1042" max="1042" width="14.5703125" style="105" customWidth="1"/>
    <col min="1043" max="1043" width="11.42578125" style="105" customWidth="1"/>
    <col min="1044" max="1280" width="9.140625" style="105"/>
    <col min="1281" max="1281" width="67" style="105" bestFit="1" customWidth="1"/>
    <col min="1282" max="1282" width="18.28515625" style="105" customWidth="1"/>
    <col min="1283" max="1283" width="14.5703125" style="105" customWidth="1"/>
    <col min="1284" max="1284" width="11.42578125" style="105" customWidth="1"/>
    <col min="1285" max="1285" width="18.28515625" style="105" customWidth="1"/>
    <col min="1286" max="1286" width="14.5703125" style="105" customWidth="1"/>
    <col min="1287" max="1287" width="11.28515625" style="105" customWidth="1"/>
    <col min="1288" max="1288" width="18.28515625" style="105" customWidth="1"/>
    <col min="1289" max="1289" width="14.5703125" style="105" customWidth="1"/>
    <col min="1290" max="1290" width="11.28515625" style="105" customWidth="1"/>
    <col min="1291" max="1291" width="18.28515625" style="105" customWidth="1"/>
    <col min="1292" max="1292" width="14.5703125" style="105" customWidth="1"/>
    <col min="1293" max="1293" width="11.28515625" style="105" customWidth="1"/>
    <col min="1294" max="1294" width="18.28515625" style="105" customWidth="1"/>
    <col min="1295" max="1295" width="14.5703125" style="105" customWidth="1"/>
    <col min="1296" max="1296" width="11.28515625" style="105" customWidth="1"/>
    <col min="1297" max="1297" width="18.28515625" style="105" customWidth="1"/>
    <col min="1298" max="1298" width="14.5703125" style="105" customWidth="1"/>
    <col min="1299" max="1299" width="11.42578125" style="105" customWidth="1"/>
    <col min="1300" max="1536" width="9.140625" style="105"/>
    <col min="1537" max="1537" width="67" style="105" bestFit="1" customWidth="1"/>
    <col min="1538" max="1538" width="18.28515625" style="105" customWidth="1"/>
    <col min="1539" max="1539" width="14.5703125" style="105" customWidth="1"/>
    <col min="1540" max="1540" width="11.42578125" style="105" customWidth="1"/>
    <col min="1541" max="1541" width="18.28515625" style="105" customWidth="1"/>
    <col min="1542" max="1542" width="14.5703125" style="105" customWidth="1"/>
    <col min="1543" max="1543" width="11.28515625" style="105" customWidth="1"/>
    <col min="1544" max="1544" width="18.28515625" style="105" customWidth="1"/>
    <col min="1545" max="1545" width="14.5703125" style="105" customWidth="1"/>
    <col min="1546" max="1546" width="11.28515625" style="105" customWidth="1"/>
    <col min="1547" max="1547" width="18.28515625" style="105" customWidth="1"/>
    <col min="1548" max="1548" width="14.5703125" style="105" customWidth="1"/>
    <col min="1549" max="1549" width="11.28515625" style="105" customWidth="1"/>
    <col min="1550" max="1550" width="18.28515625" style="105" customWidth="1"/>
    <col min="1551" max="1551" width="14.5703125" style="105" customWidth="1"/>
    <col min="1552" max="1552" width="11.28515625" style="105" customWidth="1"/>
    <col min="1553" max="1553" width="18.28515625" style="105" customWidth="1"/>
    <col min="1554" max="1554" width="14.5703125" style="105" customWidth="1"/>
    <col min="1555" max="1555" width="11.42578125" style="105" customWidth="1"/>
    <col min="1556" max="1792" width="9.140625" style="105"/>
    <col min="1793" max="1793" width="67" style="105" bestFit="1" customWidth="1"/>
    <col min="1794" max="1794" width="18.28515625" style="105" customWidth="1"/>
    <col min="1795" max="1795" width="14.5703125" style="105" customWidth="1"/>
    <col min="1796" max="1796" width="11.42578125" style="105" customWidth="1"/>
    <col min="1797" max="1797" width="18.28515625" style="105" customWidth="1"/>
    <col min="1798" max="1798" width="14.5703125" style="105" customWidth="1"/>
    <col min="1799" max="1799" width="11.28515625" style="105" customWidth="1"/>
    <col min="1800" max="1800" width="18.28515625" style="105" customWidth="1"/>
    <col min="1801" max="1801" width="14.5703125" style="105" customWidth="1"/>
    <col min="1802" max="1802" width="11.28515625" style="105" customWidth="1"/>
    <col min="1803" max="1803" width="18.28515625" style="105" customWidth="1"/>
    <col min="1804" max="1804" width="14.5703125" style="105" customWidth="1"/>
    <col min="1805" max="1805" width="11.28515625" style="105" customWidth="1"/>
    <col min="1806" max="1806" width="18.28515625" style="105" customWidth="1"/>
    <col min="1807" max="1807" width="14.5703125" style="105" customWidth="1"/>
    <col min="1808" max="1808" width="11.28515625" style="105" customWidth="1"/>
    <col min="1809" max="1809" width="18.28515625" style="105" customWidth="1"/>
    <col min="1810" max="1810" width="14.5703125" style="105" customWidth="1"/>
    <col min="1811" max="1811" width="11.42578125" style="105" customWidth="1"/>
    <col min="1812" max="2048" width="9.140625" style="105"/>
    <col min="2049" max="2049" width="67" style="105" bestFit="1" customWidth="1"/>
    <col min="2050" max="2050" width="18.28515625" style="105" customWidth="1"/>
    <col min="2051" max="2051" width="14.5703125" style="105" customWidth="1"/>
    <col min="2052" max="2052" width="11.42578125" style="105" customWidth="1"/>
    <col min="2053" max="2053" width="18.28515625" style="105" customWidth="1"/>
    <col min="2054" max="2054" width="14.5703125" style="105" customWidth="1"/>
    <col min="2055" max="2055" width="11.28515625" style="105" customWidth="1"/>
    <col min="2056" max="2056" width="18.28515625" style="105" customWidth="1"/>
    <col min="2057" max="2057" width="14.5703125" style="105" customWidth="1"/>
    <col min="2058" max="2058" width="11.28515625" style="105" customWidth="1"/>
    <col min="2059" max="2059" width="18.28515625" style="105" customWidth="1"/>
    <col min="2060" max="2060" width="14.5703125" style="105" customWidth="1"/>
    <col min="2061" max="2061" width="11.28515625" style="105" customWidth="1"/>
    <col min="2062" max="2062" width="18.28515625" style="105" customWidth="1"/>
    <col min="2063" max="2063" width="14.5703125" style="105" customWidth="1"/>
    <col min="2064" max="2064" width="11.28515625" style="105" customWidth="1"/>
    <col min="2065" max="2065" width="18.28515625" style="105" customWidth="1"/>
    <col min="2066" max="2066" width="14.5703125" style="105" customWidth="1"/>
    <col min="2067" max="2067" width="11.42578125" style="105" customWidth="1"/>
    <col min="2068" max="2304" width="9.140625" style="105"/>
    <col min="2305" max="2305" width="67" style="105" bestFit="1" customWidth="1"/>
    <col min="2306" max="2306" width="18.28515625" style="105" customWidth="1"/>
    <col min="2307" max="2307" width="14.5703125" style="105" customWidth="1"/>
    <col min="2308" max="2308" width="11.42578125" style="105" customWidth="1"/>
    <col min="2309" max="2309" width="18.28515625" style="105" customWidth="1"/>
    <col min="2310" max="2310" width="14.5703125" style="105" customWidth="1"/>
    <col min="2311" max="2311" width="11.28515625" style="105" customWidth="1"/>
    <col min="2312" max="2312" width="18.28515625" style="105" customWidth="1"/>
    <col min="2313" max="2313" width="14.5703125" style="105" customWidth="1"/>
    <col min="2314" max="2314" width="11.28515625" style="105" customWidth="1"/>
    <col min="2315" max="2315" width="18.28515625" style="105" customWidth="1"/>
    <col min="2316" max="2316" width="14.5703125" style="105" customWidth="1"/>
    <col min="2317" max="2317" width="11.28515625" style="105" customWidth="1"/>
    <col min="2318" max="2318" width="18.28515625" style="105" customWidth="1"/>
    <col min="2319" max="2319" width="14.5703125" style="105" customWidth="1"/>
    <col min="2320" max="2320" width="11.28515625" style="105" customWidth="1"/>
    <col min="2321" max="2321" width="18.28515625" style="105" customWidth="1"/>
    <col min="2322" max="2322" width="14.5703125" style="105" customWidth="1"/>
    <col min="2323" max="2323" width="11.42578125" style="105" customWidth="1"/>
    <col min="2324" max="2560" width="9.140625" style="105"/>
    <col min="2561" max="2561" width="67" style="105" bestFit="1" customWidth="1"/>
    <col min="2562" max="2562" width="18.28515625" style="105" customWidth="1"/>
    <col min="2563" max="2563" width="14.5703125" style="105" customWidth="1"/>
    <col min="2564" max="2564" width="11.42578125" style="105" customWidth="1"/>
    <col min="2565" max="2565" width="18.28515625" style="105" customWidth="1"/>
    <col min="2566" max="2566" width="14.5703125" style="105" customWidth="1"/>
    <col min="2567" max="2567" width="11.28515625" style="105" customWidth="1"/>
    <col min="2568" max="2568" width="18.28515625" style="105" customWidth="1"/>
    <col min="2569" max="2569" width="14.5703125" style="105" customWidth="1"/>
    <col min="2570" max="2570" width="11.28515625" style="105" customWidth="1"/>
    <col min="2571" max="2571" width="18.28515625" style="105" customWidth="1"/>
    <col min="2572" max="2572" width="14.5703125" style="105" customWidth="1"/>
    <col min="2573" max="2573" width="11.28515625" style="105" customWidth="1"/>
    <col min="2574" max="2574" width="18.28515625" style="105" customWidth="1"/>
    <col min="2575" max="2575" width="14.5703125" style="105" customWidth="1"/>
    <col min="2576" max="2576" width="11.28515625" style="105" customWidth="1"/>
    <col min="2577" max="2577" width="18.28515625" style="105" customWidth="1"/>
    <col min="2578" max="2578" width="14.5703125" style="105" customWidth="1"/>
    <col min="2579" max="2579" width="11.42578125" style="105" customWidth="1"/>
    <col min="2580" max="2816" width="9.140625" style="105"/>
    <col min="2817" max="2817" width="67" style="105" bestFit="1" customWidth="1"/>
    <col min="2818" max="2818" width="18.28515625" style="105" customWidth="1"/>
    <col min="2819" max="2819" width="14.5703125" style="105" customWidth="1"/>
    <col min="2820" max="2820" width="11.42578125" style="105" customWidth="1"/>
    <col min="2821" max="2821" width="18.28515625" style="105" customWidth="1"/>
    <col min="2822" max="2822" width="14.5703125" style="105" customWidth="1"/>
    <col min="2823" max="2823" width="11.28515625" style="105" customWidth="1"/>
    <col min="2824" max="2824" width="18.28515625" style="105" customWidth="1"/>
    <col min="2825" max="2825" width="14.5703125" style="105" customWidth="1"/>
    <col min="2826" max="2826" width="11.28515625" style="105" customWidth="1"/>
    <col min="2827" max="2827" width="18.28515625" style="105" customWidth="1"/>
    <col min="2828" max="2828" width="14.5703125" style="105" customWidth="1"/>
    <col min="2829" max="2829" width="11.28515625" style="105" customWidth="1"/>
    <col min="2830" max="2830" width="18.28515625" style="105" customWidth="1"/>
    <col min="2831" max="2831" width="14.5703125" style="105" customWidth="1"/>
    <col min="2832" max="2832" width="11.28515625" style="105" customWidth="1"/>
    <col min="2833" max="2833" width="18.28515625" style="105" customWidth="1"/>
    <col min="2834" max="2834" width="14.5703125" style="105" customWidth="1"/>
    <col min="2835" max="2835" width="11.42578125" style="105" customWidth="1"/>
    <col min="2836" max="3072" width="9.140625" style="105"/>
    <col min="3073" max="3073" width="67" style="105" bestFit="1" customWidth="1"/>
    <col min="3074" max="3074" width="18.28515625" style="105" customWidth="1"/>
    <col min="3075" max="3075" width="14.5703125" style="105" customWidth="1"/>
    <col min="3076" max="3076" width="11.42578125" style="105" customWidth="1"/>
    <col min="3077" max="3077" width="18.28515625" style="105" customWidth="1"/>
    <col min="3078" max="3078" width="14.5703125" style="105" customWidth="1"/>
    <col min="3079" max="3079" width="11.28515625" style="105" customWidth="1"/>
    <col min="3080" max="3080" width="18.28515625" style="105" customWidth="1"/>
    <col min="3081" max="3081" width="14.5703125" style="105" customWidth="1"/>
    <col min="3082" max="3082" width="11.28515625" style="105" customWidth="1"/>
    <col min="3083" max="3083" width="18.28515625" style="105" customWidth="1"/>
    <col min="3084" max="3084" width="14.5703125" style="105" customWidth="1"/>
    <col min="3085" max="3085" width="11.28515625" style="105" customWidth="1"/>
    <col min="3086" max="3086" width="18.28515625" style="105" customWidth="1"/>
    <col min="3087" max="3087" width="14.5703125" style="105" customWidth="1"/>
    <col min="3088" max="3088" width="11.28515625" style="105" customWidth="1"/>
    <col min="3089" max="3089" width="18.28515625" style="105" customWidth="1"/>
    <col min="3090" max="3090" width="14.5703125" style="105" customWidth="1"/>
    <col min="3091" max="3091" width="11.42578125" style="105" customWidth="1"/>
    <col min="3092" max="3328" width="9.140625" style="105"/>
    <col min="3329" max="3329" width="67" style="105" bestFit="1" customWidth="1"/>
    <col min="3330" max="3330" width="18.28515625" style="105" customWidth="1"/>
    <col min="3331" max="3331" width="14.5703125" style="105" customWidth="1"/>
    <col min="3332" max="3332" width="11.42578125" style="105" customWidth="1"/>
    <col min="3333" max="3333" width="18.28515625" style="105" customWidth="1"/>
    <col min="3334" max="3334" width="14.5703125" style="105" customWidth="1"/>
    <col min="3335" max="3335" width="11.28515625" style="105" customWidth="1"/>
    <col min="3336" max="3336" width="18.28515625" style="105" customWidth="1"/>
    <col min="3337" max="3337" width="14.5703125" style="105" customWidth="1"/>
    <col min="3338" max="3338" width="11.28515625" style="105" customWidth="1"/>
    <col min="3339" max="3339" width="18.28515625" style="105" customWidth="1"/>
    <col min="3340" max="3340" width="14.5703125" style="105" customWidth="1"/>
    <col min="3341" max="3341" width="11.28515625" style="105" customWidth="1"/>
    <col min="3342" max="3342" width="18.28515625" style="105" customWidth="1"/>
    <col min="3343" max="3343" width="14.5703125" style="105" customWidth="1"/>
    <col min="3344" max="3344" width="11.28515625" style="105" customWidth="1"/>
    <col min="3345" max="3345" width="18.28515625" style="105" customWidth="1"/>
    <col min="3346" max="3346" width="14.5703125" style="105" customWidth="1"/>
    <col min="3347" max="3347" width="11.42578125" style="105" customWidth="1"/>
    <col min="3348" max="3584" width="9.140625" style="105"/>
    <col min="3585" max="3585" width="67" style="105" bestFit="1" customWidth="1"/>
    <col min="3586" max="3586" width="18.28515625" style="105" customWidth="1"/>
    <col min="3587" max="3587" width="14.5703125" style="105" customWidth="1"/>
    <col min="3588" max="3588" width="11.42578125" style="105" customWidth="1"/>
    <col min="3589" max="3589" width="18.28515625" style="105" customWidth="1"/>
    <col min="3590" max="3590" width="14.5703125" style="105" customWidth="1"/>
    <col min="3591" max="3591" width="11.28515625" style="105" customWidth="1"/>
    <col min="3592" max="3592" width="18.28515625" style="105" customWidth="1"/>
    <col min="3593" max="3593" width="14.5703125" style="105" customWidth="1"/>
    <col min="3594" max="3594" width="11.28515625" style="105" customWidth="1"/>
    <col min="3595" max="3595" width="18.28515625" style="105" customWidth="1"/>
    <col min="3596" max="3596" width="14.5703125" style="105" customWidth="1"/>
    <col min="3597" max="3597" width="11.28515625" style="105" customWidth="1"/>
    <col min="3598" max="3598" width="18.28515625" style="105" customWidth="1"/>
    <col min="3599" max="3599" width="14.5703125" style="105" customWidth="1"/>
    <col min="3600" max="3600" width="11.28515625" style="105" customWidth="1"/>
    <col min="3601" max="3601" width="18.28515625" style="105" customWidth="1"/>
    <col min="3602" max="3602" width="14.5703125" style="105" customWidth="1"/>
    <col min="3603" max="3603" width="11.42578125" style="105" customWidth="1"/>
    <col min="3604" max="3840" width="9.140625" style="105"/>
    <col min="3841" max="3841" width="67" style="105" bestFit="1" customWidth="1"/>
    <col min="3842" max="3842" width="18.28515625" style="105" customWidth="1"/>
    <col min="3843" max="3843" width="14.5703125" style="105" customWidth="1"/>
    <col min="3844" max="3844" width="11.42578125" style="105" customWidth="1"/>
    <col min="3845" max="3845" width="18.28515625" style="105" customWidth="1"/>
    <col min="3846" max="3846" width="14.5703125" style="105" customWidth="1"/>
    <col min="3847" max="3847" width="11.28515625" style="105" customWidth="1"/>
    <col min="3848" max="3848" width="18.28515625" style="105" customWidth="1"/>
    <col min="3849" max="3849" width="14.5703125" style="105" customWidth="1"/>
    <col min="3850" max="3850" width="11.28515625" style="105" customWidth="1"/>
    <col min="3851" max="3851" width="18.28515625" style="105" customWidth="1"/>
    <col min="3852" max="3852" width="14.5703125" style="105" customWidth="1"/>
    <col min="3853" max="3853" width="11.28515625" style="105" customWidth="1"/>
    <col min="3854" max="3854" width="18.28515625" style="105" customWidth="1"/>
    <col min="3855" max="3855" width="14.5703125" style="105" customWidth="1"/>
    <col min="3856" max="3856" width="11.28515625" style="105" customWidth="1"/>
    <col min="3857" max="3857" width="18.28515625" style="105" customWidth="1"/>
    <col min="3858" max="3858" width="14.5703125" style="105" customWidth="1"/>
    <col min="3859" max="3859" width="11.42578125" style="105" customWidth="1"/>
    <col min="3860" max="4096" width="9.140625" style="105"/>
    <col min="4097" max="4097" width="67" style="105" bestFit="1" customWidth="1"/>
    <col min="4098" max="4098" width="18.28515625" style="105" customWidth="1"/>
    <col min="4099" max="4099" width="14.5703125" style="105" customWidth="1"/>
    <col min="4100" max="4100" width="11.42578125" style="105" customWidth="1"/>
    <col min="4101" max="4101" width="18.28515625" style="105" customWidth="1"/>
    <col min="4102" max="4102" width="14.5703125" style="105" customWidth="1"/>
    <col min="4103" max="4103" width="11.28515625" style="105" customWidth="1"/>
    <col min="4104" max="4104" width="18.28515625" style="105" customWidth="1"/>
    <col min="4105" max="4105" width="14.5703125" style="105" customWidth="1"/>
    <col min="4106" max="4106" width="11.28515625" style="105" customWidth="1"/>
    <col min="4107" max="4107" width="18.28515625" style="105" customWidth="1"/>
    <col min="4108" max="4108" width="14.5703125" style="105" customWidth="1"/>
    <col min="4109" max="4109" width="11.28515625" style="105" customWidth="1"/>
    <col min="4110" max="4110" width="18.28515625" style="105" customWidth="1"/>
    <col min="4111" max="4111" width="14.5703125" style="105" customWidth="1"/>
    <col min="4112" max="4112" width="11.28515625" style="105" customWidth="1"/>
    <col min="4113" max="4113" width="18.28515625" style="105" customWidth="1"/>
    <col min="4114" max="4114" width="14.5703125" style="105" customWidth="1"/>
    <col min="4115" max="4115" width="11.42578125" style="105" customWidth="1"/>
    <col min="4116" max="4352" width="9.140625" style="105"/>
    <col min="4353" max="4353" width="67" style="105" bestFit="1" customWidth="1"/>
    <col min="4354" max="4354" width="18.28515625" style="105" customWidth="1"/>
    <col min="4355" max="4355" width="14.5703125" style="105" customWidth="1"/>
    <col min="4356" max="4356" width="11.42578125" style="105" customWidth="1"/>
    <col min="4357" max="4357" width="18.28515625" style="105" customWidth="1"/>
    <col min="4358" max="4358" width="14.5703125" style="105" customWidth="1"/>
    <col min="4359" max="4359" width="11.28515625" style="105" customWidth="1"/>
    <col min="4360" max="4360" width="18.28515625" style="105" customWidth="1"/>
    <col min="4361" max="4361" width="14.5703125" style="105" customWidth="1"/>
    <col min="4362" max="4362" width="11.28515625" style="105" customWidth="1"/>
    <col min="4363" max="4363" width="18.28515625" style="105" customWidth="1"/>
    <col min="4364" max="4364" width="14.5703125" style="105" customWidth="1"/>
    <col min="4365" max="4365" width="11.28515625" style="105" customWidth="1"/>
    <col min="4366" max="4366" width="18.28515625" style="105" customWidth="1"/>
    <col min="4367" max="4367" width="14.5703125" style="105" customWidth="1"/>
    <col min="4368" max="4368" width="11.28515625" style="105" customWidth="1"/>
    <col min="4369" max="4369" width="18.28515625" style="105" customWidth="1"/>
    <col min="4370" max="4370" width="14.5703125" style="105" customWidth="1"/>
    <col min="4371" max="4371" width="11.42578125" style="105" customWidth="1"/>
    <col min="4372" max="4608" width="9.140625" style="105"/>
    <col min="4609" max="4609" width="67" style="105" bestFit="1" customWidth="1"/>
    <col min="4610" max="4610" width="18.28515625" style="105" customWidth="1"/>
    <col min="4611" max="4611" width="14.5703125" style="105" customWidth="1"/>
    <col min="4612" max="4612" width="11.42578125" style="105" customWidth="1"/>
    <col min="4613" max="4613" width="18.28515625" style="105" customWidth="1"/>
    <col min="4614" max="4614" width="14.5703125" style="105" customWidth="1"/>
    <col min="4615" max="4615" width="11.28515625" style="105" customWidth="1"/>
    <col min="4616" max="4616" width="18.28515625" style="105" customWidth="1"/>
    <col min="4617" max="4617" width="14.5703125" style="105" customWidth="1"/>
    <col min="4618" max="4618" width="11.28515625" style="105" customWidth="1"/>
    <col min="4619" max="4619" width="18.28515625" style="105" customWidth="1"/>
    <col min="4620" max="4620" width="14.5703125" style="105" customWidth="1"/>
    <col min="4621" max="4621" width="11.28515625" style="105" customWidth="1"/>
    <col min="4622" max="4622" width="18.28515625" style="105" customWidth="1"/>
    <col min="4623" max="4623" width="14.5703125" style="105" customWidth="1"/>
    <col min="4624" max="4624" width="11.28515625" style="105" customWidth="1"/>
    <col min="4625" max="4625" width="18.28515625" style="105" customWidth="1"/>
    <col min="4626" max="4626" width="14.5703125" style="105" customWidth="1"/>
    <col min="4627" max="4627" width="11.42578125" style="105" customWidth="1"/>
    <col min="4628" max="4864" width="9.140625" style="105"/>
    <col min="4865" max="4865" width="67" style="105" bestFit="1" customWidth="1"/>
    <col min="4866" max="4866" width="18.28515625" style="105" customWidth="1"/>
    <col min="4867" max="4867" width="14.5703125" style="105" customWidth="1"/>
    <col min="4868" max="4868" width="11.42578125" style="105" customWidth="1"/>
    <col min="4869" max="4869" width="18.28515625" style="105" customWidth="1"/>
    <col min="4870" max="4870" width="14.5703125" style="105" customWidth="1"/>
    <col min="4871" max="4871" width="11.28515625" style="105" customWidth="1"/>
    <col min="4872" max="4872" width="18.28515625" style="105" customWidth="1"/>
    <col min="4873" max="4873" width="14.5703125" style="105" customWidth="1"/>
    <col min="4874" max="4874" width="11.28515625" style="105" customWidth="1"/>
    <col min="4875" max="4875" width="18.28515625" style="105" customWidth="1"/>
    <col min="4876" max="4876" width="14.5703125" style="105" customWidth="1"/>
    <col min="4877" max="4877" width="11.28515625" style="105" customWidth="1"/>
    <col min="4878" max="4878" width="18.28515625" style="105" customWidth="1"/>
    <col min="4879" max="4879" width="14.5703125" style="105" customWidth="1"/>
    <col min="4880" max="4880" width="11.28515625" style="105" customWidth="1"/>
    <col min="4881" max="4881" width="18.28515625" style="105" customWidth="1"/>
    <col min="4882" max="4882" width="14.5703125" style="105" customWidth="1"/>
    <col min="4883" max="4883" width="11.42578125" style="105" customWidth="1"/>
    <col min="4884" max="5120" width="9.140625" style="105"/>
    <col min="5121" max="5121" width="67" style="105" bestFit="1" customWidth="1"/>
    <col min="5122" max="5122" width="18.28515625" style="105" customWidth="1"/>
    <col min="5123" max="5123" width="14.5703125" style="105" customWidth="1"/>
    <col min="5124" max="5124" width="11.42578125" style="105" customWidth="1"/>
    <col min="5125" max="5125" width="18.28515625" style="105" customWidth="1"/>
    <col min="5126" max="5126" width="14.5703125" style="105" customWidth="1"/>
    <col min="5127" max="5127" width="11.28515625" style="105" customWidth="1"/>
    <col min="5128" max="5128" width="18.28515625" style="105" customWidth="1"/>
    <col min="5129" max="5129" width="14.5703125" style="105" customWidth="1"/>
    <col min="5130" max="5130" width="11.28515625" style="105" customWidth="1"/>
    <col min="5131" max="5131" width="18.28515625" style="105" customWidth="1"/>
    <col min="5132" max="5132" width="14.5703125" style="105" customWidth="1"/>
    <col min="5133" max="5133" width="11.28515625" style="105" customWidth="1"/>
    <col min="5134" max="5134" width="18.28515625" style="105" customWidth="1"/>
    <col min="5135" max="5135" width="14.5703125" style="105" customWidth="1"/>
    <col min="5136" max="5136" width="11.28515625" style="105" customWidth="1"/>
    <col min="5137" max="5137" width="18.28515625" style="105" customWidth="1"/>
    <col min="5138" max="5138" width="14.5703125" style="105" customWidth="1"/>
    <col min="5139" max="5139" width="11.42578125" style="105" customWidth="1"/>
    <col min="5140" max="5376" width="9.140625" style="105"/>
    <col min="5377" max="5377" width="67" style="105" bestFit="1" customWidth="1"/>
    <col min="5378" max="5378" width="18.28515625" style="105" customWidth="1"/>
    <col min="5379" max="5379" width="14.5703125" style="105" customWidth="1"/>
    <col min="5380" max="5380" width="11.42578125" style="105" customWidth="1"/>
    <col min="5381" max="5381" width="18.28515625" style="105" customWidth="1"/>
    <col min="5382" max="5382" width="14.5703125" style="105" customWidth="1"/>
    <col min="5383" max="5383" width="11.28515625" style="105" customWidth="1"/>
    <col min="5384" max="5384" width="18.28515625" style="105" customWidth="1"/>
    <col min="5385" max="5385" width="14.5703125" style="105" customWidth="1"/>
    <col min="5386" max="5386" width="11.28515625" style="105" customWidth="1"/>
    <col min="5387" max="5387" width="18.28515625" style="105" customWidth="1"/>
    <col min="5388" max="5388" width="14.5703125" style="105" customWidth="1"/>
    <col min="5389" max="5389" width="11.28515625" style="105" customWidth="1"/>
    <col min="5390" max="5390" width="18.28515625" style="105" customWidth="1"/>
    <col min="5391" max="5391" width="14.5703125" style="105" customWidth="1"/>
    <col min="5392" max="5392" width="11.28515625" style="105" customWidth="1"/>
    <col min="5393" max="5393" width="18.28515625" style="105" customWidth="1"/>
    <col min="5394" max="5394" width="14.5703125" style="105" customWidth="1"/>
    <col min="5395" max="5395" width="11.42578125" style="105" customWidth="1"/>
    <col min="5396" max="5632" width="9.140625" style="105"/>
    <col min="5633" max="5633" width="67" style="105" bestFit="1" customWidth="1"/>
    <col min="5634" max="5634" width="18.28515625" style="105" customWidth="1"/>
    <col min="5635" max="5635" width="14.5703125" style="105" customWidth="1"/>
    <col min="5636" max="5636" width="11.42578125" style="105" customWidth="1"/>
    <col min="5637" max="5637" width="18.28515625" style="105" customWidth="1"/>
    <col min="5638" max="5638" width="14.5703125" style="105" customWidth="1"/>
    <col min="5639" max="5639" width="11.28515625" style="105" customWidth="1"/>
    <col min="5640" max="5640" width="18.28515625" style="105" customWidth="1"/>
    <col min="5641" max="5641" width="14.5703125" style="105" customWidth="1"/>
    <col min="5642" max="5642" width="11.28515625" style="105" customWidth="1"/>
    <col min="5643" max="5643" width="18.28515625" style="105" customWidth="1"/>
    <col min="5644" max="5644" width="14.5703125" style="105" customWidth="1"/>
    <col min="5645" max="5645" width="11.28515625" style="105" customWidth="1"/>
    <col min="5646" max="5646" width="18.28515625" style="105" customWidth="1"/>
    <col min="5647" max="5647" width="14.5703125" style="105" customWidth="1"/>
    <col min="5648" max="5648" width="11.28515625" style="105" customWidth="1"/>
    <col min="5649" max="5649" width="18.28515625" style="105" customWidth="1"/>
    <col min="5650" max="5650" width="14.5703125" style="105" customWidth="1"/>
    <col min="5651" max="5651" width="11.42578125" style="105" customWidth="1"/>
    <col min="5652" max="5888" width="9.140625" style="105"/>
    <col min="5889" max="5889" width="67" style="105" bestFit="1" customWidth="1"/>
    <col min="5890" max="5890" width="18.28515625" style="105" customWidth="1"/>
    <col min="5891" max="5891" width="14.5703125" style="105" customWidth="1"/>
    <col min="5892" max="5892" width="11.42578125" style="105" customWidth="1"/>
    <col min="5893" max="5893" width="18.28515625" style="105" customWidth="1"/>
    <col min="5894" max="5894" width="14.5703125" style="105" customWidth="1"/>
    <col min="5895" max="5895" width="11.28515625" style="105" customWidth="1"/>
    <col min="5896" max="5896" width="18.28515625" style="105" customWidth="1"/>
    <col min="5897" max="5897" width="14.5703125" style="105" customWidth="1"/>
    <col min="5898" max="5898" width="11.28515625" style="105" customWidth="1"/>
    <col min="5899" max="5899" width="18.28515625" style="105" customWidth="1"/>
    <col min="5900" max="5900" width="14.5703125" style="105" customWidth="1"/>
    <col min="5901" max="5901" width="11.28515625" style="105" customWidth="1"/>
    <col min="5902" max="5902" width="18.28515625" style="105" customWidth="1"/>
    <col min="5903" max="5903" width="14.5703125" style="105" customWidth="1"/>
    <col min="5904" max="5904" width="11.28515625" style="105" customWidth="1"/>
    <col min="5905" max="5905" width="18.28515625" style="105" customWidth="1"/>
    <col min="5906" max="5906" width="14.5703125" style="105" customWidth="1"/>
    <col min="5907" max="5907" width="11.42578125" style="105" customWidth="1"/>
    <col min="5908" max="6144" width="9.140625" style="105"/>
    <col min="6145" max="6145" width="67" style="105" bestFit="1" customWidth="1"/>
    <col min="6146" max="6146" width="18.28515625" style="105" customWidth="1"/>
    <col min="6147" max="6147" width="14.5703125" style="105" customWidth="1"/>
    <col min="6148" max="6148" width="11.42578125" style="105" customWidth="1"/>
    <col min="6149" max="6149" width="18.28515625" style="105" customWidth="1"/>
    <col min="6150" max="6150" width="14.5703125" style="105" customWidth="1"/>
    <col min="6151" max="6151" width="11.28515625" style="105" customWidth="1"/>
    <col min="6152" max="6152" width="18.28515625" style="105" customWidth="1"/>
    <col min="6153" max="6153" width="14.5703125" style="105" customWidth="1"/>
    <col min="6154" max="6154" width="11.28515625" style="105" customWidth="1"/>
    <col min="6155" max="6155" width="18.28515625" style="105" customWidth="1"/>
    <col min="6156" max="6156" width="14.5703125" style="105" customWidth="1"/>
    <col min="6157" max="6157" width="11.28515625" style="105" customWidth="1"/>
    <col min="6158" max="6158" width="18.28515625" style="105" customWidth="1"/>
    <col min="6159" max="6159" width="14.5703125" style="105" customWidth="1"/>
    <col min="6160" max="6160" width="11.28515625" style="105" customWidth="1"/>
    <col min="6161" max="6161" width="18.28515625" style="105" customWidth="1"/>
    <col min="6162" max="6162" width="14.5703125" style="105" customWidth="1"/>
    <col min="6163" max="6163" width="11.42578125" style="105" customWidth="1"/>
    <col min="6164" max="6400" width="9.140625" style="105"/>
    <col min="6401" max="6401" width="67" style="105" bestFit="1" customWidth="1"/>
    <col min="6402" max="6402" width="18.28515625" style="105" customWidth="1"/>
    <col min="6403" max="6403" width="14.5703125" style="105" customWidth="1"/>
    <col min="6404" max="6404" width="11.42578125" style="105" customWidth="1"/>
    <col min="6405" max="6405" width="18.28515625" style="105" customWidth="1"/>
    <col min="6406" max="6406" width="14.5703125" style="105" customWidth="1"/>
    <col min="6407" max="6407" width="11.28515625" style="105" customWidth="1"/>
    <col min="6408" max="6408" width="18.28515625" style="105" customWidth="1"/>
    <col min="6409" max="6409" width="14.5703125" style="105" customWidth="1"/>
    <col min="6410" max="6410" width="11.28515625" style="105" customWidth="1"/>
    <col min="6411" max="6411" width="18.28515625" style="105" customWidth="1"/>
    <col min="6412" max="6412" width="14.5703125" style="105" customWidth="1"/>
    <col min="6413" max="6413" width="11.28515625" style="105" customWidth="1"/>
    <col min="6414" max="6414" width="18.28515625" style="105" customWidth="1"/>
    <col min="6415" max="6415" width="14.5703125" style="105" customWidth="1"/>
    <col min="6416" max="6416" width="11.28515625" style="105" customWidth="1"/>
    <col min="6417" max="6417" width="18.28515625" style="105" customWidth="1"/>
    <col min="6418" max="6418" width="14.5703125" style="105" customWidth="1"/>
    <col min="6419" max="6419" width="11.42578125" style="105" customWidth="1"/>
    <col min="6420" max="6656" width="9.140625" style="105"/>
    <col min="6657" max="6657" width="67" style="105" bestFit="1" customWidth="1"/>
    <col min="6658" max="6658" width="18.28515625" style="105" customWidth="1"/>
    <col min="6659" max="6659" width="14.5703125" style="105" customWidth="1"/>
    <col min="6660" max="6660" width="11.42578125" style="105" customWidth="1"/>
    <col min="6661" max="6661" width="18.28515625" style="105" customWidth="1"/>
    <col min="6662" max="6662" width="14.5703125" style="105" customWidth="1"/>
    <col min="6663" max="6663" width="11.28515625" style="105" customWidth="1"/>
    <col min="6664" max="6664" width="18.28515625" style="105" customWidth="1"/>
    <col min="6665" max="6665" width="14.5703125" style="105" customWidth="1"/>
    <col min="6666" max="6666" width="11.28515625" style="105" customWidth="1"/>
    <col min="6667" max="6667" width="18.28515625" style="105" customWidth="1"/>
    <col min="6668" max="6668" width="14.5703125" style="105" customWidth="1"/>
    <col min="6669" max="6669" width="11.28515625" style="105" customWidth="1"/>
    <col min="6670" max="6670" width="18.28515625" style="105" customWidth="1"/>
    <col min="6671" max="6671" width="14.5703125" style="105" customWidth="1"/>
    <col min="6672" max="6672" width="11.28515625" style="105" customWidth="1"/>
    <col min="6673" max="6673" width="18.28515625" style="105" customWidth="1"/>
    <col min="6674" max="6674" width="14.5703125" style="105" customWidth="1"/>
    <col min="6675" max="6675" width="11.42578125" style="105" customWidth="1"/>
    <col min="6676" max="6912" width="9.140625" style="105"/>
    <col min="6913" max="6913" width="67" style="105" bestFit="1" customWidth="1"/>
    <col min="6914" max="6914" width="18.28515625" style="105" customWidth="1"/>
    <col min="6915" max="6915" width="14.5703125" style="105" customWidth="1"/>
    <col min="6916" max="6916" width="11.42578125" style="105" customWidth="1"/>
    <col min="6917" max="6917" width="18.28515625" style="105" customWidth="1"/>
    <col min="6918" max="6918" width="14.5703125" style="105" customWidth="1"/>
    <col min="6919" max="6919" width="11.28515625" style="105" customWidth="1"/>
    <col min="6920" max="6920" width="18.28515625" style="105" customWidth="1"/>
    <col min="6921" max="6921" width="14.5703125" style="105" customWidth="1"/>
    <col min="6922" max="6922" width="11.28515625" style="105" customWidth="1"/>
    <col min="6923" max="6923" width="18.28515625" style="105" customWidth="1"/>
    <col min="6924" max="6924" width="14.5703125" style="105" customWidth="1"/>
    <col min="6925" max="6925" width="11.28515625" style="105" customWidth="1"/>
    <col min="6926" max="6926" width="18.28515625" style="105" customWidth="1"/>
    <col min="6927" max="6927" width="14.5703125" style="105" customWidth="1"/>
    <col min="6928" max="6928" width="11.28515625" style="105" customWidth="1"/>
    <col min="6929" max="6929" width="18.28515625" style="105" customWidth="1"/>
    <col min="6930" max="6930" width="14.5703125" style="105" customWidth="1"/>
    <col min="6931" max="6931" width="11.42578125" style="105" customWidth="1"/>
    <col min="6932" max="7168" width="9.140625" style="105"/>
    <col min="7169" max="7169" width="67" style="105" bestFit="1" customWidth="1"/>
    <col min="7170" max="7170" width="18.28515625" style="105" customWidth="1"/>
    <col min="7171" max="7171" width="14.5703125" style="105" customWidth="1"/>
    <col min="7172" max="7172" width="11.42578125" style="105" customWidth="1"/>
    <col min="7173" max="7173" width="18.28515625" style="105" customWidth="1"/>
    <col min="7174" max="7174" width="14.5703125" style="105" customWidth="1"/>
    <col min="7175" max="7175" width="11.28515625" style="105" customWidth="1"/>
    <col min="7176" max="7176" width="18.28515625" style="105" customWidth="1"/>
    <col min="7177" max="7177" width="14.5703125" style="105" customWidth="1"/>
    <col min="7178" max="7178" width="11.28515625" style="105" customWidth="1"/>
    <col min="7179" max="7179" width="18.28515625" style="105" customWidth="1"/>
    <col min="7180" max="7180" width="14.5703125" style="105" customWidth="1"/>
    <col min="7181" max="7181" width="11.28515625" style="105" customWidth="1"/>
    <col min="7182" max="7182" width="18.28515625" style="105" customWidth="1"/>
    <col min="7183" max="7183" width="14.5703125" style="105" customWidth="1"/>
    <col min="7184" max="7184" width="11.28515625" style="105" customWidth="1"/>
    <col min="7185" max="7185" width="18.28515625" style="105" customWidth="1"/>
    <col min="7186" max="7186" width="14.5703125" style="105" customWidth="1"/>
    <col min="7187" max="7187" width="11.42578125" style="105" customWidth="1"/>
    <col min="7188" max="7424" width="9.140625" style="105"/>
    <col min="7425" max="7425" width="67" style="105" bestFit="1" customWidth="1"/>
    <col min="7426" max="7426" width="18.28515625" style="105" customWidth="1"/>
    <col min="7427" max="7427" width="14.5703125" style="105" customWidth="1"/>
    <col min="7428" max="7428" width="11.42578125" style="105" customWidth="1"/>
    <col min="7429" max="7429" width="18.28515625" style="105" customWidth="1"/>
    <col min="7430" max="7430" width="14.5703125" style="105" customWidth="1"/>
    <col min="7431" max="7431" width="11.28515625" style="105" customWidth="1"/>
    <col min="7432" max="7432" width="18.28515625" style="105" customWidth="1"/>
    <col min="7433" max="7433" width="14.5703125" style="105" customWidth="1"/>
    <col min="7434" max="7434" width="11.28515625" style="105" customWidth="1"/>
    <col min="7435" max="7435" width="18.28515625" style="105" customWidth="1"/>
    <col min="7436" max="7436" width="14.5703125" style="105" customWidth="1"/>
    <col min="7437" max="7437" width="11.28515625" style="105" customWidth="1"/>
    <col min="7438" max="7438" width="18.28515625" style="105" customWidth="1"/>
    <col min="7439" max="7439" width="14.5703125" style="105" customWidth="1"/>
    <col min="7440" max="7440" width="11.28515625" style="105" customWidth="1"/>
    <col min="7441" max="7441" width="18.28515625" style="105" customWidth="1"/>
    <col min="7442" max="7442" width="14.5703125" style="105" customWidth="1"/>
    <col min="7443" max="7443" width="11.42578125" style="105" customWidth="1"/>
    <col min="7444" max="7680" width="9.140625" style="105"/>
    <col min="7681" max="7681" width="67" style="105" bestFit="1" customWidth="1"/>
    <col min="7682" max="7682" width="18.28515625" style="105" customWidth="1"/>
    <col min="7683" max="7683" width="14.5703125" style="105" customWidth="1"/>
    <col min="7684" max="7684" width="11.42578125" style="105" customWidth="1"/>
    <col min="7685" max="7685" width="18.28515625" style="105" customWidth="1"/>
    <col min="7686" max="7686" width="14.5703125" style="105" customWidth="1"/>
    <col min="7687" max="7687" width="11.28515625" style="105" customWidth="1"/>
    <col min="7688" max="7688" width="18.28515625" style="105" customWidth="1"/>
    <col min="7689" max="7689" width="14.5703125" style="105" customWidth="1"/>
    <col min="7690" max="7690" width="11.28515625" style="105" customWidth="1"/>
    <col min="7691" max="7691" width="18.28515625" style="105" customWidth="1"/>
    <col min="7692" max="7692" width="14.5703125" style="105" customWidth="1"/>
    <col min="7693" max="7693" width="11.28515625" style="105" customWidth="1"/>
    <col min="7694" max="7694" width="18.28515625" style="105" customWidth="1"/>
    <col min="7695" max="7695" width="14.5703125" style="105" customWidth="1"/>
    <col min="7696" max="7696" width="11.28515625" style="105" customWidth="1"/>
    <col min="7697" max="7697" width="18.28515625" style="105" customWidth="1"/>
    <col min="7698" max="7698" width="14.5703125" style="105" customWidth="1"/>
    <col min="7699" max="7699" width="11.42578125" style="105" customWidth="1"/>
    <col min="7700" max="7936" width="9.140625" style="105"/>
    <col min="7937" max="7937" width="67" style="105" bestFit="1" customWidth="1"/>
    <col min="7938" max="7938" width="18.28515625" style="105" customWidth="1"/>
    <col min="7939" max="7939" width="14.5703125" style="105" customWidth="1"/>
    <col min="7940" max="7940" width="11.42578125" style="105" customWidth="1"/>
    <col min="7941" max="7941" width="18.28515625" style="105" customWidth="1"/>
    <col min="7942" max="7942" width="14.5703125" style="105" customWidth="1"/>
    <col min="7943" max="7943" width="11.28515625" style="105" customWidth="1"/>
    <col min="7944" max="7944" width="18.28515625" style="105" customWidth="1"/>
    <col min="7945" max="7945" width="14.5703125" style="105" customWidth="1"/>
    <col min="7946" max="7946" width="11.28515625" style="105" customWidth="1"/>
    <col min="7947" max="7947" width="18.28515625" style="105" customWidth="1"/>
    <col min="7948" max="7948" width="14.5703125" style="105" customWidth="1"/>
    <col min="7949" max="7949" width="11.28515625" style="105" customWidth="1"/>
    <col min="7950" max="7950" width="18.28515625" style="105" customWidth="1"/>
    <col min="7951" max="7951" width="14.5703125" style="105" customWidth="1"/>
    <col min="7952" max="7952" width="11.28515625" style="105" customWidth="1"/>
    <col min="7953" max="7953" width="18.28515625" style="105" customWidth="1"/>
    <col min="7954" max="7954" width="14.5703125" style="105" customWidth="1"/>
    <col min="7955" max="7955" width="11.42578125" style="105" customWidth="1"/>
    <col min="7956" max="8192" width="9.140625" style="105"/>
    <col min="8193" max="8193" width="67" style="105" bestFit="1" customWidth="1"/>
    <col min="8194" max="8194" width="18.28515625" style="105" customWidth="1"/>
    <col min="8195" max="8195" width="14.5703125" style="105" customWidth="1"/>
    <col min="8196" max="8196" width="11.42578125" style="105" customWidth="1"/>
    <col min="8197" max="8197" width="18.28515625" style="105" customWidth="1"/>
    <col min="8198" max="8198" width="14.5703125" style="105" customWidth="1"/>
    <col min="8199" max="8199" width="11.28515625" style="105" customWidth="1"/>
    <col min="8200" max="8200" width="18.28515625" style="105" customWidth="1"/>
    <col min="8201" max="8201" width="14.5703125" style="105" customWidth="1"/>
    <col min="8202" max="8202" width="11.28515625" style="105" customWidth="1"/>
    <col min="8203" max="8203" width="18.28515625" style="105" customWidth="1"/>
    <col min="8204" max="8204" width="14.5703125" style="105" customWidth="1"/>
    <col min="8205" max="8205" width="11.28515625" style="105" customWidth="1"/>
    <col min="8206" max="8206" width="18.28515625" style="105" customWidth="1"/>
    <col min="8207" max="8207" width="14.5703125" style="105" customWidth="1"/>
    <col min="8208" max="8208" width="11.28515625" style="105" customWidth="1"/>
    <col min="8209" max="8209" width="18.28515625" style="105" customWidth="1"/>
    <col min="8210" max="8210" width="14.5703125" style="105" customWidth="1"/>
    <col min="8211" max="8211" width="11.42578125" style="105" customWidth="1"/>
    <col min="8212" max="8448" width="9.140625" style="105"/>
    <col min="8449" max="8449" width="67" style="105" bestFit="1" customWidth="1"/>
    <col min="8450" max="8450" width="18.28515625" style="105" customWidth="1"/>
    <col min="8451" max="8451" width="14.5703125" style="105" customWidth="1"/>
    <col min="8452" max="8452" width="11.42578125" style="105" customWidth="1"/>
    <col min="8453" max="8453" width="18.28515625" style="105" customWidth="1"/>
    <col min="8454" max="8454" width="14.5703125" style="105" customWidth="1"/>
    <col min="8455" max="8455" width="11.28515625" style="105" customWidth="1"/>
    <col min="8456" max="8456" width="18.28515625" style="105" customWidth="1"/>
    <col min="8457" max="8457" width="14.5703125" style="105" customWidth="1"/>
    <col min="8458" max="8458" width="11.28515625" style="105" customWidth="1"/>
    <col min="8459" max="8459" width="18.28515625" style="105" customWidth="1"/>
    <col min="8460" max="8460" width="14.5703125" style="105" customWidth="1"/>
    <col min="8461" max="8461" width="11.28515625" style="105" customWidth="1"/>
    <col min="8462" max="8462" width="18.28515625" style="105" customWidth="1"/>
    <col min="8463" max="8463" width="14.5703125" style="105" customWidth="1"/>
    <col min="8464" max="8464" width="11.28515625" style="105" customWidth="1"/>
    <col min="8465" max="8465" width="18.28515625" style="105" customWidth="1"/>
    <col min="8466" max="8466" width="14.5703125" style="105" customWidth="1"/>
    <col min="8467" max="8467" width="11.42578125" style="105" customWidth="1"/>
    <col min="8468" max="8704" width="9.140625" style="105"/>
    <col min="8705" max="8705" width="67" style="105" bestFit="1" customWidth="1"/>
    <col min="8706" max="8706" width="18.28515625" style="105" customWidth="1"/>
    <col min="8707" max="8707" width="14.5703125" style="105" customWidth="1"/>
    <col min="8708" max="8708" width="11.42578125" style="105" customWidth="1"/>
    <col min="8709" max="8709" width="18.28515625" style="105" customWidth="1"/>
    <col min="8710" max="8710" width="14.5703125" style="105" customWidth="1"/>
    <col min="8711" max="8711" width="11.28515625" style="105" customWidth="1"/>
    <col min="8712" max="8712" width="18.28515625" style="105" customWidth="1"/>
    <col min="8713" max="8713" width="14.5703125" style="105" customWidth="1"/>
    <col min="8714" max="8714" width="11.28515625" style="105" customWidth="1"/>
    <col min="8715" max="8715" width="18.28515625" style="105" customWidth="1"/>
    <col min="8716" max="8716" width="14.5703125" style="105" customWidth="1"/>
    <col min="8717" max="8717" width="11.28515625" style="105" customWidth="1"/>
    <col min="8718" max="8718" width="18.28515625" style="105" customWidth="1"/>
    <col min="8719" max="8719" width="14.5703125" style="105" customWidth="1"/>
    <col min="8720" max="8720" width="11.28515625" style="105" customWidth="1"/>
    <col min="8721" max="8721" width="18.28515625" style="105" customWidth="1"/>
    <col min="8722" max="8722" width="14.5703125" style="105" customWidth="1"/>
    <col min="8723" max="8723" width="11.42578125" style="105" customWidth="1"/>
    <col min="8724" max="8960" width="9.140625" style="105"/>
    <col min="8961" max="8961" width="67" style="105" bestFit="1" customWidth="1"/>
    <col min="8962" max="8962" width="18.28515625" style="105" customWidth="1"/>
    <col min="8963" max="8963" width="14.5703125" style="105" customWidth="1"/>
    <col min="8964" max="8964" width="11.42578125" style="105" customWidth="1"/>
    <col min="8965" max="8965" width="18.28515625" style="105" customWidth="1"/>
    <col min="8966" max="8966" width="14.5703125" style="105" customWidth="1"/>
    <col min="8967" max="8967" width="11.28515625" style="105" customWidth="1"/>
    <col min="8968" max="8968" width="18.28515625" style="105" customWidth="1"/>
    <col min="8969" max="8969" width="14.5703125" style="105" customWidth="1"/>
    <col min="8970" max="8970" width="11.28515625" style="105" customWidth="1"/>
    <col min="8971" max="8971" width="18.28515625" style="105" customWidth="1"/>
    <col min="8972" max="8972" width="14.5703125" style="105" customWidth="1"/>
    <col min="8973" max="8973" width="11.28515625" style="105" customWidth="1"/>
    <col min="8974" max="8974" width="18.28515625" style="105" customWidth="1"/>
    <col min="8975" max="8975" width="14.5703125" style="105" customWidth="1"/>
    <col min="8976" max="8976" width="11.28515625" style="105" customWidth="1"/>
    <col min="8977" max="8977" width="18.28515625" style="105" customWidth="1"/>
    <col min="8978" max="8978" width="14.5703125" style="105" customWidth="1"/>
    <col min="8979" max="8979" width="11.42578125" style="105" customWidth="1"/>
    <col min="8980" max="9216" width="9.140625" style="105"/>
    <col min="9217" max="9217" width="67" style="105" bestFit="1" customWidth="1"/>
    <col min="9218" max="9218" width="18.28515625" style="105" customWidth="1"/>
    <col min="9219" max="9219" width="14.5703125" style="105" customWidth="1"/>
    <col min="9220" max="9220" width="11.42578125" style="105" customWidth="1"/>
    <col min="9221" max="9221" width="18.28515625" style="105" customWidth="1"/>
    <col min="9222" max="9222" width="14.5703125" style="105" customWidth="1"/>
    <col min="9223" max="9223" width="11.28515625" style="105" customWidth="1"/>
    <col min="9224" max="9224" width="18.28515625" style="105" customWidth="1"/>
    <col min="9225" max="9225" width="14.5703125" style="105" customWidth="1"/>
    <col min="9226" max="9226" width="11.28515625" style="105" customWidth="1"/>
    <col min="9227" max="9227" width="18.28515625" style="105" customWidth="1"/>
    <col min="9228" max="9228" width="14.5703125" style="105" customWidth="1"/>
    <col min="9229" max="9229" width="11.28515625" style="105" customWidth="1"/>
    <col min="9230" max="9230" width="18.28515625" style="105" customWidth="1"/>
    <col min="9231" max="9231" width="14.5703125" style="105" customWidth="1"/>
    <col min="9232" max="9232" width="11.28515625" style="105" customWidth="1"/>
    <col min="9233" max="9233" width="18.28515625" style="105" customWidth="1"/>
    <col min="9234" max="9234" width="14.5703125" style="105" customWidth="1"/>
    <col min="9235" max="9235" width="11.42578125" style="105" customWidth="1"/>
    <col min="9236" max="9472" width="9.140625" style="105"/>
    <col min="9473" max="9473" width="67" style="105" bestFit="1" customWidth="1"/>
    <col min="9474" max="9474" width="18.28515625" style="105" customWidth="1"/>
    <col min="9475" max="9475" width="14.5703125" style="105" customWidth="1"/>
    <col min="9476" max="9476" width="11.42578125" style="105" customWidth="1"/>
    <col min="9477" max="9477" width="18.28515625" style="105" customWidth="1"/>
    <col min="9478" max="9478" width="14.5703125" style="105" customWidth="1"/>
    <col min="9479" max="9479" width="11.28515625" style="105" customWidth="1"/>
    <col min="9480" max="9480" width="18.28515625" style="105" customWidth="1"/>
    <col min="9481" max="9481" width="14.5703125" style="105" customWidth="1"/>
    <col min="9482" max="9482" width="11.28515625" style="105" customWidth="1"/>
    <col min="9483" max="9483" width="18.28515625" style="105" customWidth="1"/>
    <col min="9484" max="9484" width="14.5703125" style="105" customWidth="1"/>
    <col min="9485" max="9485" width="11.28515625" style="105" customWidth="1"/>
    <col min="9486" max="9486" width="18.28515625" style="105" customWidth="1"/>
    <col min="9487" max="9487" width="14.5703125" style="105" customWidth="1"/>
    <col min="9488" max="9488" width="11.28515625" style="105" customWidth="1"/>
    <col min="9489" max="9489" width="18.28515625" style="105" customWidth="1"/>
    <col min="9490" max="9490" width="14.5703125" style="105" customWidth="1"/>
    <col min="9491" max="9491" width="11.42578125" style="105" customWidth="1"/>
    <col min="9492" max="9728" width="9.140625" style="105"/>
    <col min="9729" max="9729" width="67" style="105" bestFit="1" customWidth="1"/>
    <col min="9730" max="9730" width="18.28515625" style="105" customWidth="1"/>
    <col min="9731" max="9731" width="14.5703125" style="105" customWidth="1"/>
    <col min="9732" max="9732" width="11.42578125" style="105" customWidth="1"/>
    <col min="9733" max="9733" width="18.28515625" style="105" customWidth="1"/>
    <col min="9734" max="9734" width="14.5703125" style="105" customWidth="1"/>
    <col min="9735" max="9735" width="11.28515625" style="105" customWidth="1"/>
    <col min="9736" max="9736" width="18.28515625" style="105" customWidth="1"/>
    <col min="9737" max="9737" width="14.5703125" style="105" customWidth="1"/>
    <col min="9738" max="9738" width="11.28515625" style="105" customWidth="1"/>
    <col min="9739" max="9739" width="18.28515625" style="105" customWidth="1"/>
    <col min="9740" max="9740" width="14.5703125" style="105" customWidth="1"/>
    <col min="9741" max="9741" width="11.28515625" style="105" customWidth="1"/>
    <col min="9742" max="9742" width="18.28515625" style="105" customWidth="1"/>
    <col min="9743" max="9743" width="14.5703125" style="105" customWidth="1"/>
    <col min="9744" max="9744" width="11.28515625" style="105" customWidth="1"/>
    <col min="9745" max="9745" width="18.28515625" style="105" customWidth="1"/>
    <col min="9746" max="9746" width="14.5703125" style="105" customWidth="1"/>
    <col min="9747" max="9747" width="11.42578125" style="105" customWidth="1"/>
    <col min="9748" max="9984" width="9.140625" style="105"/>
    <col min="9985" max="9985" width="67" style="105" bestFit="1" customWidth="1"/>
    <col min="9986" max="9986" width="18.28515625" style="105" customWidth="1"/>
    <col min="9987" max="9987" width="14.5703125" style="105" customWidth="1"/>
    <col min="9988" max="9988" width="11.42578125" style="105" customWidth="1"/>
    <col min="9989" max="9989" width="18.28515625" style="105" customWidth="1"/>
    <col min="9990" max="9990" width="14.5703125" style="105" customWidth="1"/>
    <col min="9991" max="9991" width="11.28515625" style="105" customWidth="1"/>
    <col min="9992" max="9992" width="18.28515625" style="105" customWidth="1"/>
    <col min="9993" max="9993" width="14.5703125" style="105" customWidth="1"/>
    <col min="9994" max="9994" width="11.28515625" style="105" customWidth="1"/>
    <col min="9995" max="9995" width="18.28515625" style="105" customWidth="1"/>
    <col min="9996" max="9996" width="14.5703125" style="105" customWidth="1"/>
    <col min="9997" max="9997" width="11.28515625" style="105" customWidth="1"/>
    <col min="9998" max="9998" width="18.28515625" style="105" customWidth="1"/>
    <col min="9999" max="9999" width="14.5703125" style="105" customWidth="1"/>
    <col min="10000" max="10000" width="11.28515625" style="105" customWidth="1"/>
    <col min="10001" max="10001" width="18.28515625" style="105" customWidth="1"/>
    <col min="10002" max="10002" width="14.5703125" style="105" customWidth="1"/>
    <col min="10003" max="10003" width="11.42578125" style="105" customWidth="1"/>
    <col min="10004" max="10240" width="9.140625" style="105"/>
    <col min="10241" max="10241" width="67" style="105" bestFit="1" customWidth="1"/>
    <col min="10242" max="10242" width="18.28515625" style="105" customWidth="1"/>
    <col min="10243" max="10243" width="14.5703125" style="105" customWidth="1"/>
    <col min="10244" max="10244" width="11.42578125" style="105" customWidth="1"/>
    <col min="10245" max="10245" width="18.28515625" style="105" customWidth="1"/>
    <col min="10246" max="10246" width="14.5703125" style="105" customWidth="1"/>
    <col min="10247" max="10247" width="11.28515625" style="105" customWidth="1"/>
    <col min="10248" max="10248" width="18.28515625" style="105" customWidth="1"/>
    <col min="10249" max="10249" width="14.5703125" style="105" customWidth="1"/>
    <col min="10250" max="10250" width="11.28515625" style="105" customWidth="1"/>
    <col min="10251" max="10251" width="18.28515625" style="105" customWidth="1"/>
    <col min="10252" max="10252" width="14.5703125" style="105" customWidth="1"/>
    <col min="10253" max="10253" width="11.28515625" style="105" customWidth="1"/>
    <col min="10254" max="10254" width="18.28515625" style="105" customWidth="1"/>
    <col min="10255" max="10255" width="14.5703125" style="105" customWidth="1"/>
    <col min="10256" max="10256" width="11.28515625" style="105" customWidth="1"/>
    <col min="10257" max="10257" width="18.28515625" style="105" customWidth="1"/>
    <col min="10258" max="10258" width="14.5703125" style="105" customWidth="1"/>
    <col min="10259" max="10259" width="11.42578125" style="105" customWidth="1"/>
    <col min="10260" max="10496" width="9.140625" style="105"/>
    <col min="10497" max="10497" width="67" style="105" bestFit="1" customWidth="1"/>
    <col min="10498" max="10498" width="18.28515625" style="105" customWidth="1"/>
    <col min="10499" max="10499" width="14.5703125" style="105" customWidth="1"/>
    <col min="10500" max="10500" width="11.42578125" style="105" customWidth="1"/>
    <col min="10501" max="10501" width="18.28515625" style="105" customWidth="1"/>
    <col min="10502" max="10502" width="14.5703125" style="105" customWidth="1"/>
    <col min="10503" max="10503" width="11.28515625" style="105" customWidth="1"/>
    <col min="10504" max="10504" width="18.28515625" style="105" customWidth="1"/>
    <col min="10505" max="10505" width="14.5703125" style="105" customWidth="1"/>
    <col min="10506" max="10506" width="11.28515625" style="105" customWidth="1"/>
    <col min="10507" max="10507" width="18.28515625" style="105" customWidth="1"/>
    <col min="10508" max="10508" width="14.5703125" style="105" customWidth="1"/>
    <col min="10509" max="10509" width="11.28515625" style="105" customWidth="1"/>
    <col min="10510" max="10510" width="18.28515625" style="105" customWidth="1"/>
    <col min="10511" max="10511" width="14.5703125" style="105" customWidth="1"/>
    <col min="10512" max="10512" width="11.28515625" style="105" customWidth="1"/>
    <col min="10513" max="10513" width="18.28515625" style="105" customWidth="1"/>
    <col min="10514" max="10514" width="14.5703125" style="105" customWidth="1"/>
    <col min="10515" max="10515" width="11.42578125" style="105" customWidth="1"/>
    <col min="10516" max="10752" width="9.140625" style="105"/>
    <col min="10753" max="10753" width="67" style="105" bestFit="1" customWidth="1"/>
    <col min="10754" max="10754" width="18.28515625" style="105" customWidth="1"/>
    <col min="10755" max="10755" width="14.5703125" style="105" customWidth="1"/>
    <col min="10756" max="10756" width="11.42578125" style="105" customWidth="1"/>
    <col min="10757" max="10757" width="18.28515625" style="105" customWidth="1"/>
    <col min="10758" max="10758" width="14.5703125" style="105" customWidth="1"/>
    <col min="10759" max="10759" width="11.28515625" style="105" customWidth="1"/>
    <col min="10760" max="10760" width="18.28515625" style="105" customWidth="1"/>
    <col min="10761" max="10761" width="14.5703125" style="105" customWidth="1"/>
    <col min="10762" max="10762" width="11.28515625" style="105" customWidth="1"/>
    <col min="10763" max="10763" width="18.28515625" style="105" customWidth="1"/>
    <col min="10764" max="10764" width="14.5703125" style="105" customWidth="1"/>
    <col min="10765" max="10765" width="11.28515625" style="105" customWidth="1"/>
    <col min="10766" max="10766" width="18.28515625" style="105" customWidth="1"/>
    <col min="10767" max="10767" width="14.5703125" style="105" customWidth="1"/>
    <col min="10768" max="10768" width="11.28515625" style="105" customWidth="1"/>
    <col min="10769" max="10769" width="18.28515625" style="105" customWidth="1"/>
    <col min="10770" max="10770" width="14.5703125" style="105" customWidth="1"/>
    <col min="10771" max="10771" width="11.42578125" style="105" customWidth="1"/>
    <col min="10772" max="11008" width="9.140625" style="105"/>
    <col min="11009" max="11009" width="67" style="105" bestFit="1" customWidth="1"/>
    <col min="11010" max="11010" width="18.28515625" style="105" customWidth="1"/>
    <col min="11011" max="11011" width="14.5703125" style="105" customWidth="1"/>
    <col min="11012" max="11012" width="11.42578125" style="105" customWidth="1"/>
    <col min="11013" max="11013" width="18.28515625" style="105" customWidth="1"/>
    <col min="11014" max="11014" width="14.5703125" style="105" customWidth="1"/>
    <col min="11015" max="11015" width="11.28515625" style="105" customWidth="1"/>
    <col min="11016" max="11016" width="18.28515625" style="105" customWidth="1"/>
    <col min="11017" max="11017" width="14.5703125" style="105" customWidth="1"/>
    <col min="11018" max="11018" width="11.28515625" style="105" customWidth="1"/>
    <col min="11019" max="11019" width="18.28515625" style="105" customWidth="1"/>
    <col min="11020" max="11020" width="14.5703125" style="105" customWidth="1"/>
    <col min="11021" max="11021" width="11.28515625" style="105" customWidth="1"/>
    <col min="11022" max="11022" width="18.28515625" style="105" customWidth="1"/>
    <col min="11023" max="11023" width="14.5703125" style="105" customWidth="1"/>
    <col min="11024" max="11024" width="11.28515625" style="105" customWidth="1"/>
    <col min="11025" max="11025" width="18.28515625" style="105" customWidth="1"/>
    <col min="11026" max="11026" width="14.5703125" style="105" customWidth="1"/>
    <col min="11027" max="11027" width="11.42578125" style="105" customWidth="1"/>
    <col min="11028" max="11264" width="9.140625" style="105"/>
    <col min="11265" max="11265" width="67" style="105" bestFit="1" customWidth="1"/>
    <col min="11266" max="11266" width="18.28515625" style="105" customWidth="1"/>
    <col min="11267" max="11267" width="14.5703125" style="105" customWidth="1"/>
    <col min="11268" max="11268" width="11.42578125" style="105" customWidth="1"/>
    <col min="11269" max="11269" width="18.28515625" style="105" customWidth="1"/>
    <col min="11270" max="11270" width="14.5703125" style="105" customWidth="1"/>
    <col min="11271" max="11271" width="11.28515625" style="105" customWidth="1"/>
    <col min="11272" max="11272" width="18.28515625" style="105" customWidth="1"/>
    <col min="11273" max="11273" width="14.5703125" style="105" customWidth="1"/>
    <col min="11274" max="11274" width="11.28515625" style="105" customWidth="1"/>
    <col min="11275" max="11275" width="18.28515625" style="105" customWidth="1"/>
    <col min="11276" max="11276" width="14.5703125" style="105" customWidth="1"/>
    <col min="11277" max="11277" width="11.28515625" style="105" customWidth="1"/>
    <col min="11278" max="11278" width="18.28515625" style="105" customWidth="1"/>
    <col min="11279" max="11279" width="14.5703125" style="105" customWidth="1"/>
    <col min="11280" max="11280" width="11.28515625" style="105" customWidth="1"/>
    <col min="11281" max="11281" width="18.28515625" style="105" customWidth="1"/>
    <col min="11282" max="11282" width="14.5703125" style="105" customWidth="1"/>
    <col min="11283" max="11283" width="11.42578125" style="105" customWidth="1"/>
    <col min="11284" max="11520" width="9.140625" style="105"/>
    <col min="11521" max="11521" width="67" style="105" bestFit="1" customWidth="1"/>
    <col min="11522" max="11522" width="18.28515625" style="105" customWidth="1"/>
    <col min="11523" max="11523" width="14.5703125" style="105" customWidth="1"/>
    <col min="11524" max="11524" width="11.42578125" style="105" customWidth="1"/>
    <col min="11525" max="11525" width="18.28515625" style="105" customWidth="1"/>
    <col min="11526" max="11526" width="14.5703125" style="105" customWidth="1"/>
    <col min="11527" max="11527" width="11.28515625" style="105" customWidth="1"/>
    <col min="11528" max="11528" width="18.28515625" style="105" customWidth="1"/>
    <col min="11529" max="11529" width="14.5703125" style="105" customWidth="1"/>
    <col min="11530" max="11530" width="11.28515625" style="105" customWidth="1"/>
    <col min="11531" max="11531" width="18.28515625" style="105" customWidth="1"/>
    <col min="11532" max="11532" width="14.5703125" style="105" customWidth="1"/>
    <col min="11533" max="11533" width="11.28515625" style="105" customWidth="1"/>
    <col min="11534" max="11534" width="18.28515625" style="105" customWidth="1"/>
    <col min="11535" max="11535" width="14.5703125" style="105" customWidth="1"/>
    <col min="11536" max="11536" width="11.28515625" style="105" customWidth="1"/>
    <col min="11537" max="11537" width="18.28515625" style="105" customWidth="1"/>
    <col min="11538" max="11538" width="14.5703125" style="105" customWidth="1"/>
    <col min="11539" max="11539" width="11.42578125" style="105" customWidth="1"/>
    <col min="11540" max="11776" width="9.140625" style="105"/>
    <col min="11777" max="11777" width="67" style="105" bestFit="1" customWidth="1"/>
    <col min="11778" max="11778" width="18.28515625" style="105" customWidth="1"/>
    <col min="11779" max="11779" width="14.5703125" style="105" customWidth="1"/>
    <col min="11780" max="11780" width="11.42578125" style="105" customWidth="1"/>
    <col min="11781" max="11781" width="18.28515625" style="105" customWidth="1"/>
    <col min="11782" max="11782" width="14.5703125" style="105" customWidth="1"/>
    <col min="11783" max="11783" width="11.28515625" style="105" customWidth="1"/>
    <col min="11784" max="11784" width="18.28515625" style="105" customWidth="1"/>
    <col min="11785" max="11785" width="14.5703125" style="105" customWidth="1"/>
    <col min="11786" max="11786" width="11.28515625" style="105" customWidth="1"/>
    <col min="11787" max="11787" width="18.28515625" style="105" customWidth="1"/>
    <col min="11788" max="11788" width="14.5703125" style="105" customWidth="1"/>
    <col min="11789" max="11789" width="11.28515625" style="105" customWidth="1"/>
    <col min="11790" max="11790" width="18.28515625" style="105" customWidth="1"/>
    <col min="11791" max="11791" width="14.5703125" style="105" customWidth="1"/>
    <col min="11792" max="11792" width="11.28515625" style="105" customWidth="1"/>
    <col min="11793" max="11793" width="18.28515625" style="105" customWidth="1"/>
    <col min="11794" max="11794" width="14.5703125" style="105" customWidth="1"/>
    <col min="11795" max="11795" width="11.42578125" style="105" customWidth="1"/>
    <col min="11796" max="12032" width="9.140625" style="105"/>
    <col min="12033" max="12033" width="67" style="105" bestFit="1" customWidth="1"/>
    <col min="12034" max="12034" width="18.28515625" style="105" customWidth="1"/>
    <col min="12035" max="12035" width="14.5703125" style="105" customWidth="1"/>
    <col min="12036" max="12036" width="11.42578125" style="105" customWidth="1"/>
    <col min="12037" max="12037" width="18.28515625" style="105" customWidth="1"/>
    <col min="12038" max="12038" width="14.5703125" style="105" customWidth="1"/>
    <col min="12039" max="12039" width="11.28515625" style="105" customWidth="1"/>
    <col min="12040" max="12040" width="18.28515625" style="105" customWidth="1"/>
    <col min="12041" max="12041" width="14.5703125" style="105" customWidth="1"/>
    <col min="12042" max="12042" width="11.28515625" style="105" customWidth="1"/>
    <col min="12043" max="12043" width="18.28515625" style="105" customWidth="1"/>
    <col min="12044" max="12044" width="14.5703125" style="105" customWidth="1"/>
    <col min="12045" max="12045" width="11.28515625" style="105" customWidth="1"/>
    <col min="12046" max="12046" width="18.28515625" style="105" customWidth="1"/>
    <col min="12047" max="12047" width="14.5703125" style="105" customWidth="1"/>
    <col min="12048" max="12048" width="11.28515625" style="105" customWidth="1"/>
    <col min="12049" max="12049" width="18.28515625" style="105" customWidth="1"/>
    <col min="12050" max="12050" width="14.5703125" style="105" customWidth="1"/>
    <col min="12051" max="12051" width="11.42578125" style="105" customWidth="1"/>
    <col min="12052" max="12288" width="9.140625" style="105"/>
    <col min="12289" max="12289" width="67" style="105" bestFit="1" customWidth="1"/>
    <col min="12290" max="12290" width="18.28515625" style="105" customWidth="1"/>
    <col min="12291" max="12291" width="14.5703125" style="105" customWidth="1"/>
    <col min="12292" max="12292" width="11.42578125" style="105" customWidth="1"/>
    <col min="12293" max="12293" width="18.28515625" style="105" customWidth="1"/>
    <col min="12294" max="12294" width="14.5703125" style="105" customWidth="1"/>
    <col min="12295" max="12295" width="11.28515625" style="105" customWidth="1"/>
    <col min="12296" max="12296" width="18.28515625" style="105" customWidth="1"/>
    <col min="12297" max="12297" width="14.5703125" style="105" customWidth="1"/>
    <col min="12298" max="12298" width="11.28515625" style="105" customWidth="1"/>
    <col min="12299" max="12299" width="18.28515625" style="105" customWidth="1"/>
    <col min="12300" max="12300" width="14.5703125" style="105" customWidth="1"/>
    <col min="12301" max="12301" width="11.28515625" style="105" customWidth="1"/>
    <col min="12302" max="12302" width="18.28515625" style="105" customWidth="1"/>
    <col min="12303" max="12303" width="14.5703125" style="105" customWidth="1"/>
    <col min="12304" max="12304" width="11.28515625" style="105" customWidth="1"/>
    <col min="12305" max="12305" width="18.28515625" style="105" customWidth="1"/>
    <col min="12306" max="12306" width="14.5703125" style="105" customWidth="1"/>
    <col min="12307" max="12307" width="11.42578125" style="105" customWidth="1"/>
    <col min="12308" max="12544" width="9.140625" style="105"/>
    <col min="12545" max="12545" width="67" style="105" bestFit="1" customWidth="1"/>
    <col min="12546" max="12546" width="18.28515625" style="105" customWidth="1"/>
    <col min="12547" max="12547" width="14.5703125" style="105" customWidth="1"/>
    <col min="12548" max="12548" width="11.42578125" style="105" customWidth="1"/>
    <col min="12549" max="12549" width="18.28515625" style="105" customWidth="1"/>
    <col min="12550" max="12550" width="14.5703125" style="105" customWidth="1"/>
    <col min="12551" max="12551" width="11.28515625" style="105" customWidth="1"/>
    <col min="12552" max="12552" width="18.28515625" style="105" customWidth="1"/>
    <col min="12553" max="12553" width="14.5703125" style="105" customWidth="1"/>
    <col min="12554" max="12554" width="11.28515625" style="105" customWidth="1"/>
    <col min="12555" max="12555" width="18.28515625" style="105" customWidth="1"/>
    <col min="12556" max="12556" width="14.5703125" style="105" customWidth="1"/>
    <col min="12557" max="12557" width="11.28515625" style="105" customWidth="1"/>
    <col min="12558" max="12558" width="18.28515625" style="105" customWidth="1"/>
    <col min="12559" max="12559" width="14.5703125" style="105" customWidth="1"/>
    <col min="12560" max="12560" width="11.28515625" style="105" customWidth="1"/>
    <col min="12561" max="12561" width="18.28515625" style="105" customWidth="1"/>
    <col min="12562" max="12562" width="14.5703125" style="105" customWidth="1"/>
    <col min="12563" max="12563" width="11.42578125" style="105" customWidth="1"/>
    <col min="12564" max="12800" width="9.140625" style="105"/>
    <col min="12801" max="12801" width="67" style="105" bestFit="1" customWidth="1"/>
    <col min="12802" max="12802" width="18.28515625" style="105" customWidth="1"/>
    <col min="12803" max="12803" width="14.5703125" style="105" customWidth="1"/>
    <col min="12804" max="12804" width="11.42578125" style="105" customWidth="1"/>
    <col min="12805" max="12805" width="18.28515625" style="105" customWidth="1"/>
    <col min="12806" max="12806" width="14.5703125" style="105" customWidth="1"/>
    <col min="12807" max="12807" width="11.28515625" style="105" customWidth="1"/>
    <col min="12808" max="12808" width="18.28515625" style="105" customWidth="1"/>
    <col min="12809" max="12809" width="14.5703125" style="105" customWidth="1"/>
    <col min="12810" max="12810" width="11.28515625" style="105" customWidth="1"/>
    <col min="12811" max="12811" width="18.28515625" style="105" customWidth="1"/>
    <col min="12812" max="12812" width="14.5703125" style="105" customWidth="1"/>
    <col min="12813" max="12813" width="11.28515625" style="105" customWidth="1"/>
    <col min="12814" max="12814" width="18.28515625" style="105" customWidth="1"/>
    <col min="12815" max="12815" width="14.5703125" style="105" customWidth="1"/>
    <col min="12816" max="12816" width="11.28515625" style="105" customWidth="1"/>
    <col min="12817" max="12817" width="18.28515625" style="105" customWidth="1"/>
    <col min="12818" max="12818" width="14.5703125" style="105" customWidth="1"/>
    <col min="12819" max="12819" width="11.42578125" style="105" customWidth="1"/>
    <col min="12820" max="13056" width="9.140625" style="105"/>
    <col min="13057" max="13057" width="67" style="105" bestFit="1" customWidth="1"/>
    <col min="13058" max="13058" width="18.28515625" style="105" customWidth="1"/>
    <col min="13059" max="13059" width="14.5703125" style="105" customWidth="1"/>
    <col min="13060" max="13060" width="11.42578125" style="105" customWidth="1"/>
    <col min="13061" max="13061" width="18.28515625" style="105" customWidth="1"/>
    <col min="13062" max="13062" width="14.5703125" style="105" customWidth="1"/>
    <col min="13063" max="13063" width="11.28515625" style="105" customWidth="1"/>
    <col min="13064" max="13064" width="18.28515625" style="105" customWidth="1"/>
    <col min="13065" max="13065" width="14.5703125" style="105" customWidth="1"/>
    <col min="13066" max="13066" width="11.28515625" style="105" customWidth="1"/>
    <col min="13067" max="13067" width="18.28515625" style="105" customWidth="1"/>
    <col min="13068" max="13068" width="14.5703125" style="105" customWidth="1"/>
    <col min="13069" max="13069" width="11.28515625" style="105" customWidth="1"/>
    <col min="13070" max="13070" width="18.28515625" style="105" customWidth="1"/>
    <col min="13071" max="13071" width="14.5703125" style="105" customWidth="1"/>
    <col min="13072" max="13072" width="11.28515625" style="105" customWidth="1"/>
    <col min="13073" max="13073" width="18.28515625" style="105" customWidth="1"/>
    <col min="13074" max="13074" width="14.5703125" style="105" customWidth="1"/>
    <col min="13075" max="13075" width="11.42578125" style="105" customWidth="1"/>
    <col min="13076" max="13312" width="9.140625" style="105"/>
    <col min="13313" max="13313" width="67" style="105" bestFit="1" customWidth="1"/>
    <col min="13314" max="13314" width="18.28515625" style="105" customWidth="1"/>
    <col min="13315" max="13315" width="14.5703125" style="105" customWidth="1"/>
    <col min="13316" max="13316" width="11.42578125" style="105" customWidth="1"/>
    <col min="13317" max="13317" width="18.28515625" style="105" customWidth="1"/>
    <col min="13318" max="13318" width="14.5703125" style="105" customWidth="1"/>
    <col min="13319" max="13319" width="11.28515625" style="105" customWidth="1"/>
    <col min="13320" max="13320" width="18.28515625" style="105" customWidth="1"/>
    <col min="13321" max="13321" width="14.5703125" style="105" customWidth="1"/>
    <col min="13322" max="13322" width="11.28515625" style="105" customWidth="1"/>
    <col min="13323" max="13323" width="18.28515625" style="105" customWidth="1"/>
    <col min="13324" max="13324" width="14.5703125" style="105" customWidth="1"/>
    <col min="13325" max="13325" width="11.28515625" style="105" customWidth="1"/>
    <col min="13326" max="13326" width="18.28515625" style="105" customWidth="1"/>
    <col min="13327" max="13327" width="14.5703125" style="105" customWidth="1"/>
    <col min="13328" max="13328" width="11.28515625" style="105" customWidth="1"/>
    <col min="13329" max="13329" width="18.28515625" style="105" customWidth="1"/>
    <col min="13330" max="13330" width="14.5703125" style="105" customWidth="1"/>
    <col min="13331" max="13331" width="11.42578125" style="105" customWidth="1"/>
    <col min="13332" max="13568" width="9.140625" style="105"/>
    <col min="13569" max="13569" width="67" style="105" bestFit="1" customWidth="1"/>
    <col min="13570" max="13570" width="18.28515625" style="105" customWidth="1"/>
    <col min="13571" max="13571" width="14.5703125" style="105" customWidth="1"/>
    <col min="13572" max="13572" width="11.42578125" style="105" customWidth="1"/>
    <col min="13573" max="13573" width="18.28515625" style="105" customWidth="1"/>
    <col min="13574" max="13574" width="14.5703125" style="105" customWidth="1"/>
    <col min="13575" max="13575" width="11.28515625" style="105" customWidth="1"/>
    <col min="13576" max="13576" width="18.28515625" style="105" customWidth="1"/>
    <col min="13577" max="13577" width="14.5703125" style="105" customWidth="1"/>
    <col min="13578" max="13578" width="11.28515625" style="105" customWidth="1"/>
    <col min="13579" max="13579" width="18.28515625" style="105" customWidth="1"/>
    <col min="13580" max="13580" width="14.5703125" style="105" customWidth="1"/>
    <col min="13581" max="13581" width="11.28515625" style="105" customWidth="1"/>
    <col min="13582" max="13582" width="18.28515625" style="105" customWidth="1"/>
    <col min="13583" max="13583" width="14.5703125" style="105" customWidth="1"/>
    <col min="13584" max="13584" width="11.28515625" style="105" customWidth="1"/>
    <col min="13585" max="13585" width="18.28515625" style="105" customWidth="1"/>
    <col min="13586" max="13586" width="14.5703125" style="105" customWidth="1"/>
    <col min="13587" max="13587" width="11.42578125" style="105" customWidth="1"/>
    <col min="13588" max="13824" width="9.140625" style="105"/>
    <col min="13825" max="13825" width="67" style="105" bestFit="1" customWidth="1"/>
    <col min="13826" max="13826" width="18.28515625" style="105" customWidth="1"/>
    <col min="13827" max="13827" width="14.5703125" style="105" customWidth="1"/>
    <col min="13828" max="13828" width="11.42578125" style="105" customWidth="1"/>
    <col min="13829" max="13829" width="18.28515625" style="105" customWidth="1"/>
    <col min="13830" max="13830" width="14.5703125" style="105" customWidth="1"/>
    <col min="13831" max="13831" width="11.28515625" style="105" customWidth="1"/>
    <col min="13832" max="13832" width="18.28515625" style="105" customWidth="1"/>
    <col min="13833" max="13833" width="14.5703125" style="105" customWidth="1"/>
    <col min="13834" max="13834" width="11.28515625" style="105" customWidth="1"/>
    <col min="13835" max="13835" width="18.28515625" style="105" customWidth="1"/>
    <col min="13836" max="13836" width="14.5703125" style="105" customWidth="1"/>
    <col min="13837" max="13837" width="11.28515625" style="105" customWidth="1"/>
    <col min="13838" max="13838" width="18.28515625" style="105" customWidth="1"/>
    <col min="13839" max="13839" width="14.5703125" style="105" customWidth="1"/>
    <col min="13840" max="13840" width="11.28515625" style="105" customWidth="1"/>
    <col min="13841" max="13841" width="18.28515625" style="105" customWidth="1"/>
    <col min="13842" max="13842" width="14.5703125" style="105" customWidth="1"/>
    <col min="13843" max="13843" width="11.42578125" style="105" customWidth="1"/>
    <col min="13844" max="14080" width="9.140625" style="105"/>
    <col min="14081" max="14081" width="67" style="105" bestFit="1" customWidth="1"/>
    <col min="14082" max="14082" width="18.28515625" style="105" customWidth="1"/>
    <col min="14083" max="14083" width="14.5703125" style="105" customWidth="1"/>
    <col min="14084" max="14084" width="11.42578125" style="105" customWidth="1"/>
    <col min="14085" max="14085" width="18.28515625" style="105" customWidth="1"/>
    <col min="14086" max="14086" width="14.5703125" style="105" customWidth="1"/>
    <col min="14087" max="14087" width="11.28515625" style="105" customWidth="1"/>
    <col min="14088" max="14088" width="18.28515625" style="105" customWidth="1"/>
    <col min="14089" max="14089" width="14.5703125" style="105" customWidth="1"/>
    <col min="14090" max="14090" width="11.28515625" style="105" customWidth="1"/>
    <col min="14091" max="14091" width="18.28515625" style="105" customWidth="1"/>
    <col min="14092" max="14092" width="14.5703125" style="105" customWidth="1"/>
    <col min="14093" max="14093" width="11.28515625" style="105" customWidth="1"/>
    <col min="14094" max="14094" width="18.28515625" style="105" customWidth="1"/>
    <col min="14095" max="14095" width="14.5703125" style="105" customWidth="1"/>
    <col min="14096" max="14096" width="11.28515625" style="105" customWidth="1"/>
    <col min="14097" max="14097" width="18.28515625" style="105" customWidth="1"/>
    <col min="14098" max="14098" width="14.5703125" style="105" customWidth="1"/>
    <col min="14099" max="14099" width="11.42578125" style="105" customWidth="1"/>
    <col min="14100" max="14336" width="9.140625" style="105"/>
    <col min="14337" max="14337" width="67" style="105" bestFit="1" customWidth="1"/>
    <col min="14338" max="14338" width="18.28515625" style="105" customWidth="1"/>
    <col min="14339" max="14339" width="14.5703125" style="105" customWidth="1"/>
    <col min="14340" max="14340" width="11.42578125" style="105" customWidth="1"/>
    <col min="14341" max="14341" width="18.28515625" style="105" customWidth="1"/>
    <col min="14342" max="14342" width="14.5703125" style="105" customWidth="1"/>
    <col min="14343" max="14343" width="11.28515625" style="105" customWidth="1"/>
    <col min="14344" max="14344" width="18.28515625" style="105" customWidth="1"/>
    <col min="14345" max="14345" width="14.5703125" style="105" customWidth="1"/>
    <col min="14346" max="14346" width="11.28515625" style="105" customWidth="1"/>
    <col min="14347" max="14347" width="18.28515625" style="105" customWidth="1"/>
    <col min="14348" max="14348" width="14.5703125" style="105" customWidth="1"/>
    <col min="14349" max="14349" width="11.28515625" style="105" customWidth="1"/>
    <col min="14350" max="14350" width="18.28515625" style="105" customWidth="1"/>
    <col min="14351" max="14351" width="14.5703125" style="105" customWidth="1"/>
    <col min="14352" max="14352" width="11.28515625" style="105" customWidth="1"/>
    <col min="14353" max="14353" width="18.28515625" style="105" customWidth="1"/>
    <col min="14354" max="14354" width="14.5703125" style="105" customWidth="1"/>
    <col min="14355" max="14355" width="11.42578125" style="105" customWidth="1"/>
    <col min="14356" max="14592" width="9.140625" style="105"/>
    <col min="14593" max="14593" width="67" style="105" bestFit="1" customWidth="1"/>
    <col min="14594" max="14594" width="18.28515625" style="105" customWidth="1"/>
    <col min="14595" max="14595" width="14.5703125" style="105" customWidth="1"/>
    <col min="14596" max="14596" width="11.42578125" style="105" customWidth="1"/>
    <col min="14597" max="14597" width="18.28515625" style="105" customWidth="1"/>
    <col min="14598" max="14598" width="14.5703125" style="105" customWidth="1"/>
    <col min="14599" max="14599" width="11.28515625" style="105" customWidth="1"/>
    <col min="14600" max="14600" width="18.28515625" style="105" customWidth="1"/>
    <col min="14601" max="14601" width="14.5703125" style="105" customWidth="1"/>
    <col min="14602" max="14602" width="11.28515625" style="105" customWidth="1"/>
    <col min="14603" max="14603" width="18.28515625" style="105" customWidth="1"/>
    <col min="14604" max="14604" width="14.5703125" style="105" customWidth="1"/>
    <col min="14605" max="14605" width="11.28515625" style="105" customWidth="1"/>
    <col min="14606" max="14606" width="18.28515625" style="105" customWidth="1"/>
    <col min="14607" max="14607" width="14.5703125" style="105" customWidth="1"/>
    <col min="14608" max="14608" width="11.28515625" style="105" customWidth="1"/>
    <col min="14609" max="14609" width="18.28515625" style="105" customWidth="1"/>
    <col min="14610" max="14610" width="14.5703125" style="105" customWidth="1"/>
    <col min="14611" max="14611" width="11.42578125" style="105" customWidth="1"/>
    <col min="14612" max="14848" width="9.140625" style="105"/>
    <col min="14849" max="14849" width="67" style="105" bestFit="1" customWidth="1"/>
    <col min="14850" max="14850" width="18.28515625" style="105" customWidth="1"/>
    <col min="14851" max="14851" width="14.5703125" style="105" customWidth="1"/>
    <col min="14852" max="14852" width="11.42578125" style="105" customWidth="1"/>
    <col min="14853" max="14853" width="18.28515625" style="105" customWidth="1"/>
    <col min="14854" max="14854" width="14.5703125" style="105" customWidth="1"/>
    <col min="14855" max="14855" width="11.28515625" style="105" customWidth="1"/>
    <col min="14856" max="14856" width="18.28515625" style="105" customWidth="1"/>
    <col min="14857" max="14857" width="14.5703125" style="105" customWidth="1"/>
    <col min="14858" max="14858" width="11.28515625" style="105" customWidth="1"/>
    <col min="14859" max="14859" width="18.28515625" style="105" customWidth="1"/>
    <col min="14860" max="14860" width="14.5703125" style="105" customWidth="1"/>
    <col min="14861" max="14861" width="11.28515625" style="105" customWidth="1"/>
    <col min="14862" max="14862" width="18.28515625" style="105" customWidth="1"/>
    <col min="14863" max="14863" width="14.5703125" style="105" customWidth="1"/>
    <col min="14864" max="14864" width="11.28515625" style="105" customWidth="1"/>
    <col min="14865" max="14865" width="18.28515625" style="105" customWidth="1"/>
    <col min="14866" max="14866" width="14.5703125" style="105" customWidth="1"/>
    <col min="14867" max="14867" width="11.42578125" style="105" customWidth="1"/>
    <col min="14868" max="15104" width="9.140625" style="105"/>
    <col min="15105" max="15105" width="67" style="105" bestFit="1" customWidth="1"/>
    <col min="15106" max="15106" width="18.28515625" style="105" customWidth="1"/>
    <col min="15107" max="15107" width="14.5703125" style="105" customWidth="1"/>
    <col min="15108" max="15108" width="11.42578125" style="105" customWidth="1"/>
    <col min="15109" max="15109" width="18.28515625" style="105" customWidth="1"/>
    <col min="15110" max="15110" width="14.5703125" style="105" customWidth="1"/>
    <col min="15111" max="15111" width="11.28515625" style="105" customWidth="1"/>
    <col min="15112" max="15112" width="18.28515625" style="105" customWidth="1"/>
    <col min="15113" max="15113" width="14.5703125" style="105" customWidth="1"/>
    <col min="15114" max="15114" width="11.28515625" style="105" customWidth="1"/>
    <col min="15115" max="15115" width="18.28515625" style="105" customWidth="1"/>
    <col min="15116" max="15116" width="14.5703125" style="105" customWidth="1"/>
    <col min="15117" max="15117" width="11.28515625" style="105" customWidth="1"/>
    <col min="15118" max="15118" width="18.28515625" style="105" customWidth="1"/>
    <col min="15119" max="15119" width="14.5703125" style="105" customWidth="1"/>
    <col min="15120" max="15120" width="11.28515625" style="105" customWidth="1"/>
    <col min="15121" max="15121" width="18.28515625" style="105" customWidth="1"/>
    <col min="15122" max="15122" width="14.5703125" style="105" customWidth="1"/>
    <col min="15123" max="15123" width="11.42578125" style="105" customWidth="1"/>
    <col min="15124" max="15360" width="9.140625" style="105"/>
    <col min="15361" max="15361" width="67" style="105" bestFit="1" customWidth="1"/>
    <col min="15362" max="15362" width="18.28515625" style="105" customWidth="1"/>
    <col min="15363" max="15363" width="14.5703125" style="105" customWidth="1"/>
    <col min="15364" max="15364" width="11.42578125" style="105" customWidth="1"/>
    <col min="15365" max="15365" width="18.28515625" style="105" customWidth="1"/>
    <col min="15366" max="15366" width="14.5703125" style="105" customWidth="1"/>
    <col min="15367" max="15367" width="11.28515625" style="105" customWidth="1"/>
    <col min="15368" max="15368" width="18.28515625" style="105" customWidth="1"/>
    <col min="15369" max="15369" width="14.5703125" style="105" customWidth="1"/>
    <col min="15370" max="15370" width="11.28515625" style="105" customWidth="1"/>
    <col min="15371" max="15371" width="18.28515625" style="105" customWidth="1"/>
    <col min="15372" max="15372" width="14.5703125" style="105" customWidth="1"/>
    <col min="15373" max="15373" width="11.28515625" style="105" customWidth="1"/>
    <col min="15374" max="15374" width="18.28515625" style="105" customWidth="1"/>
    <col min="15375" max="15375" width="14.5703125" style="105" customWidth="1"/>
    <col min="15376" max="15376" width="11.28515625" style="105" customWidth="1"/>
    <col min="15377" max="15377" width="18.28515625" style="105" customWidth="1"/>
    <col min="15378" max="15378" width="14.5703125" style="105" customWidth="1"/>
    <col min="15379" max="15379" width="11.42578125" style="105" customWidth="1"/>
    <col min="15380" max="15616" width="9.140625" style="105"/>
    <col min="15617" max="15617" width="67" style="105" bestFit="1" customWidth="1"/>
    <col min="15618" max="15618" width="18.28515625" style="105" customWidth="1"/>
    <col min="15619" max="15619" width="14.5703125" style="105" customWidth="1"/>
    <col min="15620" max="15620" width="11.42578125" style="105" customWidth="1"/>
    <col min="15621" max="15621" width="18.28515625" style="105" customWidth="1"/>
    <col min="15622" max="15622" width="14.5703125" style="105" customWidth="1"/>
    <col min="15623" max="15623" width="11.28515625" style="105" customWidth="1"/>
    <col min="15624" max="15624" width="18.28515625" style="105" customWidth="1"/>
    <col min="15625" max="15625" width="14.5703125" style="105" customWidth="1"/>
    <col min="15626" max="15626" width="11.28515625" style="105" customWidth="1"/>
    <col min="15627" max="15627" width="18.28515625" style="105" customWidth="1"/>
    <col min="15628" max="15628" width="14.5703125" style="105" customWidth="1"/>
    <col min="15629" max="15629" width="11.28515625" style="105" customWidth="1"/>
    <col min="15630" max="15630" width="18.28515625" style="105" customWidth="1"/>
    <col min="15631" max="15631" width="14.5703125" style="105" customWidth="1"/>
    <col min="15632" max="15632" width="11.28515625" style="105" customWidth="1"/>
    <col min="15633" max="15633" width="18.28515625" style="105" customWidth="1"/>
    <col min="15634" max="15634" width="14.5703125" style="105" customWidth="1"/>
    <col min="15635" max="15635" width="11.42578125" style="105" customWidth="1"/>
    <col min="15636" max="15872" width="9.140625" style="105"/>
    <col min="15873" max="15873" width="67" style="105" bestFit="1" customWidth="1"/>
    <col min="15874" max="15874" width="18.28515625" style="105" customWidth="1"/>
    <col min="15875" max="15875" width="14.5703125" style="105" customWidth="1"/>
    <col min="15876" max="15876" width="11.42578125" style="105" customWidth="1"/>
    <col min="15877" max="15877" width="18.28515625" style="105" customWidth="1"/>
    <col min="15878" max="15878" width="14.5703125" style="105" customWidth="1"/>
    <col min="15879" max="15879" width="11.28515625" style="105" customWidth="1"/>
    <col min="15880" max="15880" width="18.28515625" style="105" customWidth="1"/>
    <col min="15881" max="15881" width="14.5703125" style="105" customWidth="1"/>
    <col min="15882" max="15882" width="11.28515625" style="105" customWidth="1"/>
    <col min="15883" max="15883" width="18.28515625" style="105" customWidth="1"/>
    <col min="15884" max="15884" width="14.5703125" style="105" customWidth="1"/>
    <col min="15885" max="15885" width="11.28515625" style="105" customWidth="1"/>
    <col min="15886" max="15886" width="18.28515625" style="105" customWidth="1"/>
    <col min="15887" max="15887" width="14.5703125" style="105" customWidth="1"/>
    <col min="15888" max="15888" width="11.28515625" style="105" customWidth="1"/>
    <col min="15889" max="15889" width="18.28515625" style="105" customWidth="1"/>
    <col min="15890" max="15890" width="14.5703125" style="105" customWidth="1"/>
    <col min="15891" max="15891" width="11.42578125" style="105" customWidth="1"/>
    <col min="15892" max="16128" width="9.140625" style="105"/>
    <col min="16129" max="16129" width="67" style="105" bestFit="1" customWidth="1"/>
    <col min="16130" max="16130" width="18.28515625" style="105" customWidth="1"/>
    <col min="16131" max="16131" width="14.5703125" style="105" customWidth="1"/>
    <col min="16132" max="16132" width="11.42578125" style="105" customWidth="1"/>
    <col min="16133" max="16133" width="18.28515625" style="105" customWidth="1"/>
    <col min="16134" max="16134" width="14.5703125" style="105" customWidth="1"/>
    <col min="16135" max="16135" width="11.28515625" style="105" customWidth="1"/>
    <col min="16136" max="16136" width="18.28515625" style="105" customWidth="1"/>
    <col min="16137" max="16137" width="14.5703125" style="105" customWidth="1"/>
    <col min="16138" max="16138" width="11.28515625" style="105" customWidth="1"/>
    <col min="16139" max="16139" width="18.28515625" style="105" customWidth="1"/>
    <col min="16140" max="16140" width="14.5703125" style="105" customWidth="1"/>
    <col min="16141" max="16141" width="11.28515625" style="105" customWidth="1"/>
    <col min="16142" max="16142" width="18.28515625" style="105" customWidth="1"/>
    <col min="16143" max="16143" width="14.5703125" style="105" customWidth="1"/>
    <col min="16144" max="16144" width="11.28515625" style="105" customWidth="1"/>
    <col min="16145" max="16145" width="18.28515625" style="105" customWidth="1"/>
    <col min="16146" max="16146" width="14.5703125" style="105" customWidth="1"/>
    <col min="16147" max="16147" width="11.42578125" style="105" customWidth="1"/>
    <col min="16148" max="16384" width="9.140625" style="105"/>
  </cols>
  <sheetData>
    <row r="1" spans="1:19">
      <c r="A1" s="4162" t="s">
        <v>354</v>
      </c>
      <c r="B1" s="4162"/>
      <c r="C1" s="4162"/>
      <c r="D1" s="4162"/>
      <c r="E1" s="4162"/>
      <c r="F1" s="4162"/>
      <c r="G1" s="4162"/>
      <c r="H1" s="4162"/>
      <c r="I1" s="4162"/>
      <c r="J1" s="4162"/>
      <c r="K1" s="4162"/>
      <c r="L1" s="4162"/>
      <c r="M1" s="4162"/>
      <c r="N1" s="4162"/>
      <c r="O1" s="4162"/>
      <c r="P1" s="4162"/>
      <c r="Q1" s="4162"/>
      <c r="R1" s="4162"/>
      <c r="S1" s="4162"/>
    </row>
    <row r="2" spans="1:19" ht="20.25" customHeight="1">
      <c r="A2" s="4162"/>
      <c r="B2" s="4162"/>
      <c r="C2" s="4162"/>
      <c r="D2" s="4162"/>
      <c r="E2" s="4162"/>
      <c r="F2" s="4162"/>
      <c r="G2" s="4162"/>
      <c r="H2" s="4162"/>
      <c r="I2" s="4162"/>
      <c r="J2" s="4162"/>
      <c r="K2" s="4162"/>
      <c r="L2" s="4162"/>
      <c r="M2" s="4162"/>
      <c r="N2" s="4162"/>
      <c r="O2" s="4162"/>
      <c r="P2" s="4162"/>
      <c r="Q2" s="4162"/>
      <c r="R2" s="4162"/>
      <c r="S2" s="4162"/>
    </row>
    <row r="3" spans="1:19" ht="20.25" customHeight="1">
      <c r="A3" s="4162"/>
      <c r="B3" s="4162"/>
      <c r="C3" s="4162"/>
      <c r="D3" s="4162"/>
      <c r="E3" s="4162"/>
      <c r="F3" s="4162"/>
      <c r="G3" s="4162"/>
      <c r="H3" s="4162"/>
      <c r="I3" s="4162"/>
      <c r="J3" s="4162"/>
      <c r="K3" s="4162"/>
      <c r="L3" s="4162"/>
      <c r="M3" s="4162"/>
      <c r="N3" s="4162"/>
      <c r="O3" s="4162"/>
      <c r="P3" s="4162"/>
      <c r="Q3" s="4162"/>
      <c r="R3" s="4162"/>
      <c r="S3" s="4162"/>
    </row>
    <row r="4" spans="1:19">
      <c r="A4" s="4162"/>
      <c r="B4" s="4162"/>
      <c r="C4" s="4162"/>
      <c r="D4" s="4162"/>
      <c r="E4" s="4162"/>
      <c r="F4" s="4162"/>
      <c r="G4" s="4162"/>
      <c r="H4" s="4162"/>
      <c r="I4" s="4162"/>
      <c r="J4" s="4162"/>
      <c r="K4" s="4162"/>
      <c r="L4" s="4162"/>
      <c r="M4" s="4162"/>
      <c r="N4" s="4162"/>
      <c r="O4" s="4162"/>
      <c r="P4" s="4162"/>
      <c r="Q4" s="4162"/>
      <c r="R4" s="4162"/>
      <c r="S4" s="4162"/>
    </row>
    <row r="5" spans="1:19" ht="25.5" customHeight="1" thickBot="1">
      <c r="A5" s="730"/>
      <c r="B5" s="730"/>
      <c r="C5" s="730"/>
      <c r="D5" s="730"/>
      <c r="E5" s="730"/>
      <c r="F5" s="730"/>
      <c r="G5" s="730"/>
      <c r="H5" s="730"/>
      <c r="I5" s="730"/>
      <c r="J5" s="730"/>
      <c r="K5" s="730"/>
      <c r="L5" s="730"/>
      <c r="M5" s="730"/>
      <c r="N5" s="730"/>
      <c r="O5" s="730"/>
      <c r="P5" s="730"/>
      <c r="Q5" s="730"/>
      <c r="R5" s="730"/>
      <c r="S5" s="730"/>
    </row>
    <row r="6" spans="1:19" ht="42" customHeight="1">
      <c r="A6" s="1930" t="s">
        <v>264</v>
      </c>
      <c r="B6" s="4156" t="s">
        <v>19</v>
      </c>
      <c r="C6" s="4157"/>
      <c r="D6" s="4158"/>
      <c r="E6" s="4156" t="s">
        <v>20</v>
      </c>
      <c r="F6" s="4157"/>
      <c r="G6" s="4158"/>
      <c r="H6" s="4156" t="s">
        <v>29</v>
      </c>
      <c r="I6" s="4157"/>
      <c r="J6" s="4158"/>
      <c r="K6" s="4156" t="s">
        <v>265</v>
      </c>
      <c r="L6" s="4157"/>
      <c r="M6" s="4158"/>
      <c r="N6" s="4156" t="s">
        <v>266</v>
      </c>
      <c r="O6" s="4157"/>
      <c r="P6" s="4158"/>
      <c r="Q6" s="4159" t="s">
        <v>289</v>
      </c>
      <c r="R6" s="4160"/>
      <c r="S6" s="4161"/>
    </row>
    <row r="7" spans="1:19" ht="86.25" customHeight="1" thickBot="1">
      <c r="A7" s="731"/>
      <c r="B7" s="993" t="s">
        <v>26</v>
      </c>
      <c r="C7" s="994" t="s">
        <v>27</v>
      </c>
      <c r="D7" s="700" t="s">
        <v>4</v>
      </c>
      <c r="E7" s="993" t="s">
        <v>26</v>
      </c>
      <c r="F7" s="994" t="s">
        <v>27</v>
      </c>
      <c r="G7" s="700" t="s">
        <v>4</v>
      </c>
      <c r="H7" s="995" t="s">
        <v>26</v>
      </c>
      <c r="I7" s="996" t="s">
        <v>27</v>
      </c>
      <c r="J7" s="597" t="s">
        <v>4</v>
      </c>
      <c r="K7" s="995" t="s">
        <v>26</v>
      </c>
      <c r="L7" s="996" t="s">
        <v>27</v>
      </c>
      <c r="M7" s="597" t="s">
        <v>4</v>
      </c>
      <c r="N7" s="995" t="s">
        <v>26</v>
      </c>
      <c r="O7" s="996" t="s">
        <v>27</v>
      </c>
      <c r="P7" s="597" t="s">
        <v>4</v>
      </c>
      <c r="Q7" s="1931" t="s">
        <v>26</v>
      </c>
      <c r="R7" s="994" t="s">
        <v>27</v>
      </c>
      <c r="S7" s="700" t="s">
        <v>4</v>
      </c>
    </row>
    <row r="8" spans="1:19" ht="25.5" customHeight="1">
      <c r="A8" s="1877" t="s">
        <v>22</v>
      </c>
      <c r="B8" s="1878"/>
      <c r="C8" s="1879"/>
      <c r="D8" s="1880"/>
      <c r="E8" s="1878"/>
      <c r="F8" s="1879"/>
      <c r="G8" s="1880"/>
      <c r="H8" s="1878"/>
      <c r="I8" s="1879"/>
      <c r="J8" s="1880"/>
      <c r="K8" s="1878"/>
      <c r="L8" s="1879"/>
      <c r="M8" s="1880"/>
      <c r="N8" s="1878"/>
      <c r="O8" s="1879"/>
      <c r="P8" s="1880"/>
      <c r="Q8" s="1882"/>
      <c r="R8" s="1883"/>
      <c r="S8" s="1884"/>
    </row>
    <row r="9" spans="1:19" ht="27" customHeight="1">
      <c r="A9" s="701" t="s">
        <v>83</v>
      </c>
      <c r="B9" s="702">
        <v>20</v>
      </c>
      <c r="C9" s="703">
        <v>1</v>
      </c>
      <c r="D9" s="704">
        <v>21</v>
      </c>
      <c r="E9" s="702">
        <v>8</v>
      </c>
      <c r="F9" s="703">
        <v>7</v>
      </c>
      <c r="G9" s="704">
        <v>15</v>
      </c>
      <c r="H9" s="702">
        <v>13</v>
      </c>
      <c r="I9" s="703">
        <v>6</v>
      </c>
      <c r="J9" s="732">
        <v>19</v>
      </c>
      <c r="K9" s="733">
        <v>13</v>
      </c>
      <c r="L9" s="734">
        <v>4</v>
      </c>
      <c r="M9" s="732">
        <v>17</v>
      </c>
      <c r="N9" s="733">
        <v>9</v>
      </c>
      <c r="O9" s="734">
        <v>25</v>
      </c>
      <c r="P9" s="732">
        <v>34</v>
      </c>
      <c r="Q9" s="706">
        <v>63</v>
      </c>
      <c r="R9" s="707">
        <v>43</v>
      </c>
      <c r="S9" s="708">
        <v>106</v>
      </c>
    </row>
    <row r="10" spans="1:19" ht="27" customHeight="1">
      <c r="A10" s="709" t="s">
        <v>86</v>
      </c>
      <c r="B10" s="702">
        <v>0</v>
      </c>
      <c r="C10" s="703">
        <v>0</v>
      </c>
      <c r="D10" s="704">
        <v>0</v>
      </c>
      <c r="E10" s="702">
        <v>7</v>
      </c>
      <c r="F10" s="703">
        <v>6</v>
      </c>
      <c r="G10" s="704">
        <v>13</v>
      </c>
      <c r="H10" s="702">
        <v>0</v>
      </c>
      <c r="I10" s="703">
        <v>0</v>
      </c>
      <c r="J10" s="732">
        <v>0</v>
      </c>
      <c r="K10" s="733">
        <v>0</v>
      </c>
      <c r="L10" s="734">
        <v>6</v>
      </c>
      <c r="M10" s="732">
        <v>6</v>
      </c>
      <c r="N10" s="733">
        <v>4</v>
      </c>
      <c r="O10" s="734">
        <v>12</v>
      </c>
      <c r="P10" s="732">
        <v>16</v>
      </c>
      <c r="Q10" s="706">
        <v>11</v>
      </c>
      <c r="R10" s="707">
        <v>24</v>
      </c>
      <c r="S10" s="708">
        <v>35</v>
      </c>
    </row>
    <row r="11" spans="1:19" ht="27" customHeight="1">
      <c r="A11" s="701" t="s">
        <v>87</v>
      </c>
      <c r="B11" s="702">
        <v>0</v>
      </c>
      <c r="C11" s="703">
        <v>0</v>
      </c>
      <c r="D11" s="704">
        <v>0</v>
      </c>
      <c r="E11" s="702">
        <v>8</v>
      </c>
      <c r="F11" s="703">
        <v>0</v>
      </c>
      <c r="G11" s="704">
        <v>8</v>
      </c>
      <c r="H11" s="702">
        <v>11</v>
      </c>
      <c r="I11" s="703">
        <v>2</v>
      </c>
      <c r="J11" s="732">
        <v>13</v>
      </c>
      <c r="K11" s="733">
        <v>6</v>
      </c>
      <c r="L11" s="734">
        <v>1</v>
      </c>
      <c r="M11" s="732">
        <v>7</v>
      </c>
      <c r="N11" s="733">
        <v>10</v>
      </c>
      <c r="O11" s="734">
        <v>4</v>
      </c>
      <c r="P11" s="732">
        <v>14</v>
      </c>
      <c r="Q11" s="706">
        <v>35</v>
      </c>
      <c r="R11" s="707">
        <v>7</v>
      </c>
      <c r="S11" s="708">
        <v>42</v>
      </c>
    </row>
    <row r="12" spans="1:19" ht="26.25" customHeight="1">
      <c r="A12" s="709" t="s">
        <v>285</v>
      </c>
      <c r="B12" s="735">
        <v>0</v>
      </c>
      <c r="C12" s="714">
        <v>0</v>
      </c>
      <c r="D12" s="715">
        <v>0</v>
      </c>
      <c r="E12" s="735">
        <v>0</v>
      </c>
      <c r="F12" s="714">
        <v>0</v>
      </c>
      <c r="G12" s="715">
        <v>0</v>
      </c>
      <c r="H12" s="735">
        <v>0</v>
      </c>
      <c r="I12" s="714">
        <v>0</v>
      </c>
      <c r="J12" s="736">
        <v>0</v>
      </c>
      <c r="K12" s="737">
        <v>0</v>
      </c>
      <c r="L12" s="738">
        <v>0</v>
      </c>
      <c r="M12" s="732">
        <v>0</v>
      </c>
      <c r="N12" s="737">
        <v>0</v>
      </c>
      <c r="O12" s="738">
        <v>0</v>
      </c>
      <c r="P12" s="732">
        <v>0</v>
      </c>
      <c r="Q12" s="706">
        <v>0</v>
      </c>
      <c r="R12" s="707">
        <v>0</v>
      </c>
      <c r="S12" s="708">
        <v>0</v>
      </c>
    </row>
    <row r="13" spans="1:19" ht="26.25" customHeight="1" thickBot="1">
      <c r="A13" s="739" t="s">
        <v>12</v>
      </c>
      <c r="B13" s="740">
        <v>20</v>
      </c>
      <c r="C13" s="741">
        <v>1</v>
      </c>
      <c r="D13" s="742">
        <v>21</v>
      </c>
      <c r="E13" s="740">
        <v>23</v>
      </c>
      <c r="F13" s="741">
        <v>13</v>
      </c>
      <c r="G13" s="742">
        <v>36</v>
      </c>
      <c r="H13" s="740">
        <v>24</v>
      </c>
      <c r="I13" s="741">
        <v>8</v>
      </c>
      <c r="J13" s="743">
        <v>32</v>
      </c>
      <c r="K13" s="744">
        <v>19</v>
      </c>
      <c r="L13" s="745">
        <v>11</v>
      </c>
      <c r="M13" s="743">
        <v>30</v>
      </c>
      <c r="N13" s="744">
        <v>23</v>
      </c>
      <c r="O13" s="745">
        <v>41</v>
      </c>
      <c r="P13" s="743">
        <v>64</v>
      </c>
      <c r="Q13" s="740">
        <v>109</v>
      </c>
      <c r="R13" s="741">
        <v>74</v>
      </c>
      <c r="S13" s="746">
        <v>183</v>
      </c>
    </row>
    <row r="14" spans="1:19" ht="19.5">
      <c r="A14" s="998" t="s">
        <v>23</v>
      </c>
      <c r="B14" s="505"/>
      <c r="C14" s="506"/>
      <c r="D14" s="507"/>
      <c r="E14" s="505"/>
      <c r="F14" s="506"/>
      <c r="G14" s="507"/>
      <c r="H14" s="505"/>
      <c r="I14" s="506"/>
      <c r="J14" s="507"/>
      <c r="K14" s="505"/>
      <c r="L14" s="506"/>
      <c r="M14" s="507"/>
      <c r="N14" s="505"/>
      <c r="O14" s="506"/>
      <c r="P14" s="507"/>
      <c r="Q14" s="1932"/>
      <c r="R14" s="1933"/>
      <c r="S14" s="1934"/>
    </row>
    <row r="15" spans="1:19" ht="25.5" customHeight="1">
      <c r="A15" s="710" t="s">
        <v>11</v>
      </c>
      <c r="B15" s="702"/>
      <c r="C15" s="703"/>
      <c r="D15" s="704"/>
      <c r="E15" s="702"/>
      <c r="F15" s="703"/>
      <c r="G15" s="704"/>
      <c r="H15" s="702"/>
      <c r="I15" s="703"/>
      <c r="J15" s="704"/>
      <c r="K15" s="702"/>
      <c r="L15" s="703"/>
      <c r="M15" s="704"/>
      <c r="N15" s="711"/>
      <c r="O15" s="712"/>
      <c r="P15" s="704"/>
      <c r="Q15" s="713"/>
      <c r="R15" s="714"/>
      <c r="S15" s="715"/>
    </row>
    <row r="16" spans="1:19" ht="27" customHeight="1">
      <c r="A16" s="701" t="s">
        <v>83</v>
      </c>
      <c r="B16" s="702">
        <v>20</v>
      </c>
      <c r="C16" s="703">
        <v>0</v>
      </c>
      <c r="D16" s="704">
        <v>20</v>
      </c>
      <c r="E16" s="702">
        <v>7</v>
      </c>
      <c r="F16" s="703">
        <v>6</v>
      </c>
      <c r="G16" s="704">
        <v>13</v>
      </c>
      <c r="H16" s="702">
        <v>13</v>
      </c>
      <c r="I16" s="703">
        <v>6</v>
      </c>
      <c r="J16" s="704">
        <v>19</v>
      </c>
      <c r="K16" s="702">
        <v>13</v>
      </c>
      <c r="L16" s="703">
        <v>4</v>
      </c>
      <c r="M16" s="704">
        <v>17</v>
      </c>
      <c r="N16" s="702">
        <v>9</v>
      </c>
      <c r="O16" s="703">
        <v>24</v>
      </c>
      <c r="P16" s="704">
        <v>33</v>
      </c>
      <c r="Q16" s="706">
        <v>62</v>
      </c>
      <c r="R16" s="707">
        <v>41</v>
      </c>
      <c r="S16" s="708">
        <v>103</v>
      </c>
    </row>
    <row r="17" spans="1:19" ht="24.75" customHeight="1">
      <c r="A17" s="709" t="s">
        <v>86</v>
      </c>
      <c r="B17" s="1935">
        <v>0</v>
      </c>
      <c r="C17" s="1936">
        <v>0</v>
      </c>
      <c r="D17" s="507">
        <v>0</v>
      </c>
      <c r="E17" s="1935">
        <v>7</v>
      </c>
      <c r="F17" s="1936">
        <v>4</v>
      </c>
      <c r="G17" s="507">
        <v>11</v>
      </c>
      <c r="H17" s="702">
        <v>0</v>
      </c>
      <c r="I17" s="703">
        <v>0</v>
      </c>
      <c r="J17" s="704">
        <v>0</v>
      </c>
      <c r="K17" s="702">
        <v>0</v>
      </c>
      <c r="L17" s="703">
        <v>6</v>
      </c>
      <c r="M17" s="704">
        <v>6</v>
      </c>
      <c r="N17" s="702">
        <v>4</v>
      </c>
      <c r="O17" s="703">
        <v>12</v>
      </c>
      <c r="P17" s="704">
        <v>16</v>
      </c>
      <c r="Q17" s="706">
        <v>11</v>
      </c>
      <c r="R17" s="707">
        <v>22</v>
      </c>
      <c r="S17" s="708">
        <v>33</v>
      </c>
    </row>
    <row r="18" spans="1:19" ht="24.75" customHeight="1">
      <c r="A18" s="701" t="s">
        <v>87</v>
      </c>
      <c r="B18" s="702">
        <v>0</v>
      </c>
      <c r="C18" s="703">
        <v>0</v>
      </c>
      <c r="D18" s="704">
        <v>0</v>
      </c>
      <c r="E18" s="702">
        <v>8</v>
      </c>
      <c r="F18" s="703">
        <v>0</v>
      </c>
      <c r="G18" s="704">
        <v>8</v>
      </c>
      <c r="H18" s="702">
        <v>11</v>
      </c>
      <c r="I18" s="703">
        <v>2</v>
      </c>
      <c r="J18" s="704">
        <v>13</v>
      </c>
      <c r="K18" s="702">
        <v>6</v>
      </c>
      <c r="L18" s="703">
        <v>1</v>
      </c>
      <c r="M18" s="704">
        <v>7</v>
      </c>
      <c r="N18" s="702">
        <v>10</v>
      </c>
      <c r="O18" s="703">
        <v>3</v>
      </c>
      <c r="P18" s="704">
        <v>13</v>
      </c>
      <c r="Q18" s="706">
        <v>35</v>
      </c>
      <c r="R18" s="707">
        <v>6</v>
      </c>
      <c r="S18" s="708">
        <v>41</v>
      </c>
    </row>
    <row r="19" spans="1:19" ht="28.5" customHeight="1">
      <c r="A19" s="709" t="s">
        <v>285</v>
      </c>
      <c r="B19" s="735">
        <v>0</v>
      </c>
      <c r="C19" s="714">
        <v>0</v>
      </c>
      <c r="D19" s="715">
        <v>0</v>
      </c>
      <c r="E19" s="735">
        <v>0</v>
      </c>
      <c r="F19" s="714">
        <v>0</v>
      </c>
      <c r="G19" s="715">
        <v>0</v>
      </c>
      <c r="H19" s="735">
        <v>0</v>
      </c>
      <c r="I19" s="714">
        <v>0</v>
      </c>
      <c r="J19" s="715">
        <v>0</v>
      </c>
      <c r="K19" s="735">
        <v>0</v>
      </c>
      <c r="L19" s="714">
        <v>0</v>
      </c>
      <c r="M19" s="704">
        <v>0</v>
      </c>
      <c r="N19" s="735">
        <v>0</v>
      </c>
      <c r="O19" s="714">
        <v>0</v>
      </c>
      <c r="P19" s="704">
        <v>0</v>
      </c>
      <c r="Q19" s="706">
        <v>0</v>
      </c>
      <c r="R19" s="707">
        <v>0</v>
      </c>
      <c r="S19" s="708">
        <v>0</v>
      </c>
    </row>
    <row r="20" spans="1:19" ht="25.5" customHeight="1" thickBot="1">
      <c r="A20" s="747" t="s">
        <v>8</v>
      </c>
      <c r="B20" s="740">
        <v>20</v>
      </c>
      <c r="C20" s="741">
        <v>1</v>
      </c>
      <c r="D20" s="742">
        <v>21</v>
      </c>
      <c r="E20" s="740">
        <v>22</v>
      </c>
      <c r="F20" s="741">
        <v>10</v>
      </c>
      <c r="G20" s="742">
        <v>32</v>
      </c>
      <c r="H20" s="740">
        <v>24</v>
      </c>
      <c r="I20" s="741">
        <v>8</v>
      </c>
      <c r="J20" s="742">
        <v>32</v>
      </c>
      <c r="K20" s="740">
        <v>19</v>
      </c>
      <c r="L20" s="741">
        <v>11</v>
      </c>
      <c r="M20" s="742">
        <v>30</v>
      </c>
      <c r="N20" s="740">
        <v>23</v>
      </c>
      <c r="O20" s="741">
        <v>39</v>
      </c>
      <c r="P20" s="742">
        <v>62</v>
      </c>
      <c r="Q20" s="748">
        <v>108</v>
      </c>
      <c r="R20" s="749">
        <v>69</v>
      </c>
      <c r="S20" s="609">
        <v>177</v>
      </c>
    </row>
    <row r="21" spans="1:19" ht="47.25" customHeight="1">
      <c r="A21" s="1903" t="s">
        <v>25</v>
      </c>
      <c r="B21" s="1878"/>
      <c r="C21" s="1879"/>
      <c r="D21" s="1881"/>
      <c r="E21" s="1878"/>
      <c r="F21" s="1879"/>
      <c r="G21" s="1881"/>
      <c r="H21" s="1878"/>
      <c r="I21" s="1879"/>
      <c r="J21" s="1881"/>
      <c r="K21" s="1878"/>
      <c r="L21" s="1879"/>
      <c r="M21" s="1881"/>
      <c r="N21" s="1878"/>
      <c r="O21" s="1879"/>
      <c r="P21" s="1880"/>
      <c r="Q21" s="1937"/>
      <c r="R21" s="1883"/>
      <c r="S21" s="1884"/>
    </row>
    <row r="22" spans="1:19" ht="28.5" customHeight="1">
      <c r="A22" s="603" t="s">
        <v>83</v>
      </c>
      <c r="B22" s="702">
        <v>0</v>
      </c>
      <c r="C22" s="703">
        <v>0</v>
      </c>
      <c r="D22" s="705">
        <v>0</v>
      </c>
      <c r="E22" s="702">
        <v>1</v>
      </c>
      <c r="F22" s="703">
        <v>1</v>
      </c>
      <c r="G22" s="705">
        <v>2</v>
      </c>
      <c r="H22" s="702">
        <v>0</v>
      </c>
      <c r="I22" s="703">
        <v>0</v>
      </c>
      <c r="J22" s="705">
        <v>0</v>
      </c>
      <c r="K22" s="702">
        <v>0</v>
      </c>
      <c r="L22" s="703">
        <v>0</v>
      </c>
      <c r="M22" s="705">
        <v>0</v>
      </c>
      <c r="N22" s="702">
        <v>0</v>
      </c>
      <c r="O22" s="703">
        <v>1</v>
      </c>
      <c r="P22" s="704">
        <v>1</v>
      </c>
      <c r="Q22" s="718">
        <v>1</v>
      </c>
      <c r="R22" s="707">
        <v>2</v>
      </c>
      <c r="S22" s="708">
        <v>3</v>
      </c>
    </row>
    <row r="23" spans="1:19" ht="24.75" customHeight="1">
      <c r="A23" s="604" t="s">
        <v>86</v>
      </c>
      <c r="B23" s="702">
        <v>0</v>
      </c>
      <c r="C23" s="703">
        <v>0</v>
      </c>
      <c r="D23" s="705">
        <v>0</v>
      </c>
      <c r="E23" s="702">
        <v>0</v>
      </c>
      <c r="F23" s="703">
        <v>2</v>
      </c>
      <c r="G23" s="705">
        <v>2</v>
      </c>
      <c r="H23" s="702">
        <v>0</v>
      </c>
      <c r="I23" s="703">
        <v>0</v>
      </c>
      <c r="J23" s="705">
        <v>0</v>
      </c>
      <c r="K23" s="702">
        <v>0</v>
      </c>
      <c r="L23" s="703">
        <v>0</v>
      </c>
      <c r="M23" s="705">
        <v>0</v>
      </c>
      <c r="N23" s="702">
        <v>0</v>
      </c>
      <c r="O23" s="703">
        <v>0</v>
      </c>
      <c r="P23" s="704">
        <v>0</v>
      </c>
      <c r="Q23" s="718">
        <v>0</v>
      </c>
      <c r="R23" s="707">
        <v>2</v>
      </c>
      <c r="S23" s="708">
        <v>2</v>
      </c>
    </row>
    <row r="24" spans="1:19" ht="30.75" customHeight="1">
      <c r="A24" s="603" t="s">
        <v>87</v>
      </c>
      <c r="B24" s="702">
        <v>0</v>
      </c>
      <c r="C24" s="703">
        <v>0</v>
      </c>
      <c r="D24" s="705">
        <v>0</v>
      </c>
      <c r="E24" s="702">
        <v>0</v>
      </c>
      <c r="F24" s="703">
        <v>0</v>
      </c>
      <c r="G24" s="705">
        <v>0</v>
      </c>
      <c r="H24" s="702">
        <v>0</v>
      </c>
      <c r="I24" s="703">
        <v>0</v>
      </c>
      <c r="J24" s="705">
        <v>0</v>
      </c>
      <c r="K24" s="702">
        <v>0</v>
      </c>
      <c r="L24" s="703">
        <v>0</v>
      </c>
      <c r="M24" s="705">
        <v>0</v>
      </c>
      <c r="N24" s="702">
        <v>0</v>
      </c>
      <c r="O24" s="703">
        <v>1</v>
      </c>
      <c r="P24" s="704">
        <v>1</v>
      </c>
      <c r="Q24" s="718">
        <v>0</v>
      </c>
      <c r="R24" s="707">
        <v>1</v>
      </c>
      <c r="S24" s="708">
        <v>1</v>
      </c>
    </row>
    <row r="25" spans="1:19" ht="26.25" customHeight="1">
      <c r="A25" s="604" t="s">
        <v>285</v>
      </c>
      <c r="B25" s="702">
        <v>0</v>
      </c>
      <c r="C25" s="703">
        <v>0</v>
      </c>
      <c r="D25" s="705">
        <v>0</v>
      </c>
      <c r="E25" s="702">
        <v>0</v>
      </c>
      <c r="F25" s="703">
        <v>0</v>
      </c>
      <c r="G25" s="705">
        <v>0</v>
      </c>
      <c r="H25" s="702">
        <v>0</v>
      </c>
      <c r="I25" s="703">
        <v>0</v>
      </c>
      <c r="J25" s="705">
        <v>0</v>
      </c>
      <c r="K25" s="702">
        <v>0</v>
      </c>
      <c r="L25" s="703">
        <v>0</v>
      </c>
      <c r="M25" s="705">
        <v>0</v>
      </c>
      <c r="N25" s="702">
        <v>0</v>
      </c>
      <c r="O25" s="703">
        <v>0</v>
      </c>
      <c r="P25" s="704">
        <v>0</v>
      </c>
      <c r="Q25" s="718">
        <v>0</v>
      </c>
      <c r="R25" s="707">
        <v>0</v>
      </c>
      <c r="S25" s="708">
        <v>0</v>
      </c>
    </row>
    <row r="26" spans="1:19" ht="35.25" customHeight="1" thickBot="1">
      <c r="A26" s="610" t="s">
        <v>13</v>
      </c>
      <c r="B26" s="611">
        <v>0</v>
      </c>
      <c r="C26" s="612">
        <v>0</v>
      </c>
      <c r="D26" s="613">
        <v>0</v>
      </c>
      <c r="E26" s="611">
        <v>0</v>
      </c>
      <c r="F26" s="612">
        <v>0</v>
      </c>
      <c r="G26" s="613">
        <v>4</v>
      </c>
      <c r="H26" s="611">
        <v>0</v>
      </c>
      <c r="I26" s="612">
        <v>0</v>
      </c>
      <c r="J26" s="613">
        <v>0</v>
      </c>
      <c r="K26" s="611">
        <v>0</v>
      </c>
      <c r="L26" s="612">
        <v>0</v>
      </c>
      <c r="M26" s="613">
        <v>0</v>
      </c>
      <c r="N26" s="611">
        <v>0</v>
      </c>
      <c r="O26" s="612">
        <v>2</v>
      </c>
      <c r="P26" s="614">
        <v>2</v>
      </c>
      <c r="Q26" s="615">
        <v>1</v>
      </c>
      <c r="R26" s="615">
        <v>5</v>
      </c>
      <c r="S26" s="608">
        <v>6</v>
      </c>
    </row>
    <row r="27" spans="1:19" ht="57.75" customHeight="1" thickBot="1">
      <c r="A27" s="1917" t="s">
        <v>10</v>
      </c>
      <c r="B27" s="1891">
        <v>20</v>
      </c>
      <c r="C27" s="1892">
        <v>1</v>
      </c>
      <c r="D27" s="1893">
        <v>21</v>
      </c>
      <c r="E27" s="1891">
        <v>22</v>
      </c>
      <c r="F27" s="1892">
        <v>10</v>
      </c>
      <c r="G27" s="1893">
        <v>32</v>
      </c>
      <c r="H27" s="1891">
        <v>24</v>
      </c>
      <c r="I27" s="1892">
        <v>8</v>
      </c>
      <c r="J27" s="1893">
        <v>32</v>
      </c>
      <c r="K27" s="1891">
        <v>19</v>
      </c>
      <c r="L27" s="1892">
        <v>11</v>
      </c>
      <c r="M27" s="1893">
        <v>30</v>
      </c>
      <c r="N27" s="1891">
        <v>23</v>
      </c>
      <c r="O27" s="1892">
        <v>39</v>
      </c>
      <c r="P27" s="1893">
        <v>62</v>
      </c>
      <c r="Q27" s="1918">
        <v>108</v>
      </c>
      <c r="R27" s="1892">
        <v>69</v>
      </c>
      <c r="S27" s="1893">
        <v>177</v>
      </c>
    </row>
    <row r="28" spans="1:19" ht="45.75" customHeight="1" thickBot="1">
      <c r="A28" s="1917" t="s">
        <v>14</v>
      </c>
      <c r="B28" s="1919">
        <v>0</v>
      </c>
      <c r="C28" s="1920">
        <v>0</v>
      </c>
      <c r="D28" s="1921">
        <v>0</v>
      </c>
      <c r="E28" s="1919">
        <v>1</v>
      </c>
      <c r="F28" s="1920">
        <v>3</v>
      </c>
      <c r="G28" s="1921">
        <v>4</v>
      </c>
      <c r="H28" s="1919">
        <v>0</v>
      </c>
      <c r="I28" s="1920">
        <v>0</v>
      </c>
      <c r="J28" s="1921">
        <v>0</v>
      </c>
      <c r="K28" s="1919">
        <v>0</v>
      </c>
      <c r="L28" s="1920">
        <v>0</v>
      </c>
      <c r="M28" s="1921">
        <v>0</v>
      </c>
      <c r="N28" s="1919">
        <v>0</v>
      </c>
      <c r="O28" s="1920">
        <v>2</v>
      </c>
      <c r="P28" s="1921">
        <v>2</v>
      </c>
      <c r="Q28" s="1918">
        <v>1</v>
      </c>
      <c r="R28" s="1892">
        <v>5</v>
      </c>
      <c r="S28" s="1893">
        <v>6</v>
      </c>
    </row>
    <row r="29" spans="1:19" ht="30.75" customHeight="1" thickBot="1">
      <c r="A29" s="1942" t="s">
        <v>15</v>
      </c>
      <c r="B29" s="1943">
        <v>20</v>
      </c>
      <c r="C29" s="1000">
        <v>1</v>
      </c>
      <c r="D29" s="1001">
        <v>21</v>
      </c>
      <c r="E29" s="1943">
        <v>23</v>
      </c>
      <c r="F29" s="1000">
        <v>13</v>
      </c>
      <c r="G29" s="1001">
        <v>36</v>
      </c>
      <c r="H29" s="1943">
        <v>24</v>
      </c>
      <c r="I29" s="1000">
        <v>8</v>
      </c>
      <c r="J29" s="1001">
        <v>32</v>
      </c>
      <c r="K29" s="1943">
        <v>19</v>
      </c>
      <c r="L29" s="1000">
        <v>11</v>
      </c>
      <c r="M29" s="1001">
        <v>30</v>
      </c>
      <c r="N29" s="1943">
        <v>23</v>
      </c>
      <c r="O29" s="1000">
        <v>41</v>
      </c>
      <c r="P29" s="1001">
        <v>64</v>
      </c>
      <c r="Q29" s="1944">
        <v>109</v>
      </c>
      <c r="R29" s="1000">
        <v>74</v>
      </c>
      <c r="S29" s="1001">
        <v>183</v>
      </c>
    </row>
    <row r="30" spans="1:19">
      <c r="A30" s="150"/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</row>
    <row r="31" spans="1:19">
      <c r="A31" s="150"/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</row>
    <row r="32" spans="1:19">
      <c r="M32" s="150"/>
      <c r="N32" s="150"/>
      <c r="O32" s="150"/>
      <c r="P32" s="150"/>
    </row>
    <row r="33" spans="1:16">
      <c r="M33" s="150"/>
      <c r="N33" s="150"/>
      <c r="O33" s="150"/>
      <c r="P33" s="150"/>
    </row>
    <row r="34" spans="1:16">
      <c r="A34" s="1766"/>
      <c r="B34" s="1766"/>
      <c r="C34" s="1766"/>
      <c r="D34" s="1766"/>
      <c r="E34" s="1766"/>
      <c r="F34" s="1766"/>
      <c r="G34" s="1766"/>
      <c r="H34" s="150"/>
      <c r="I34" s="150"/>
      <c r="J34" s="150"/>
      <c r="K34" s="1766"/>
      <c r="L34" s="1766"/>
    </row>
  </sheetData>
  <mergeCells count="7">
    <mergeCell ref="K6:M6"/>
    <mergeCell ref="N6:P6"/>
    <mergeCell ref="Q6:S6"/>
    <mergeCell ref="A1:S4"/>
    <mergeCell ref="B6:D6"/>
    <mergeCell ref="E6:G6"/>
    <mergeCell ref="H6:J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32"/>
  <sheetViews>
    <sheetView zoomScale="60" zoomScaleNormal="60" workbookViewId="0">
      <selection activeCell="Q14" sqref="Q14"/>
    </sheetView>
  </sheetViews>
  <sheetFormatPr defaultRowHeight="18"/>
  <cols>
    <col min="1" max="1" width="66.5703125" style="106" bestFit="1" customWidth="1"/>
    <col min="2" max="2" width="19.85546875" style="106" customWidth="1"/>
    <col min="3" max="3" width="12.85546875" style="106" bestFit="1" customWidth="1"/>
    <col min="4" max="4" width="10.85546875" style="106" bestFit="1" customWidth="1"/>
    <col min="5" max="5" width="18.42578125" style="106" customWidth="1"/>
    <col min="6" max="6" width="12.85546875" style="106" bestFit="1" customWidth="1"/>
    <col min="7" max="7" width="10.85546875" style="106" bestFit="1" customWidth="1"/>
    <col min="8" max="8" width="18.42578125" style="106" customWidth="1"/>
    <col min="9" max="9" width="16.7109375" style="106" bestFit="1" customWidth="1"/>
    <col min="10" max="10" width="10.85546875" style="106" bestFit="1" customWidth="1"/>
    <col min="11" max="11" width="9.140625" style="106" customWidth="1"/>
    <col min="12" max="256" width="9.140625" style="106"/>
    <col min="257" max="257" width="66.5703125" style="106" bestFit="1" customWidth="1"/>
    <col min="258" max="258" width="19.85546875" style="106" customWidth="1"/>
    <col min="259" max="259" width="12.85546875" style="106" bestFit="1" customWidth="1"/>
    <col min="260" max="260" width="10.85546875" style="106" bestFit="1" customWidth="1"/>
    <col min="261" max="261" width="18.42578125" style="106" customWidth="1"/>
    <col min="262" max="262" width="12.85546875" style="106" bestFit="1" customWidth="1"/>
    <col min="263" max="263" width="10.85546875" style="106" bestFit="1" customWidth="1"/>
    <col min="264" max="264" width="18.42578125" style="106" customWidth="1"/>
    <col min="265" max="265" width="16.7109375" style="106" bestFit="1" customWidth="1"/>
    <col min="266" max="266" width="10.85546875" style="106" bestFit="1" customWidth="1"/>
    <col min="267" max="267" width="9.140625" style="106" customWidth="1"/>
    <col min="268" max="512" width="9.140625" style="106"/>
    <col min="513" max="513" width="66.5703125" style="106" bestFit="1" customWidth="1"/>
    <col min="514" max="514" width="19.85546875" style="106" customWidth="1"/>
    <col min="515" max="515" width="12.85546875" style="106" bestFit="1" customWidth="1"/>
    <col min="516" max="516" width="10.85546875" style="106" bestFit="1" customWidth="1"/>
    <col min="517" max="517" width="18.42578125" style="106" customWidth="1"/>
    <col min="518" max="518" width="12.85546875" style="106" bestFit="1" customWidth="1"/>
    <col min="519" max="519" width="10.85546875" style="106" bestFit="1" customWidth="1"/>
    <col min="520" max="520" width="18.42578125" style="106" customWidth="1"/>
    <col min="521" max="521" width="16.7109375" style="106" bestFit="1" customWidth="1"/>
    <col min="522" max="522" width="10.85546875" style="106" bestFit="1" customWidth="1"/>
    <col min="523" max="523" width="9.140625" style="106" customWidth="1"/>
    <col min="524" max="768" width="9.140625" style="106"/>
    <col min="769" max="769" width="66.5703125" style="106" bestFit="1" customWidth="1"/>
    <col min="770" max="770" width="19.85546875" style="106" customWidth="1"/>
    <col min="771" max="771" width="12.85546875" style="106" bestFit="1" customWidth="1"/>
    <col min="772" max="772" width="10.85546875" style="106" bestFit="1" customWidth="1"/>
    <col min="773" max="773" width="18.42578125" style="106" customWidth="1"/>
    <col min="774" max="774" width="12.85546875" style="106" bestFit="1" customWidth="1"/>
    <col min="775" max="775" width="10.85546875" style="106" bestFit="1" customWidth="1"/>
    <col min="776" max="776" width="18.42578125" style="106" customWidth="1"/>
    <col min="777" max="777" width="16.7109375" style="106" bestFit="1" customWidth="1"/>
    <col min="778" max="778" width="10.85546875" style="106" bestFit="1" customWidth="1"/>
    <col min="779" max="779" width="9.140625" style="106" customWidth="1"/>
    <col min="780" max="1024" width="9.140625" style="106"/>
    <col min="1025" max="1025" width="66.5703125" style="106" bestFit="1" customWidth="1"/>
    <col min="1026" max="1026" width="19.85546875" style="106" customWidth="1"/>
    <col min="1027" max="1027" width="12.85546875" style="106" bestFit="1" customWidth="1"/>
    <col min="1028" max="1028" width="10.85546875" style="106" bestFit="1" customWidth="1"/>
    <col min="1029" max="1029" width="18.42578125" style="106" customWidth="1"/>
    <col min="1030" max="1030" width="12.85546875" style="106" bestFit="1" customWidth="1"/>
    <col min="1031" max="1031" width="10.85546875" style="106" bestFit="1" customWidth="1"/>
    <col min="1032" max="1032" width="18.42578125" style="106" customWidth="1"/>
    <col min="1033" max="1033" width="16.7109375" style="106" bestFit="1" customWidth="1"/>
    <col min="1034" max="1034" width="10.85546875" style="106" bestFit="1" customWidth="1"/>
    <col min="1035" max="1035" width="9.140625" style="106" customWidth="1"/>
    <col min="1036" max="1280" width="9.140625" style="106"/>
    <col min="1281" max="1281" width="66.5703125" style="106" bestFit="1" customWidth="1"/>
    <col min="1282" max="1282" width="19.85546875" style="106" customWidth="1"/>
    <col min="1283" max="1283" width="12.85546875" style="106" bestFit="1" customWidth="1"/>
    <col min="1284" max="1284" width="10.85546875" style="106" bestFit="1" customWidth="1"/>
    <col min="1285" max="1285" width="18.42578125" style="106" customWidth="1"/>
    <col min="1286" max="1286" width="12.85546875" style="106" bestFit="1" customWidth="1"/>
    <col min="1287" max="1287" width="10.85546875" style="106" bestFit="1" customWidth="1"/>
    <col min="1288" max="1288" width="18.42578125" style="106" customWidth="1"/>
    <col min="1289" max="1289" width="16.7109375" style="106" bestFit="1" customWidth="1"/>
    <col min="1290" max="1290" width="10.85546875" style="106" bestFit="1" customWidth="1"/>
    <col min="1291" max="1291" width="9.140625" style="106" customWidth="1"/>
    <col min="1292" max="1536" width="9.140625" style="106"/>
    <col min="1537" max="1537" width="66.5703125" style="106" bestFit="1" customWidth="1"/>
    <col min="1538" max="1538" width="19.85546875" style="106" customWidth="1"/>
    <col min="1539" max="1539" width="12.85546875" style="106" bestFit="1" customWidth="1"/>
    <col min="1540" max="1540" width="10.85546875" style="106" bestFit="1" customWidth="1"/>
    <col min="1541" max="1541" width="18.42578125" style="106" customWidth="1"/>
    <col min="1542" max="1542" width="12.85546875" style="106" bestFit="1" customWidth="1"/>
    <col min="1543" max="1543" width="10.85546875" style="106" bestFit="1" customWidth="1"/>
    <col min="1544" max="1544" width="18.42578125" style="106" customWidth="1"/>
    <col min="1545" max="1545" width="16.7109375" style="106" bestFit="1" customWidth="1"/>
    <col min="1546" max="1546" width="10.85546875" style="106" bestFit="1" customWidth="1"/>
    <col min="1547" max="1547" width="9.140625" style="106" customWidth="1"/>
    <col min="1548" max="1792" width="9.140625" style="106"/>
    <col min="1793" max="1793" width="66.5703125" style="106" bestFit="1" customWidth="1"/>
    <col min="1794" max="1794" width="19.85546875" style="106" customWidth="1"/>
    <col min="1795" max="1795" width="12.85546875" style="106" bestFit="1" customWidth="1"/>
    <col min="1796" max="1796" width="10.85546875" style="106" bestFit="1" customWidth="1"/>
    <col min="1797" max="1797" width="18.42578125" style="106" customWidth="1"/>
    <col min="1798" max="1798" width="12.85546875" style="106" bestFit="1" customWidth="1"/>
    <col min="1799" max="1799" width="10.85546875" style="106" bestFit="1" customWidth="1"/>
    <col min="1800" max="1800" width="18.42578125" style="106" customWidth="1"/>
    <col min="1801" max="1801" width="16.7109375" style="106" bestFit="1" customWidth="1"/>
    <col min="1802" max="1802" width="10.85546875" style="106" bestFit="1" customWidth="1"/>
    <col min="1803" max="1803" width="9.140625" style="106" customWidth="1"/>
    <col min="1804" max="2048" width="9.140625" style="106"/>
    <col min="2049" max="2049" width="66.5703125" style="106" bestFit="1" customWidth="1"/>
    <col min="2050" max="2050" width="19.85546875" style="106" customWidth="1"/>
    <col min="2051" max="2051" width="12.85546875" style="106" bestFit="1" customWidth="1"/>
    <col min="2052" max="2052" width="10.85546875" style="106" bestFit="1" customWidth="1"/>
    <col min="2053" max="2053" width="18.42578125" style="106" customWidth="1"/>
    <col min="2054" max="2054" width="12.85546875" style="106" bestFit="1" customWidth="1"/>
    <col min="2055" max="2055" width="10.85546875" style="106" bestFit="1" customWidth="1"/>
    <col min="2056" max="2056" width="18.42578125" style="106" customWidth="1"/>
    <col min="2057" max="2057" width="16.7109375" style="106" bestFit="1" customWidth="1"/>
    <col min="2058" max="2058" width="10.85546875" style="106" bestFit="1" customWidth="1"/>
    <col min="2059" max="2059" width="9.140625" style="106" customWidth="1"/>
    <col min="2060" max="2304" width="9.140625" style="106"/>
    <col min="2305" max="2305" width="66.5703125" style="106" bestFit="1" customWidth="1"/>
    <col min="2306" max="2306" width="19.85546875" style="106" customWidth="1"/>
    <col min="2307" max="2307" width="12.85546875" style="106" bestFit="1" customWidth="1"/>
    <col min="2308" max="2308" width="10.85546875" style="106" bestFit="1" customWidth="1"/>
    <col min="2309" max="2309" width="18.42578125" style="106" customWidth="1"/>
    <col min="2310" max="2310" width="12.85546875" style="106" bestFit="1" customWidth="1"/>
    <col min="2311" max="2311" width="10.85546875" style="106" bestFit="1" customWidth="1"/>
    <col min="2312" max="2312" width="18.42578125" style="106" customWidth="1"/>
    <col min="2313" max="2313" width="16.7109375" style="106" bestFit="1" customWidth="1"/>
    <col min="2314" max="2314" width="10.85546875" style="106" bestFit="1" customWidth="1"/>
    <col min="2315" max="2315" width="9.140625" style="106" customWidth="1"/>
    <col min="2316" max="2560" width="9.140625" style="106"/>
    <col min="2561" max="2561" width="66.5703125" style="106" bestFit="1" customWidth="1"/>
    <col min="2562" max="2562" width="19.85546875" style="106" customWidth="1"/>
    <col min="2563" max="2563" width="12.85546875" style="106" bestFit="1" customWidth="1"/>
    <col min="2564" max="2564" width="10.85546875" style="106" bestFit="1" customWidth="1"/>
    <col min="2565" max="2565" width="18.42578125" style="106" customWidth="1"/>
    <col min="2566" max="2566" width="12.85546875" style="106" bestFit="1" customWidth="1"/>
    <col min="2567" max="2567" width="10.85546875" style="106" bestFit="1" customWidth="1"/>
    <col min="2568" max="2568" width="18.42578125" style="106" customWidth="1"/>
    <col min="2569" max="2569" width="16.7109375" style="106" bestFit="1" customWidth="1"/>
    <col min="2570" max="2570" width="10.85546875" style="106" bestFit="1" customWidth="1"/>
    <col min="2571" max="2571" width="9.140625" style="106" customWidth="1"/>
    <col min="2572" max="2816" width="9.140625" style="106"/>
    <col min="2817" max="2817" width="66.5703125" style="106" bestFit="1" customWidth="1"/>
    <col min="2818" max="2818" width="19.85546875" style="106" customWidth="1"/>
    <col min="2819" max="2819" width="12.85546875" style="106" bestFit="1" customWidth="1"/>
    <col min="2820" max="2820" width="10.85546875" style="106" bestFit="1" customWidth="1"/>
    <col min="2821" max="2821" width="18.42578125" style="106" customWidth="1"/>
    <col min="2822" max="2822" width="12.85546875" style="106" bestFit="1" customWidth="1"/>
    <col min="2823" max="2823" width="10.85546875" style="106" bestFit="1" customWidth="1"/>
    <col min="2824" max="2824" width="18.42578125" style="106" customWidth="1"/>
    <col min="2825" max="2825" width="16.7109375" style="106" bestFit="1" customWidth="1"/>
    <col min="2826" max="2826" width="10.85546875" style="106" bestFit="1" customWidth="1"/>
    <col min="2827" max="2827" width="9.140625" style="106" customWidth="1"/>
    <col min="2828" max="3072" width="9.140625" style="106"/>
    <col min="3073" max="3073" width="66.5703125" style="106" bestFit="1" customWidth="1"/>
    <col min="3074" max="3074" width="19.85546875" style="106" customWidth="1"/>
    <col min="3075" max="3075" width="12.85546875" style="106" bestFit="1" customWidth="1"/>
    <col min="3076" max="3076" width="10.85546875" style="106" bestFit="1" customWidth="1"/>
    <col min="3077" max="3077" width="18.42578125" style="106" customWidth="1"/>
    <col min="3078" max="3078" width="12.85546875" style="106" bestFit="1" customWidth="1"/>
    <col min="3079" max="3079" width="10.85546875" style="106" bestFit="1" customWidth="1"/>
    <col min="3080" max="3080" width="18.42578125" style="106" customWidth="1"/>
    <col min="3081" max="3081" width="16.7109375" style="106" bestFit="1" customWidth="1"/>
    <col min="3082" max="3082" width="10.85546875" style="106" bestFit="1" customWidth="1"/>
    <col min="3083" max="3083" width="9.140625" style="106" customWidth="1"/>
    <col min="3084" max="3328" width="9.140625" style="106"/>
    <col min="3329" max="3329" width="66.5703125" style="106" bestFit="1" customWidth="1"/>
    <col min="3330" max="3330" width="19.85546875" style="106" customWidth="1"/>
    <col min="3331" max="3331" width="12.85546875" style="106" bestFit="1" customWidth="1"/>
    <col min="3332" max="3332" width="10.85546875" style="106" bestFit="1" customWidth="1"/>
    <col min="3333" max="3333" width="18.42578125" style="106" customWidth="1"/>
    <col min="3334" max="3334" width="12.85546875" style="106" bestFit="1" customWidth="1"/>
    <col min="3335" max="3335" width="10.85546875" style="106" bestFit="1" customWidth="1"/>
    <col min="3336" max="3336" width="18.42578125" style="106" customWidth="1"/>
    <col min="3337" max="3337" width="16.7109375" style="106" bestFit="1" customWidth="1"/>
    <col min="3338" max="3338" width="10.85546875" style="106" bestFit="1" customWidth="1"/>
    <col min="3339" max="3339" width="9.140625" style="106" customWidth="1"/>
    <col min="3340" max="3584" width="9.140625" style="106"/>
    <col min="3585" max="3585" width="66.5703125" style="106" bestFit="1" customWidth="1"/>
    <col min="3586" max="3586" width="19.85546875" style="106" customWidth="1"/>
    <col min="3587" max="3587" width="12.85546875" style="106" bestFit="1" customWidth="1"/>
    <col min="3588" max="3588" width="10.85546875" style="106" bestFit="1" customWidth="1"/>
    <col min="3589" max="3589" width="18.42578125" style="106" customWidth="1"/>
    <col min="3590" max="3590" width="12.85546875" style="106" bestFit="1" customWidth="1"/>
    <col min="3591" max="3591" width="10.85546875" style="106" bestFit="1" customWidth="1"/>
    <col min="3592" max="3592" width="18.42578125" style="106" customWidth="1"/>
    <col min="3593" max="3593" width="16.7109375" style="106" bestFit="1" customWidth="1"/>
    <col min="3594" max="3594" width="10.85546875" style="106" bestFit="1" customWidth="1"/>
    <col min="3595" max="3595" width="9.140625" style="106" customWidth="1"/>
    <col min="3596" max="3840" width="9.140625" style="106"/>
    <col min="3841" max="3841" width="66.5703125" style="106" bestFit="1" customWidth="1"/>
    <col min="3842" max="3842" width="19.85546875" style="106" customWidth="1"/>
    <col min="3843" max="3843" width="12.85546875" style="106" bestFit="1" customWidth="1"/>
    <col min="3844" max="3844" width="10.85546875" style="106" bestFit="1" customWidth="1"/>
    <col min="3845" max="3845" width="18.42578125" style="106" customWidth="1"/>
    <col min="3846" max="3846" width="12.85546875" style="106" bestFit="1" customWidth="1"/>
    <col min="3847" max="3847" width="10.85546875" style="106" bestFit="1" customWidth="1"/>
    <col min="3848" max="3848" width="18.42578125" style="106" customWidth="1"/>
    <col min="3849" max="3849" width="16.7109375" style="106" bestFit="1" customWidth="1"/>
    <col min="3850" max="3850" width="10.85546875" style="106" bestFit="1" customWidth="1"/>
    <col min="3851" max="3851" width="9.140625" style="106" customWidth="1"/>
    <col min="3852" max="4096" width="9.140625" style="106"/>
    <col min="4097" max="4097" width="66.5703125" style="106" bestFit="1" customWidth="1"/>
    <col min="4098" max="4098" width="19.85546875" style="106" customWidth="1"/>
    <col min="4099" max="4099" width="12.85546875" style="106" bestFit="1" customWidth="1"/>
    <col min="4100" max="4100" width="10.85546875" style="106" bestFit="1" customWidth="1"/>
    <col min="4101" max="4101" width="18.42578125" style="106" customWidth="1"/>
    <col min="4102" max="4102" width="12.85546875" style="106" bestFit="1" customWidth="1"/>
    <col min="4103" max="4103" width="10.85546875" style="106" bestFit="1" customWidth="1"/>
    <col min="4104" max="4104" width="18.42578125" style="106" customWidth="1"/>
    <col min="4105" max="4105" width="16.7109375" style="106" bestFit="1" customWidth="1"/>
    <col min="4106" max="4106" width="10.85546875" style="106" bestFit="1" customWidth="1"/>
    <col min="4107" max="4107" width="9.140625" style="106" customWidth="1"/>
    <col min="4108" max="4352" width="9.140625" style="106"/>
    <col min="4353" max="4353" width="66.5703125" style="106" bestFit="1" customWidth="1"/>
    <col min="4354" max="4354" width="19.85546875" style="106" customWidth="1"/>
    <col min="4355" max="4355" width="12.85546875" style="106" bestFit="1" customWidth="1"/>
    <col min="4356" max="4356" width="10.85546875" style="106" bestFit="1" customWidth="1"/>
    <col min="4357" max="4357" width="18.42578125" style="106" customWidth="1"/>
    <col min="4358" max="4358" width="12.85546875" style="106" bestFit="1" customWidth="1"/>
    <col min="4359" max="4359" width="10.85546875" style="106" bestFit="1" customWidth="1"/>
    <col min="4360" max="4360" width="18.42578125" style="106" customWidth="1"/>
    <col min="4361" max="4361" width="16.7109375" style="106" bestFit="1" customWidth="1"/>
    <col min="4362" max="4362" width="10.85546875" style="106" bestFit="1" customWidth="1"/>
    <col min="4363" max="4363" width="9.140625" style="106" customWidth="1"/>
    <col min="4364" max="4608" width="9.140625" style="106"/>
    <col min="4609" max="4609" width="66.5703125" style="106" bestFit="1" customWidth="1"/>
    <col min="4610" max="4610" width="19.85546875" style="106" customWidth="1"/>
    <col min="4611" max="4611" width="12.85546875" style="106" bestFit="1" customWidth="1"/>
    <col min="4612" max="4612" width="10.85546875" style="106" bestFit="1" customWidth="1"/>
    <col min="4613" max="4613" width="18.42578125" style="106" customWidth="1"/>
    <col min="4614" max="4614" width="12.85546875" style="106" bestFit="1" customWidth="1"/>
    <col min="4615" max="4615" width="10.85546875" style="106" bestFit="1" customWidth="1"/>
    <col min="4616" max="4616" width="18.42578125" style="106" customWidth="1"/>
    <col min="4617" max="4617" width="16.7109375" style="106" bestFit="1" customWidth="1"/>
    <col min="4618" max="4618" width="10.85546875" style="106" bestFit="1" customWidth="1"/>
    <col min="4619" max="4619" width="9.140625" style="106" customWidth="1"/>
    <col min="4620" max="4864" width="9.140625" style="106"/>
    <col min="4865" max="4865" width="66.5703125" style="106" bestFit="1" customWidth="1"/>
    <col min="4866" max="4866" width="19.85546875" style="106" customWidth="1"/>
    <col min="4867" max="4867" width="12.85546875" style="106" bestFit="1" customWidth="1"/>
    <col min="4868" max="4868" width="10.85546875" style="106" bestFit="1" customWidth="1"/>
    <col min="4869" max="4869" width="18.42578125" style="106" customWidth="1"/>
    <col min="4870" max="4870" width="12.85546875" style="106" bestFit="1" customWidth="1"/>
    <col min="4871" max="4871" width="10.85546875" style="106" bestFit="1" customWidth="1"/>
    <col min="4872" max="4872" width="18.42578125" style="106" customWidth="1"/>
    <col min="4873" max="4873" width="16.7109375" style="106" bestFit="1" customWidth="1"/>
    <col min="4874" max="4874" width="10.85546875" style="106" bestFit="1" customWidth="1"/>
    <col min="4875" max="4875" width="9.140625" style="106" customWidth="1"/>
    <col min="4876" max="5120" width="9.140625" style="106"/>
    <col min="5121" max="5121" width="66.5703125" style="106" bestFit="1" customWidth="1"/>
    <col min="5122" max="5122" width="19.85546875" style="106" customWidth="1"/>
    <col min="5123" max="5123" width="12.85546875" style="106" bestFit="1" customWidth="1"/>
    <col min="5124" max="5124" width="10.85546875" style="106" bestFit="1" customWidth="1"/>
    <col min="5125" max="5125" width="18.42578125" style="106" customWidth="1"/>
    <col min="5126" max="5126" width="12.85546875" style="106" bestFit="1" customWidth="1"/>
    <col min="5127" max="5127" width="10.85546875" style="106" bestFit="1" customWidth="1"/>
    <col min="5128" max="5128" width="18.42578125" style="106" customWidth="1"/>
    <col min="5129" max="5129" width="16.7109375" style="106" bestFit="1" customWidth="1"/>
    <col min="5130" max="5130" width="10.85546875" style="106" bestFit="1" customWidth="1"/>
    <col min="5131" max="5131" width="9.140625" style="106" customWidth="1"/>
    <col min="5132" max="5376" width="9.140625" style="106"/>
    <col min="5377" max="5377" width="66.5703125" style="106" bestFit="1" customWidth="1"/>
    <col min="5378" max="5378" width="19.85546875" style="106" customWidth="1"/>
    <col min="5379" max="5379" width="12.85546875" style="106" bestFit="1" customWidth="1"/>
    <col min="5380" max="5380" width="10.85546875" style="106" bestFit="1" customWidth="1"/>
    <col min="5381" max="5381" width="18.42578125" style="106" customWidth="1"/>
    <col min="5382" max="5382" width="12.85546875" style="106" bestFit="1" customWidth="1"/>
    <col min="5383" max="5383" width="10.85546875" style="106" bestFit="1" customWidth="1"/>
    <col min="5384" max="5384" width="18.42578125" style="106" customWidth="1"/>
    <col min="5385" max="5385" width="16.7109375" style="106" bestFit="1" customWidth="1"/>
    <col min="5386" max="5386" width="10.85546875" style="106" bestFit="1" customWidth="1"/>
    <col min="5387" max="5387" width="9.140625" style="106" customWidth="1"/>
    <col min="5388" max="5632" width="9.140625" style="106"/>
    <col min="5633" max="5633" width="66.5703125" style="106" bestFit="1" customWidth="1"/>
    <col min="5634" max="5634" width="19.85546875" style="106" customWidth="1"/>
    <col min="5635" max="5635" width="12.85546875" style="106" bestFit="1" customWidth="1"/>
    <col min="5636" max="5636" width="10.85546875" style="106" bestFit="1" customWidth="1"/>
    <col min="5637" max="5637" width="18.42578125" style="106" customWidth="1"/>
    <col min="5638" max="5638" width="12.85546875" style="106" bestFit="1" customWidth="1"/>
    <col min="5639" max="5639" width="10.85546875" style="106" bestFit="1" customWidth="1"/>
    <col min="5640" max="5640" width="18.42578125" style="106" customWidth="1"/>
    <col min="5641" max="5641" width="16.7109375" style="106" bestFit="1" customWidth="1"/>
    <col min="5642" max="5642" width="10.85546875" style="106" bestFit="1" customWidth="1"/>
    <col min="5643" max="5643" width="9.140625" style="106" customWidth="1"/>
    <col min="5644" max="5888" width="9.140625" style="106"/>
    <col min="5889" max="5889" width="66.5703125" style="106" bestFit="1" customWidth="1"/>
    <col min="5890" max="5890" width="19.85546875" style="106" customWidth="1"/>
    <col min="5891" max="5891" width="12.85546875" style="106" bestFit="1" customWidth="1"/>
    <col min="5892" max="5892" width="10.85546875" style="106" bestFit="1" customWidth="1"/>
    <col min="5893" max="5893" width="18.42578125" style="106" customWidth="1"/>
    <col min="5894" max="5894" width="12.85546875" style="106" bestFit="1" customWidth="1"/>
    <col min="5895" max="5895" width="10.85546875" style="106" bestFit="1" customWidth="1"/>
    <col min="5896" max="5896" width="18.42578125" style="106" customWidth="1"/>
    <col min="5897" max="5897" width="16.7109375" style="106" bestFit="1" customWidth="1"/>
    <col min="5898" max="5898" width="10.85546875" style="106" bestFit="1" customWidth="1"/>
    <col min="5899" max="5899" width="9.140625" style="106" customWidth="1"/>
    <col min="5900" max="6144" width="9.140625" style="106"/>
    <col min="6145" max="6145" width="66.5703125" style="106" bestFit="1" customWidth="1"/>
    <col min="6146" max="6146" width="19.85546875" style="106" customWidth="1"/>
    <col min="6147" max="6147" width="12.85546875" style="106" bestFit="1" customWidth="1"/>
    <col min="6148" max="6148" width="10.85546875" style="106" bestFit="1" customWidth="1"/>
    <col min="6149" max="6149" width="18.42578125" style="106" customWidth="1"/>
    <col min="6150" max="6150" width="12.85546875" style="106" bestFit="1" customWidth="1"/>
    <col min="6151" max="6151" width="10.85546875" style="106" bestFit="1" customWidth="1"/>
    <col min="6152" max="6152" width="18.42578125" style="106" customWidth="1"/>
    <col min="6153" max="6153" width="16.7109375" style="106" bestFit="1" customWidth="1"/>
    <col min="6154" max="6154" width="10.85546875" style="106" bestFit="1" customWidth="1"/>
    <col min="6155" max="6155" width="9.140625" style="106" customWidth="1"/>
    <col min="6156" max="6400" width="9.140625" style="106"/>
    <col min="6401" max="6401" width="66.5703125" style="106" bestFit="1" customWidth="1"/>
    <col min="6402" max="6402" width="19.85546875" style="106" customWidth="1"/>
    <col min="6403" max="6403" width="12.85546875" style="106" bestFit="1" customWidth="1"/>
    <col min="6404" max="6404" width="10.85546875" style="106" bestFit="1" customWidth="1"/>
    <col min="6405" max="6405" width="18.42578125" style="106" customWidth="1"/>
    <col min="6406" max="6406" width="12.85546875" style="106" bestFit="1" customWidth="1"/>
    <col min="6407" max="6407" width="10.85546875" style="106" bestFit="1" customWidth="1"/>
    <col min="6408" max="6408" width="18.42578125" style="106" customWidth="1"/>
    <col min="6409" max="6409" width="16.7109375" style="106" bestFit="1" customWidth="1"/>
    <col min="6410" max="6410" width="10.85546875" style="106" bestFit="1" customWidth="1"/>
    <col min="6411" max="6411" width="9.140625" style="106" customWidth="1"/>
    <col min="6412" max="6656" width="9.140625" style="106"/>
    <col min="6657" max="6657" width="66.5703125" style="106" bestFit="1" customWidth="1"/>
    <col min="6658" max="6658" width="19.85546875" style="106" customWidth="1"/>
    <col min="6659" max="6659" width="12.85546875" style="106" bestFit="1" customWidth="1"/>
    <col min="6660" max="6660" width="10.85546875" style="106" bestFit="1" customWidth="1"/>
    <col min="6661" max="6661" width="18.42578125" style="106" customWidth="1"/>
    <col min="6662" max="6662" width="12.85546875" style="106" bestFit="1" customWidth="1"/>
    <col min="6663" max="6663" width="10.85546875" style="106" bestFit="1" customWidth="1"/>
    <col min="6664" max="6664" width="18.42578125" style="106" customWidth="1"/>
    <col min="6665" max="6665" width="16.7109375" style="106" bestFit="1" customWidth="1"/>
    <col min="6666" max="6666" width="10.85546875" style="106" bestFit="1" customWidth="1"/>
    <col min="6667" max="6667" width="9.140625" style="106" customWidth="1"/>
    <col min="6668" max="6912" width="9.140625" style="106"/>
    <col min="6913" max="6913" width="66.5703125" style="106" bestFit="1" customWidth="1"/>
    <col min="6914" max="6914" width="19.85546875" style="106" customWidth="1"/>
    <col min="6915" max="6915" width="12.85546875" style="106" bestFit="1" customWidth="1"/>
    <col min="6916" max="6916" width="10.85546875" style="106" bestFit="1" customWidth="1"/>
    <col min="6917" max="6917" width="18.42578125" style="106" customWidth="1"/>
    <col min="6918" max="6918" width="12.85546875" style="106" bestFit="1" customWidth="1"/>
    <col min="6919" max="6919" width="10.85546875" style="106" bestFit="1" customWidth="1"/>
    <col min="6920" max="6920" width="18.42578125" style="106" customWidth="1"/>
    <col min="6921" max="6921" width="16.7109375" style="106" bestFit="1" customWidth="1"/>
    <col min="6922" max="6922" width="10.85546875" style="106" bestFit="1" customWidth="1"/>
    <col min="6923" max="6923" width="9.140625" style="106" customWidth="1"/>
    <col min="6924" max="7168" width="9.140625" style="106"/>
    <col min="7169" max="7169" width="66.5703125" style="106" bestFit="1" customWidth="1"/>
    <col min="7170" max="7170" width="19.85546875" style="106" customWidth="1"/>
    <col min="7171" max="7171" width="12.85546875" style="106" bestFit="1" customWidth="1"/>
    <col min="7172" max="7172" width="10.85546875" style="106" bestFit="1" customWidth="1"/>
    <col min="7173" max="7173" width="18.42578125" style="106" customWidth="1"/>
    <col min="7174" max="7174" width="12.85546875" style="106" bestFit="1" customWidth="1"/>
    <col min="7175" max="7175" width="10.85546875" style="106" bestFit="1" customWidth="1"/>
    <col min="7176" max="7176" width="18.42578125" style="106" customWidth="1"/>
    <col min="7177" max="7177" width="16.7109375" style="106" bestFit="1" customWidth="1"/>
    <col min="7178" max="7178" width="10.85546875" style="106" bestFit="1" customWidth="1"/>
    <col min="7179" max="7179" width="9.140625" style="106" customWidth="1"/>
    <col min="7180" max="7424" width="9.140625" style="106"/>
    <col min="7425" max="7425" width="66.5703125" style="106" bestFit="1" customWidth="1"/>
    <col min="7426" max="7426" width="19.85546875" style="106" customWidth="1"/>
    <col min="7427" max="7427" width="12.85546875" style="106" bestFit="1" customWidth="1"/>
    <col min="7428" max="7428" width="10.85546875" style="106" bestFit="1" customWidth="1"/>
    <col min="7429" max="7429" width="18.42578125" style="106" customWidth="1"/>
    <col min="7430" max="7430" width="12.85546875" style="106" bestFit="1" customWidth="1"/>
    <col min="7431" max="7431" width="10.85546875" style="106" bestFit="1" customWidth="1"/>
    <col min="7432" max="7432" width="18.42578125" style="106" customWidth="1"/>
    <col min="7433" max="7433" width="16.7109375" style="106" bestFit="1" customWidth="1"/>
    <col min="7434" max="7434" width="10.85546875" style="106" bestFit="1" customWidth="1"/>
    <col min="7435" max="7435" width="9.140625" style="106" customWidth="1"/>
    <col min="7436" max="7680" width="9.140625" style="106"/>
    <col min="7681" max="7681" width="66.5703125" style="106" bestFit="1" customWidth="1"/>
    <col min="7682" max="7682" width="19.85546875" style="106" customWidth="1"/>
    <col min="7683" max="7683" width="12.85546875" style="106" bestFit="1" customWidth="1"/>
    <col min="7684" max="7684" width="10.85546875" style="106" bestFit="1" customWidth="1"/>
    <col min="7685" max="7685" width="18.42578125" style="106" customWidth="1"/>
    <col min="7686" max="7686" width="12.85546875" style="106" bestFit="1" customWidth="1"/>
    <col min="7687" max="7687" width="10.85546875" style="106" bestFit="1" customWidth="1"/>
    <col min="7688" max="7688" width="18.42578125" style="106" customWidth="1"/>
    <col min="7689" max="7689" width="16.7109375" style="106" bestFit="1" customWidth="1"/>
    <col min="7690" max="7690" width="10.85546875" style="106" bestFit="1" customWidth="1"/>
    <col min="7691" max="7691" width="9.140625" style="106" customWidth="1"/>
    <col min="7692" max="7936" width="9.140625" style="106"/>
    <col min="7937" max="7937" width="66.5703125" style="106" bestFit="1" customWidth="1"/>
    <col min="7938" max="7938" width="19.85546875" style="106" customWidth="1"/>
    <col min="7939" max="7939" width="12.85546875" style="106" bestFit="1" customWidth="1"/>
    <col min="7940" max="7940" width="10.85546875" style="106" bestFit="1" customWidth="1"/>
    <col min="7941" max="7941" width="18.42578125" style="106" customWidth="1"/>
    <col min="7942" max="7942" width="12.85546875" style="106" bestFit="1" customWidth="1"/>
    <col min="7943" max="7943" width="10.85546875" style="106" bestFit="1" customWidth="1"/>
    <col min="7944" max="7944" width="18.42578125" style="106" customWidth="1"/>
    <col min="7945" max="7945" width="16.7109375" style="106" bestFit="1" customWidth="1"/>
    <col min="7946" max="7946" width="10.85546875" style="106" bestFit="1" customWidth="1"/>
    <col min="7947" max="7947" width="9.140625" style="106" customWidth="1"/>
    <col min="7948" max="8192" width="9.140625" style="106"/>
    <col min="8193" max="8193" width="66.5703125" style="106" bestFit="1" customWidth="1"/>
    <col min="8194" max="8194" width="19.85546875" style="106" customWidth="1"/>
    <col min="8195" max="8195" width="12.85546875" style="106" bestFit="1" customWidth="1"/>
    <col min="8196" max="8196" width="10.85546875" style="106" bestFit="1" customWidth="1"/>
    <col min="8197" max="8197" width="18.42578125" style="106" customWidth="1"/>
    <col min="8198" max="8198" width="12.85546875" style="106" bestFit="1" customWidth="1"/>
    <col min="8199" max="8199" width="10.85546875" style="106" bestFit="1" customWidth="1"/>
    <col min="8200" max="8200" width="18.42578125" style="106" customWidth="1"/>
    <col min="8201" max="8201" width="16.7109375" style="106" bestFit="1" customWidth="1"/>
    <col min="8202" max="8202" width="10.85546875" style="106" bestFit="1" customWidth="1"/>
    <col min="8203" max="8203" width="9.140625" style="106" customWidth="1"/>
    <col min="8204" max="8448" width="9.140625" style="106"/>
    <col min="8449" max="8449" width="66.5703125" style="106" bestFit="1" customWidth="1"/>
    <col min="8450" max="8450" width="19.85546875" style="106" customWidth="1"/>
    <col min="8451" max="8451" width="12.85546875" style="106" bestFit="1" customWidth="1"/>
    <col min="8452" max="8452" width="10.85546875" style="106" bestFit="1" customWidth="1"/>
    <col min="8453" max="8453" width="18.42578125" style="106" customWidth="1"/>
    <col min="8454" max="8454" width="12.85546875" style="106" bestFit="1" customWidth="1"/>
    <col min="8455" max="8455" width="10.85546875" style="106" bestFit="1" customWidth="1"/>
    <col min="8456" max="8456" width="18.42578125" style="106" customWidth="1"/>
    <col min="8457" max="8457" width="16.7109375" style="106" bestFit="1" customWidth="1"/>
    <col min="8458" max="8458" width="10.85546875" style="106" bestFit="1" customWidth="1"/>
    <col min="8459" max="8459" width="9.140625" style="106" customWidth="1"/>
    <col min="8460" max="8704" width="9.140625" style="106"/>
    <col min="8705" max="8705" width="66.5703125" style="106" bestFit="1" customWidth="1"/>
    <col min="8706" max="8706" width="19.85546875" style="106" customWidth="1"/>
    <col min="8707" max="8707" width="12.85546875" style="106" bestFit="1" customWidth="1"/>
    <col min="8708" max="8708" width="10.85546875" style="106" bestFit="1" customWidth="1"/>
    <col min="8709" max="8709" width="18.42578125" style="106" customWidth="1"/>
    <col min="8710" max="8710" width="12.85546875" style="106" bestFit="1" customWidth="1"/>
    <col min="8711" max="8711" width="10.85546875" style="106" bestFit="1" customWidth="1"/>
    <col min="8712" max="8712" width="18.42578125" style="106" customWidth="1"/>
    <col min="8713" max="8713" width="16.7109375" style="106" bestFit="1" customWidth="1"/>
    <col min="8714" max="8714" width="10.85546875" style="106" bestFit="1" customWidth="1"/>
    <col min="8715" max="8715" width="9.140625" style="106" customWidth="1"/>
    <col min="8716" max="8960" width="9.140625" style="106"/>
    <col min="8961" max="8961" width="66.5703125" style="106" bestFit="1" customWidth="1"/>
    <col min="8962" max="8962" width="19.85546875" style="106" customWidth="1"/>
    <col min="8963" max="8963" width="12.85546875" style="106" bestFit="1" customWidth="1"/>
    <col min="8964" max="8964" width="10.85546875" style="106" bestFit="1" customWidth="1"/>
    <col min="8965" max="8965" width="18.42578125" style="106" customWidth="1"/>
    <col min="8966" max="8966" width="12.85546875" style="106" bestFit="1" customWidth="1"/>
    <col min="8967" max="8967" width="10.85546875" style="106" bestFit="1" customWidth="1"/>
    <col min="8968" max="8968" width="18.42578125" style="106" customWidth="1"/>
    <col min="8969" max="8969" width="16.7109375" style="106" bestFit="1" customWidth="1"/>
    <col min="8970" max="8970" width="10.85546875" style="106" bestFit="1" customWidth="1"/>
    <col min="8971" max="8971" width="9.140625" style="106" customWidth="1"/>
    <col min="8972" max="9216" width="9.140625" style="106"/>
    <col min="9217" max="9217" width="66.5703125" style="106" bestFit="1" customWidth="1"/>
    <col min="9218" max="9218" width="19.85546875" style="106" customWidth="1"/>
    <col min="9219" max="9219" width="12.85546875" style="106" bestFit="1" customWidth="1"/>
    <col min="9220" max="9220" width="10.85546875" style="106" bestFit="1" customWidth="1"/>
    <col min="9221" max="9221" width="18.42578125" style="106" customWidth="1"/>
    <col min="9222" max="9222" width="12.85546875" style="106" bestFit="1" customWidth="1"/>
    <col min="9223" max="9223" width="10.85546875" style="106" bestFit="1" customWidth="1"/>
    <col min="9224" max="9224" width="18.42578125" style="106" customWidth="1"/>
    <col min="9225" max="9225" width="16.7109375" style="106" bestFit="1" customWidth="1"/>
    <col min="9226" max="9226" width="10.85546875" style="106" bestFit="1" customWidth="1"/>
    <col min="9227" max="9227" width="9.140625" style="106" customWidth="1"/>
    <col min="9228" max="9472" width="9.140625" style="106"/>
    <col min="9473" max="9473" width="66.5703125" style="106" bestFit="1" customWidth="1"/>
    <col min="9474" max="9474" width="19.85546875" style="106" customWidth="1"/>
    <col min="9475" max="9475" width="12.85546875" style="106" bestFit="1" customWidth="1"/>
    <col min="9476" max="9476" width="10.85546875" style="106" bestFit="1" customWidth="1"/>
    <col min="9477" max="9477" width="18.42578125" style="106" customWidth="1"/>
    <col min="9478" max="9478" width="12.85546875" style="106" bestFit="1" customWidth="1"/>
    <col min="9479" max="9479" width="10.85546875" style="106" bestFit="1" customWidth="1"/>
    <col min="9480" max="9480" width="18.42578125" style="106" customWidth="1"/>
    <col min="9481" max="9481" width="16.7109375" style="106" bestFit="1" customWidth="1"/>
    <col min="9482" max="9482" width="10.85546875" style="106" bestFit="1" customWidth="1"/>
    <col min="9483" max="9483" width="9.140625" style="106" customWidth="1"/>
    <col min="9484" max="9728" width="9.140625" style="106"/>
    <col min="9729" max="9729" width="66.5703125" style="106" bestFit="1" customWidth="1"/>
    <col min="9730" max="9730" width="19.85546875" style="106" customWidth="1"/>
    <col min="9731" max="9731" width="12.85546875" style="106" bestFit="1" customWidth="1"/>
    <col min="9732" max="9732" width="10.85546875" style="106" bestFit="1" customWidth="1"/>
    <col min="9733" max="9733" width="18.42578125" style="106" customWidth="1"/>
    <col min="9734" max="9734" width="12.85546875" style="106" bestFit="1" customWidth="1"/>
    <col min="9735" max="9735" width="10.85546875" style="106" bestFit="1" customWidth="1"/>
    <col min="9736" max="9736" width="18.42578125" style="106" customWidth="1"/>
    <col min="9737" max="9737" width="16.7109375" style="106" bestFit="1" customWidth="1"/>
    <col min="9738" max="9738" width="10.85546875" style="106" bestFit="1" customWidth="1"/>
    <col min="9739" max="9739" width="9.140625" style="106" customWidth="1"/>
    <col min="9740" max="9984" width="9.140625" style="106"/>
    <col min="9985" max="9985" width="66.5703125" style="106" bestFit="1" customWidth="1"/>
    <col min="9986" max="9986" width="19.85546875" style="106" customWidth="1"/>
    <col min="9987" max="9987" width="12.85546875" style="106" bestFit="1" customWidth="1"/>
    <col min="9988" max="9988" width="10.85546875" style="106" bestFit="1" customWidth="1"/>
    <col min="9989" max="9989" width="18.42578125" style="106" customWidth="1"/>
    <col min="9990" max="9990" width="12.85546875" style="106" bestFit="1" customWidth="1"/>
    <col min="9991" max="9991" width="10.85546875" style="106" bestFit="1" customWidth="1"/>
    <col min="9992" max="9992" width="18.42578125" style="106" customWidth="1"/>
    <col min="9993" max="9993" width="16.7109375" style="106" bestFit="1" customWidth="1"/>
    <col min="9994" max="9994" width="10.85546875" style="106" bestFit="1" customWidth="1"/>
    <col min="9995" max="9995" width="9.140625" style="106" customWidth="1"/>
    <col min="9996" max="10240" width="9.140625" style="106"/>
    <col min="10241" max="10241" width="66.5703125" style="106" bestFit="1" customWidth="1"/>
    <col min="10242" max="10242" width="19.85546875" style="106" customWidth="1"/>
    <col min="10243" max="10243" width="12.85546875" style="106" bestFit="1" customWidth="1"/>
    <col min="10244" max="10244" width="10.85546875" style="106" bestFit="1" customWidth="1"/>
    <col min="10245" max="10245" width="18.42578125" style="106" customWidth="1"/>
    <col min="10246" max="10246" width="12.85546875" style="106" bestFit="1" customWidth="1"/>
    <col min="10247" max="10247" width="10.85546875" style="106" bestFit="1" customWidth="1"/>
    <col min="10248" max="10248" width="18.42578125" style="106" customWidth="1"/>
    <col min="10249" max="10249" width="16.7109375" style="106" bestFit="1" customWidth="1"/>
    <col min="10250" max="10250" width="10.85546875" style="106" bestFit="1" customWidth="1"/>
    <col min="10251" max="10251" width="9.140625" style="106" customWidth="1"/>
    <col min="10252" max="10496" width="9.140625" style="106"/>
    <col min="10497" max="10497" width="66.5703125" style="106" bestFit="1" customWidth="1"/>
    <col min="10498" max="10498" width="19.85546875" style="106" customWidth="1"/>
    <col min="10499" max="10499" width="12.85546875" style="106" bestFit="1" customWidth="1"/>
    <col min="10500" max="10500" width="10.85546875" style="106" bestFit="1" customWidth="1"/>
    <col min="10501" max="10501" width="18.42578125" style="106" customWidth="1"/>
    <col min="10502" max="10502" width="12.85546875" style="106" bestFit="1" customWidth="1"/>
    <col min="10503" max="10503" width="10.85546875" style="106" bestFit="1" customWidth="1"/>
    <col min="10504" max="10504" width="18.42578125" style="106" customWidth="1"/>
    <col min="10505" max="10505" width="16.7109375" style="106" bestFit="1" customWidth="1"/>
    <col min="10506" max="10506" width="10.85546875" style="106" bestFit="1" customWidth="1"/>
    <col min="10507" max="10507" width="9.140625" style="106" customWidth="1"/>
    <col min="10508" max="10752" width="9.140625" style="106"/>
    <col min="10753" max="10753" width="66.5703125" style="106" bestFit="1" customWidth="1"/>
    <col min="10754" max="10754" width="19.85546875" style="106" customWidth="1"/>
    <col min="10755" max="10755" width="12.85546875" style="106" bestFit="1" customWidth="1"/>
    <col min="10756" max="10756" width="10.85546875" style="106" bestFit="1" customWidth="1"/>
    <col min="10757" max="10757" width="18.42578125" style="106" customWidth="1"/>
    <col min="10758" max="10758" width="12.85546875" style="106" bestFit="1" customWidth="1"/>
    <col min="10759" max="10759" width="10.85546875" style="106" bestFit="1" customWidth="1"/>
    <col min="10760" max="10760" width="18.42578125" style="106" customWidth="1"/>
    <col min="10761" max="10761" width="16.7109375" style="106" bestFit="1" customWidth="1"/>
    <col min="10762" max="10762" width="10.85546875" style="106" bestFit="1" customWidth="1"/>
    <col min="10763" max="10763" width="9.140625" style="106" customWidth="1"/>
    <col min="10764" max="11008" width="9.140625" style="106"/>
    <col min="11009" max="11009" width="66.5703125" style="106" bestFit="1" customWidth="1"/>
    <col min="11010" max="11010" width="19.85546875" style="106" customWidth="1"/>
    <col min="11011" max="11011" width="12.85546875" style="106" bestFit="1" customWidth="1"/>
    <col min="11012" max="11012" width="10.85546875" style="106" bestFit="1" customWidth="1"/>
    <col min="11013" max="11013" width="18.42578125" style="106" customWidth="1"/>
    <col min="11014" max="11014" width="12.85546875" style="106" bestFit="1" customWidth="1"/>
    <col min="11015" max="11015" width="10.85546875" style="106" bestFit="1" customWidth="1"/>
    <col min="11016" max="11016" width="18.42578125" style="106" customWidth="1"/>
    <col min="11017" max="11017" width="16.7109375" style="106" bestFit="1" customWidth="1"/>
    <col min="11018" max="11018" width="10.85546875" style="106" bestFit="1" customWidth="1"/>
    <col min="11019" max="11019" width="9.140625" style="106" customWidth="1"/>
    <col min="11020" max="11264" width="9.140625" style="106"/>
    <col min="11265" max="11265" width="66.5703125" style="106" bestFit="1" customWidth="1"/>
    <col min="11266" max="11266" width="19.85546875" style="106" customWidth="1"/>
    <col min="11267" max="11267" width="12.85546875" style="106" bestFit="1" customWidth="1"/>
    <col min="11268" max="11268" width="10.85546875" style="106" bestFit="1" customWidth="1"/>
    <col min="11269" max="11269" width="18.42578125" style="106" customWidth="1"/>
    <col min="11270" max="11270" width="12.85546875" style="106" bestFit="1" customWidth="1"/>
    <col min="11271" max="11271" width="10.85546875" style="106" bestFit="1" customWidth="1"/>
    <col min="11272" max="11272" width="18.42578125" style="106" customWidth="1"/>
    <col min="11273" max="11273" width="16.7109375" style="106" bestFit="1" customWidth="1"/>
    <col min="11274" max="11274" width="10.85546875" style="106" bestFit="1" customWidth="1"/>
    <col min="11275" max="11275" width="9.140625" style="106" customWidth="1"/>
    <col min="11276" max="11520" width="9.140625" style="106"/>
    <col min="11521" max="11521" width="66.5703125" style="106" bestFit="1" customWidth="1"/>
    <col min="11522" max="11522" width="19.85546875" style="106" customWidth="1"/>
    <col min="11523" max="11523" width="12.85546875" style="106" bestFit="1" customWidth="1"/>
    <col min="11524" max="11524" width="10.85546875" style="106" bestFit="1" customWidth="1"/>
    <col min="11525" max="11525" width="18.42578125" style="106" customWidth="1"/>
    <col min="11526" max="11526" width="12.85546875" style="106" bestFit="1" customWidth="1"/>
    <col min="11527" max="11527" width="10.85546875" style="106" bestFit="1" customWidth="1"/>
    <col min="11528" max="11528" width="18.42578125" style="106" customWidth="1"/>
    <col min="11529" max="11529" width="16.7109375" style="106" bestFit="1" customWidth="1"/>
    <col min="11530" max="11530" width="10.85546875" style="106" bestFit="1" customWidth="1"/>
    <col min="11531" max="11531" width="9.140625" style="106" customWidth="1"/>
    <col min="11532" max="11776" width="9.140625" style="106"/>
    <col min="11777" max="11777" width="66.5703125" style="106" bestFit="1" customWidth="1"/>
    <col min="11778" max="11778" width="19.85546875" style="106" customWidth="1"/>
    <col min="11779" max="11779" width="12.85546875" style="106" bestFit="1" customWidth="1"/>
    <col min="11780" max="11780" width="10.85546875" style="106" bestFit="1" customWidth="1"/>
    <col min="11781" max="11781" width="18.42578125" style="106" customWidth="1"/>
    <col min="11782" max="11782" width="12.85546875" style="106" bestFit="1" customWidth="1"/>
    <col min="11783" max="11783" width="10.85546875" style="106" bestFit="1" customWidth="1"/>
    <col min="11784" max="11784" width="18.42578125" style="106" customWidth="1"/>
    <col min="11785" max="11785" width="16.7109375" style="106" bestFit="1" customWidth="1"/>
    <col min="11786" max="11786" width="10.85546875" style="106" bestFit="1" customWidth="1"/>
    <col min="11787" max="11787" width="9.140625" style="106" customWidth="1"/>
    <col min="11788" max="12032" width="9.140625" style="106"/>
    <col min="12033" max="12033" width="66.5703125" style="106" bestFit="1" customWidth="1"/>
    <col min="12034" max="12034" width="19.85546875" style="106" customWidth="1"/>
    <col min="12035" max="12035" width="12.85546875" style="106" bestFit="1" customWidth="1"/>
    <col min="12036" max="12036" width="10.85546875" style="106" bestFit="1" customWidth="1"/>
    <col min="12037" max="12037" width="18.42578125" style="106" customWidth="1"/>
    <col min="12038" max="12038" width="12.85546875" style="106" bestFit="1" customWidth="1"/>
    <col min="12039" max="12039" width="10.85546875" style="106" bestFit="1" customWidth="1"/>
    <col min="12040" max="12040" width="18.42578125" style="106" customWidth="1"/>
    <col min="12041" max="12041" width="16.7109375" style="106" bestFit="1" customWidth="1"/>
    <col min="12042" max="12042" width="10.85546875" style="106" bestFit="1" customWidth="1"/>
    <col min="12043" max="12043" width="9.140625" style="106" customWidth="1"/>
    <col min="12044" max="12288" width="9.140625" style="106"/>
    <col min="12289" max="12289" width="66.5703125" style="106" bestFit="1" customWidth="1"/>
    <col min="12290" max="12290" width="19.85546875" style="106" customWidth="1"/>
    <col min="12291" max="12291" width="12.85546875" style="106" bestFit="1" customWidth="1"/>
    <col min="12292" max="12292" width="10.85546875" style="106" bestFit="1" customWidth="1"/>
    <col min="12293" max="12293" width="18.42578125" style="106" customWidth="1"/>
    <col min="12294" max="12294" width="12.85546875" style="106" bestFit="1" customWidth="1"/>
    <col min="12295" max="12295" width="10.85546875" style="106" bestFit="1" customWidth="1"/>
    <col min="12296" max="12296" width="18.42578125" style="106" customWidth="1"/>
    <col min="12297" max="12297" width="16.7109375" style="106" bestFit="1" customWidth="1"/>
    <col min="12298" max="12298" width="10.85546875" style="106" bestFit="1" customWidth="1"/>
    <col min="12299" max="12299" width="9.140625" style="106" customWidth="1"/>
    <col min="12300" max="12544" width="9.140625" style="106"/>
    <col min="12545" max="12545" width="66.5703125" style="106" bestFit="1" customWidth="1"/>
    <col min="12546" max="12546" width="19.85546875" style="106" customWidth="1"/>
    <col min="12547" max="12547" width="12.85546875" style="106" bestFit="1" customWidth="1"/>
    <col min="12548" max="12548" width="10.85546875" style="106" bestFit="1" customWidth="1"/>
    <col min="12549" max="12549" width="18.42578125" style="106" customWidth="1"/>
    <col min="12550" max="12550" width="12.85546875" style="106" bestFit="1" customWidth="1"/>
    <col min="12551" max="12551" width="10.85546875" style="106" bestFit="1" customWidth="1"/>
    <col min="12552" max="12552" width="18.42578125" style="106" customWidth="1"/>
    <col min="12553" max="12553" width="16.7109375" style="106" bestFit="1" customWidth="1"/>
    <col min="12554" max="12554" width="10.85546875" style="106" bestFit="1" customWidth="1"/>
    <col min="12555" max="12555" width="9.140625" style="106" customWidth="1"/>
    <col min="12556" max="12800" width="9.140625" style="106"/>
    <col min="12801" max="12801" width="66.5703125" style="106" bestFit="1" customWidth="1"/>
    <col min="12802" max="12802" width="19.85546875" style="106" customWidth="1"/>
    <col min="12803" max="12803" width="12.85546875" style="106" bestFit="1" customWidth="1"/>
    <col min="12804" max="12804" width="10.85546875" style="106" bestFit="1" customWidth="1"/>
    <col min="12805" max="12805" width="18.42578125" style="106" customWidth="1"/>
    <col min="12806" max="12806" width="12.85546875" style="106" bestFit="1" customWidth="1"/>
    <col min="12807" max="12807" width="10.85546875" style="106" bestFit="1" customWidth="1"/>
    <col min="12808" max="12808" width="18.42578125" style="106" customWidth="1"/>
    <col min="12809" max="12809" width="16.7109375" style="106" bestFit="1" customWidth="1"/>
    <col min="12810" max="12810" width="10.85546875" style="106" bestFit="1" customWidth="1"/>
    <col min="12811" max="12811" width="9.140625" style="106" customWidth="1"/>
    <col min="12812" max="13056" width="9.140625" style="106"/>
    <col min="13057" max="13057" width="66.5703125" style="106" bestFit="1" customWidth="1"/>
    <col min="13058" max="13058" width="19.85546875" style="106" customWidth="1"/>
    <col min="13059" max="13059" width="12.85546875" style="106" bestFit="1" customWidth="1"/>
    <col min="13060" max="13060" width="10.85546875" style="106" bestFit="1" customWidth="1"/>
    <col min="13061" max="13061" width="18.42578125" style="106" customWidth="1"/>
    <col min="13062" max="13062" width="12.85546875" style="106" bestFit="1" customWidth="1"/>
    <col min="13063" max="13063" width="10.85546875" style="106" bestFit="1" customWidth="1"/>
    <col min="13064" max="13064" width="18.42578125" style="106" customWidth="1"/>
    <col min="13065" max="13065" width="16.7109375" style="106" bestFit="1" customWidth="1"/>
    <col min="13066" max="13066" width="10.85546875" style="106" bestFit="1" customWidth="1"/>
    <col min="13067" max="13067" width="9.140625" style="106" customWidth="1"/>
    <col min="13068" max="13312" width="9.140625" style="106"/>
    <col min="13313" max="13313" width="66.5703125" style="106" bestFit="1" customWidth="1"/>
    <col min="13314" max="13314" width="19.85546875" style="106" customWidth="1"/>
    <col min="13315" max="13315" width="12.85546875" style="106" bestFit="1" customWidth="1"/>
    <col min="13316" max="13316" width="10.85546875" style="106" bestFit="1" customWidth="1"/>
    <col min="13317" max="13317" width="18.42578125" style="106" customWidth="1"/>
    <col min="13318" max="13318" width="12.85546875" style="106" bestFit="1" customWidth="1"/>
    <col min="13319" max="13319" width="10.85546875" style="106" bestFit="1" customWidth="1"/>
    <col min="13320" max="13320" width="18.42578125" style="106" customWidth="1"/>
    <col min="13321" max="13321" width="16.7109375" style="106" bestFit="1" customWidth="1"/>
    <col min="13322" max="13322" width="10.85546875" style="106" bestFit="1" customWidth="1"/>
    <col min="13323" max="13323" width="9.140625" style="106" customWidth="1"/>
    <col min="13324" max="13568" width="9.140625" style="106"/>
    <col min="13569" max="13569" width="66.5703125" style="106" bestFit="1" customWidth="1"/>
    <col min="13570" max="13570" width="19.85546875" style="106" customWidth="1"/>
    <col min="13571" max="13571" width="12.85546875" style="106" bestFit="1" customWidth="1"/>
    <col min="13572" max="13572" width="10.85546875" style="106" bestFit="1" customWidth="1"/>
    <col min="13573" max="13573" width="18.42578125" style="106" customWidth="1"/>
    <col min="13574" max="13574" width="12.85546875" style="106" bestFit="1" customWidth="1"/>
    <col min="13575" max="13575" width="10.85546875" style="106" bestFit="1" customWidth="1"/>
    <col min="13576" max="13576" width="18.42578125" style="106" customWidth="1"/>
    <col min="13577" max="13577" width="16.7109375" style="106" bestFit="1" customWidth="1"/>
    <col min="13578" max="13578" width="10.85546875" style="106" bestFit="1" customWidth="1"/>
    <col min="13579" max="13579" width="9.140625" style="106" customWidth="1"/>
    <col min="13580" max="13824" width="9.140625" style="106"/>
    <col min="13825" max="13825" width="66.5703125" style="106" bestFit="1" customWidth="1"/>
    <col min="13826" max="13826" width="19.85546875" style="106" customWidth="1"/>
    <col min="13827" max="13827" width="12.85546875" style="106" bestFit="1" customWidth="1"/>
    <col min="13828" max="13828" width="10.85546875" style="106" bestFit="1" customWidth="1"/>
    <col min="13829" max="13829" width="18.42578125" style="106" customWidth="1"/>
    <col min="13830" max="13830" width="12.85546875" style="106" bestFit="1" customWidth="1"/>
    <col min="13831" max="13831" width="10.85546875" style="106" bestFit="1" customWidth="1"/>
    <col min="13832" max="13832" width="18.42578125" style="106" customWidth="1"/>
    <col min="13833" max="13833" width="16.7109375" style="106" bestFit="1" customWidth="1"/>
    <col min="13834" max="13834" width="10.85546875" style="106" bestFit="1" customWidth="1"/>
    <col min="13835" max="13835" width="9.140625" style="106" customWidth="1"/>
    <col min="13836" max="14080" width="9.140625" style="106"/>
    <col min="14081" max="14081" width="66.5703125" style="106" bestFit="1" customWidth="1"/>
    <col min="14082" max="14082" width="19.85546875" style="106" customWidth="1"/>
    <col min="14083" max="14083" width="12.85546875" style="106" bestFit="1" customWidth="1"/>
    <col min="14084" max="14084" width="10.85546875" style="106" bestFit="1" customWidth="1"/>
    <col min="14085" max="14085" width="18.42578125" style="106" customWidth="1"/>
    <col min="14086" max="14086" width="12.85546875" style="106" bestFit="1" customWidth="1"/>
    <col min="14087" max="14087" width="10.85546875" style="106" bestFit="1" customWidth="1"/>
    <col min="14088" max="14088" width="18.42578125" style="106" customWidth="1"/>
    <col min="14089" max="14089" width="16.7109375" style="106" bestFit="1" customWidth="1"/>
    <col min="14090" max="14090" width="10.85546875" style="106" bestFit="1" customWidth="1"/>
    <col min="14091" max="14091" width="9.140625" style="106" customWidth="1"/>
    <col min="14092" max="14336" width="9.140625" style="106"/>
    <col min="14337" max="14337" width="66.5703125" style="106" bestFit="1" customWidth="1"/>
    <col min="14338" max="14338" width="19.85546875" style="106" customWidth="1"/>
    <col min="14339" max="14339" width="12.85546875" style="106" bestFit="1" customWidth="1"/>
    <col min="14340" max="14340" width="10.85546875" style="106" bestFit="1" customWidth="1"/>
    <col min="14341" max="14341" width="18.42578125" style="106" customWidth="1"/>
    <col min="14342" max="14342" width="12.85546875" style="106" bestFit="1" customWidth="1"/>
    <col min="14343" max="14343" width="10.85546875" style="106" bestFit="1" customWidth="1"/>
    <col min="14344" max="14344" width="18.42578125" style="106" customWidth="1"/>
    <col min="14345" max="14345" width="16.7109375" style="106" bestFit="1" customWidth="1"/>
    <col min="14346" max="14346" width="10.85546875" style="106" bestFit="1" customWidth="1"/>
    <col min="14347" max="14347" width="9.140625" style="106" customWidth="1"/>
    <col min="14348" max="14592" width="9.140625" style="106"/>
    <col min="14593" max="14593" width="66.5703125" style="106" bestFit="1" customWidth="1"/>
    <col min="14594" max="14594" width="19.85546875" style="106" customWidth="1"/>
    <col min="14595" max="14595" width="12.85546875" style="106" bestFit="1" customWidth="1"/>
    <col min="14596" max="14596" width="10.85546875" style="106" bestFit="1" customWidth="1"/>
    <col min="14597" max="14597" width="18.42578125" style="106" customWidth="1"/>
    <col min="14598" max="14598" width="12.85546875" style="106" bestFit="1" customWidth="1"/>
    <col min="14599" max="14599" width="10.85546875" style="106" bestFit="1" customWidth="1"/>
    <col min="14600" max="14600" width="18.42578125" style="106" customWidth="1"/>
    <col min="14601" max="14601" width="16.7109375" style="106" bestFit="1" customWidth="1"/>
    <col min="14602" max="14602" width="10.85546875" style="106" bestFit="1" customWidth="1"/>
    <col min="14603" max="14603" width="9.140625" style="106" customWidth="1"/>
    <col min="14604" max="14848" width="9.140625" style="106"/>
    <col min="14849" max="14849" width="66.5703125" style="106" bestFit="1" customWidth="1"/>
    <col min="14850" max="14850" width="19.85546875" style="106" customWidth="1"/>
    <col min="14851" max="14851" width="12.85546875" style="106" bestFit="1" customWidth="1"/>
    <col min="14852" max="14852" width="10.85546875" style="106" bestFit="1" customWidth="1"/>
    <col min="14853" max="14853" width="18.42578125" style="106" customWidth="1"/>
    <col min="14854" max="14854" width="12.85546875" style="106" bestFit="1" customWidth="1"/>
    <col min="14855" max="14855" width="10.85546875" style="106" bestFit="1" customWidth="1"/>
    <col min="14856" max="14856" width="18.42578125" style="106" customWidth="1"/>
    <col min="14857" max="14857" width="16.7109375" style="106" bestFit="1" customWidth="1"/>
    <col min="14858" max="14858" width="10.85546875" style="106" bestFit="1" customWidth="1"/>
    <col min="14859" max="14859" width="9.140625" style="106" customWidth="1"/>
    <col min="14860" max="15104" width="9.140625" style="106"/>
    <col min="15105" max="15105" width="66.5703125" style="106" bestFit="1" customWidth="1"/>
    <col min="15106" max="15106" width="19.85546875" style="106" customWidth="1"/>
    <col min="15107" max="15107" width="12.85546875" style="106" bestFit="1" customWidth="1"/>
    <col min="15108" max="15108" width="10.85546875" style="106" bestFit="1" customWidth="1"/>
    <col min="15109" max="15109" width="18.42578125" style="106" customWidth="1"/>
    <col min="15110" max="15110" width="12.85546875" style="106" bestFit="1" customWidth="1"/>
    <col min="15111" max="15111" width="10.85546875" style="106" bestFit="1" customWidth="1"/>
    <col min="15112" max="15112" width="18.42578125" style="106" customWidth="1"/>
    <col min="15113" max="15113" width="16.7109375" style="106" bestFit="1" customWidth="1"/>
    <col min="15114" max="15114" width="10.85546875" style="106" bestFit="1" customWidth="1"/>
    <col min="15115" max="15115" width="9.140625" style="106" customWidth="1"/>
    <col min="15116" max="15360" width="9.140625" style="106"/>
    <col min="15361" max="15361" width="66.5703125" style="106" bestFit="1" customWidth="1"/>
    <col min="15362" max="15362" width="19.85546875" style="106" customWidth="1"/>
    <col min="15363" max="15363" width="12.85546875" style="106" bestFit="1" customWidth="1"/>
    <col min="15364" max="15364" width="10.85546875" style="106" bestFit="1" customWidth="1"/>
    <col min="15365" max="15365" width="18.42578125" style="106" customWidth="1"/>
    <col min="15366" max="15366" width="12.85546875" style="106" bestFit="1" customWidth="1"/>
    <col min="15367" max="15367" width="10.85546875" style="106" bestFit="1" customWidth="1"/>
    <col min="15368" max="15368" width="18.42578125" style="106" customWidth="1"/>
    <col min="15369" max="15369" width="16.7109375" style="106" bestFit="1" customWidth="1"/>
    <col min="15370" max="15370" width="10.85546875" style="106" bestFit="1" customWidth="1"/>
    <col min="15371" max="15371" width="9.140625" style="106" customWidth="1"/>
    <col min="15372" max="15616" width="9.140625" style="106"/>
    <col min="15617" max="15617" width="66.5703125" style="106" bestFit="1" customWidth="1"/>
    <col min="15618" max="15618" width="19.85546875" style="106" customWidth="1"/>
    <col min="15619" max="15619" width="12.85546875" style="106" bestFit="1" customWidth="1"/>
    <col min="15620" max="15620" width="10.85546875" style="106" bestFit="1" customWidth="1"/>
    <col min="15621" max="15621" width="18.42578125" style="106" customWidth="1"/>
    <col min="15622" max="15622" width="12.85546875" style="106" bestFit="1" customWidth="1"/>
    <col min="15623" max="15623" width="10.85546875" style="106" bestFit="1" customWidth="1"/>
    <col min="15624" max="15624" width="18.42578125" style="106" customWidth="1"/>
    <col min="15625" max="15625" width="16.7109375" style="106" bestFit="1" customWidth="1"/>
    <col min="15626" max="15626" width="10.85546875" style="106" bestFit="1" customWidth="1"/>
    <col min="15627" max="15627" width="9.140625" style="106" customWidth="1"/>
    <col min="15628" max="15872" width="9.140625" style="106"/>
    <col min="15873" max="15873" width="66.5703125" style="106" bestFit="1" customWidth="1"/>
    <col min="15874" max="15874" width="19.85546875" style="106" customWidth="1"/>
    <col min="15875" max="15875" width="12.85546875" style="106" bestFit="1" customWidth="1"/>
    <col min="15876" max="15876" width="10.85546875" style="106" bestFit="1" customWidth="1"/>
    <col min="15877" max="15877" width="18.42578125" style="106" customWidth="1"/>
    <col min="15878" max="15878" width="12.85546875" style="106" bestFit="1" customWidth="1"/>
    <col min="15879" max="15879" width="10.85546875" style="106" bestFit="1" customWidth="1"/>
    <col min="15880" max="15880" width="18.42578125" style="106" customWidth="1"/>
    <col min="15881" max="15881" width="16.7109375" style="106" bestFit="1" customWidth="1"/>
    <col min="15882" max="15882" width="10.85546875" style="106" bestFit="1" customWidth="1"/>
    <col min="15883" max="15883" width="9.140625" style="106" customWidth="1"/>
    <col min="15884" max="16128" width="9.140625" style="106"/>
    <col min="16129" max="16129" width="66.5703125" style="106" bestFit="1" customWidth="1"/>
    <col min="16130" max="16130" width="19.85546875" style="106" customWidth="1"/>
    <col min="16131" max="16131" width="12.85546875" style="106" bestFit="1" customWidth="1"/>
    <col min="16132" max="16132" width="10.85546875" style="106" bestFit="1" customWidth="1"/>
    <col min="16133" max="16133" width="18.42578125" style="106" customWidth="1"/>
    <col min="16134" max="16134" width="12.85546875" style="106" bestFit="1" customWidth="1"/>
    <col min="16135" max="16135" width="10.85546875" style="106" bestFit="1" customWidth="1"/>
    <col min="16136" max="16136" width="18.42578125" style="106" customWidth="1"/>
    <col min="16137" max="16137" width="16.7109375" style="106" bestFit="1" customWidth="1"/>
    <col min="16138" max="16138" width="10.85546875" style="106" bestFit="1" customWidth="1"/>
    <col min="16139" max="16139" width="9.140625" style="106" customWidth="1"/>
    <col min="16140" max="16384" width="9.140625" style="106"/>
  </cols>
  <sheetData>
    <row r="1" spans="1:10" ht="18.75">
      <c r="A1" s="4163"/>
      <c r="B1" s="4163"/>
      <c r="C1" s="4163"/>
      <c r="D1" s="4163"/>
      <c r="E1" s="4163"/>
      <c r="F1" s="4163"/>
      <c r="G1" s="4163"/>
      <c r="H1" s="4163"/>
      <c r="I1" s="4163"/>
      <c r="J1" s="4163"/>
    </row>
    <row r="2" spans="1:10" ht="18.75">
      <c r="A2" s="4164" t="s">
        <v>263</v>
      </c>
      <c r="B2" s="4164"/>
      <c r="C2" s="4164"/>
      <c r="D2" s="4164"/>
      <c r="E2" s="4164"/>
      <c r="F2" s="4164"/>
      <c r="G2" s="4164"/>
      <c r="H2" s="4164"/>
      <c r="I2" s="4164"/>
      <c r="J2" s="4164"/>
    </row>
    <row r="3" spans="1:10" ht="18.75">
      <c r="A3" s="4164" t="s">
        <v>355</v>
      </c>
      <c r="B3" s="4164"/>
      <c r="C3" s="4164"/>
      <c r="D3" s="4164"/>
      <c r="E3" s="4164"/>
      <c r="F3" s="4164"/>
      <c r="G3" s="4164"/>
      <c r="H3" s="4164"/>
      <c r="I3" s="4164"/>
      <c r="J3" s="4164"/>
    </row>
    <row r="4" spans="1:10" ht="27" customHeight="1" thickBot="1">
      <c r="A4" s="4148"/>
      <c r="B4" s="4148"/>
      <c r="C4" s="4148"/>
      <c r="D4" s="4148"/>
      <c r="E4" s="4148"/>
      <c r="F4" s="4148"/>
      <c r="G4" s="4148"/>
      <c r="H4" s="4148"/>
      <c r="I4" s="4148"/>
      <c r="J4" s="4148"/>
    </row>
    <row r="5" spans="1:10" ht="32.25" customHeight="1">
      <c r="A5" s="1875" t="s">
        <v>264</v>
      </c>
      <c r="B5" s="4150" t="s">
        <v>19</v>
      </c>
      <c r="C5" s="4151"/>
      <c r="D5" s="4152"/>
      <c r="E5" s="4150" t="s">
        <v>20</v>
      </c>
      <c r="F5" s="4151"/>
      <c r="G5" s="4152"/>
      <c r="H5" s="4165" t="s">
        <v>21</v>
      </c>
      <c r="I5" s="4154"/>
      <c r="J5" s="4155"/>
    </row>
    <row r="6" spans="1:10" ht="45" customHeight="1" thickBot="1">
      <c r="A6" s="1876"/>
      <c r="B6" s="1974" t="s">
        <v>26</v>
      </c>
      <c r="C6" s="1975" t="s">
        <v>27</v>
      </c>
      <c r="D6" s="1976" t="s">
        <v>4</v>
      </c>
      <c r="E6" s="1974" t="s">
        <v>26</v>
      </c>
      <c r="F6" s="1975" t="s">
        <v>27</v>
      </c>
      <c r="G6" s="1976" t="s">
        <v>4</v>
      </c>
      <c r="H6" s="1974" t="s">
        <v>26</v>
      </c>
      <c r="I6" s="1975" t="s">
        <v>27</v>
      </c>
      <c r="J6" s="700" t="s">
        <v>4</v>
      </c>
    </row>
    <row r="7" spans="1:10" ht="27" customHeight="1">
      <c r="A7" s="1877" t="s">
        <v>22</v>
      </c>
      <c r="B7" s="1878"/>
      <c r="C7" s="1879"/>
      <c r="D7" s="1880"/>
      <c r="E7" s="1878"/>
      <c r="F7" s="1879"/>
      <c r="G7" s="1880"/>
      <c r="H7" s="1882"/>
      <c r="I7" s="1883"/>
      <c r="J7" s="1884"/>
    </row>
    <row r="8" spans="1:10" ht="25.5" customHeight="1">
      <c r="A8" s="701" t="s">
        <v>85</v>
      </c>
      <c r="B8" s="703">
        <v>0</v>
      </c>
      <c r="C8" s="703">
        <v>0</v>
      </c>
      <c r="D8" s="703">
        <v>0</v>
      </c>
      <c r="E8" s="702">
        <v>0</v>
      </c>
      <c r="F8" s="703">
        <v>0</v>
      </c>
      <c r="G8" s="723">
        <v>0</v>
      </c>
      <c r="H8" s="725">
        <v>0</v>
      </c>
      <c r="I8" s="726">
        <f t="shared" ref="H8:I11" si="0">C8+F8</f>
        <v>0</v>
      </c>
      <c r="J8" s="727">
        <f>H8+I8</f>
        <v>0</v>
      </c>
    </row>
    <row r="9" spans="1:10" ht="29.25" customHeight="1">
      <c r="A9" s="709" t="s">
        <v>90</v>
      </c>
      <c r="B9" s="702">
        <v>12</v>
      </c>
      <c r="C9" s="703">
        <v>1</v>
      </c>
      <c r="D9" s="723">
        <v>13</v>
      </c>
      <c r="E9" s="702">
        <v>8</v>
      </c>
      <c r="F9" s="703">
        <v>0</v>
      </c>
      <c r="G9" s="723">
        <v>8</v>
      </c>
      <c r="H9" s="725">
        <f t="shared" si="0"/>
        <v>20</v>
      </c>
      <c r="I9" s="726">
        <f t="shared" si="0"/>
        <v>1</v>
      </c>
      <c r="J9" s="727">
        <f>H9+I9</f>
        <v>21</v>
      </c>
    </row>
    <row r="10" spans="1:10" ht="24" customHeight="1">
      <c r="A10" s="701" t="s">
        <v>88</v>
      </c>
      <c r="B10" s="702">
        <v>10</v>
      </c>
      <c r="C10" s="703">
        <v>0</v>
      </c>
      <c r="D10" s="723">
        <v>10</v>
      </c>
      <c r="E10" s="702">
        <v>8</v>
      </c>
      <c r="F10" s="703">
        <v>0</v>
      </c>
      <c r="G10" s="723">
        <v>8</v>
      </c>
      <c r="H10" s="725">
        <f t="shared" si="0"/>
        <v>18</v>
      </c>
      <c r="I10" s="726">
        <f t="shared" si="0"/>
        <v>0</v>
      </c>
      <c r="J10" s="727">
        <f>H10+I10</f>
        <v>18</v>
      </c>
    </row>
    <row r="11" spans="1:10" ht="25.5" customHeight="1">
      <c r="A11" s="709" t="s">
        <v>89</v>
      </c>
      <c r="B11" s="703">
        <v>0</v>
      </c>
      <c r="C11" s="703">
        <v>0</v>
      </c>
      <c r="D11" s="703">
        <v>0</v>
      </c>
      <c r="E11" s="735">
        <v>0</v>
      </c>
      <c r="F11" s="714">
        <v>0</v>
      </c>
      <c r="G11" s="723">
        <v>0</v>
      </c>
      <c r="H11" s="725">
        <f t="shared" si="0"/>
        <v>0</v>
      </c>
      <c r="I11" s="726">
        <f t="shared" si="0"/>
        <v>0</v>
      </c>
      <c r="J11" s="727">
        <f>H11+I11</f>
        <v>0</v>
      </c>
    </row>
    <row r="12" spans="1:10" ht="24.75" customHeight="1" thickBot="1">
      <c r="A12" s="739" t="s">
        <v>12</v>
      </c>
      <c r="B12" s="1947">
        <f>SUM(B8:B11)</f>
        <v>22</v>
      </c>
      <c r="C12" s="1948">
        <f>SUM(C8:C11)</f>
        <v>1</v>
      </c>
      <c r="D12" s="1949">
        <f>SUM(D8:D11)</f>
        <v>23</v>
      </c>
      <c r="E12" s="1947">
        <f>SUM(E8:E11)</f>
        <v>16</v>
      </c>
      <c r="F12" s="1948">
        <v>0</v>
      </c>
      <c r="G12" s="1949">
        <f>SUM(G8:G11)</f>
        <v>16</v>
      </c>
      <c r="H12" s="1950">
        <f>SUM(H8:H11)</f>
        <v>38</v>
      </c>
      <c r="I12" s="1951">
        <f>SUM(I8:I11)</f>
        <v>1</v>
      </c>
      <c r="J12" s="728">
        <f>SUM(H12:I12)</f>
        <v>39</v>
      </c>
    </row>
    <row r="13" spans="1:10" ht="27" customHeight="1">
      <c r="A13" s="1945" t="s">
        <v>23</v>
      </c>
      <c r="B13" s="505"/>
      <c r="C13" s="506"/>
      <c r="D13" s="999"/>
      <c r="E13" s="505"/>
      <c r="F13" s="506"/>
      <c r="G13" s="999"/>
      <c r="H13" s="1932"/>
      <c r="I13" s="1933"/>
      <c r="J13" s="1952"/>
    </row>
    <row r="14" spans="1:10" ht="27" customHeight="1">
      <c r="A14" s="710" t="s">
        <v>11</v>
      </c>
      <c r="B14" s="702"/>
      <c r="C14" s="703"/>
      <c r="D14" s="723"/>
      <c r="E14" s="702"/>
      <c r="F14" s="703"/>
      <c r="G14" s="723"/>
      <c r="H14" s="713"/>
      <c r="I14" s="714"/>
      <c r="J14" s="729"/>
    </row>
    <row r="15" spans="1:10" ht="26.25" customHeight="1">
      <c r="A15" s="701" t="s">
        <v>85</v>
      </c>
      <c r="B15" s="703">
        <v>0</v>
      </c>
      <c r="C15" s="703">
        <v>0</v>
      </c>
      <c r="D15" s="703">
        <v>0</v>
      </c>
      <c r="E15" s="702">
        <v>0</v>
      </c>
      <c r="F15" s="703">
        <v>0</v>
      </c>
      <c r="G15" s="723">
        <v>0</v>
      </c>
      <c r="H15" s="725">
        <f>SUM(E15,B15)</f>
        <v>0</v>
      </c>
      <c r="I15" s="726">
        <f>C15+F15</f>
        <v>0</v>
      </c>
      <c r="J15" s="727">
        <v>10</v>
      </c>
    </row>
    <row r="16" spans="1:10" ht="30.75" customHeight="1">
      <c r="A16" s="709" t="s">
        <v>90</v>
      </c>
      <c r="B16" s="702">
        <v>12</v>
      </c>
      <c r="C16" s="703">
        <v>1</v>
      </c>
      <c r="D16" s="723">
        <v>13</v>
      </c>
      <c r="E16" s="702">
        <v>8</v>
      </c>
      <c r="F16" s="703">
        <v>0</v>
      </c>
      <c r="G16" s="723">
        <v>8</v>
      </c>
      <c r="H16" s="725">
        <f>B16+E16</f>
        <v>20</v>
      </c>
      <c r="I16" s="726">
        <f>C16+F16</f>
        <v>1</v>
      </c>
      <c r="J16" s="727">
        <f>H16+I16</f>
        <v>21</v>
      </c>
    </row>
    <row r="17" spans="1:16" ht="27.75" customHeight="1">
      <c r="A17" s="701" t="s">
        <v>88</v>
      </c>
      <c r="B17" s="702">
        <v>10</v>
      </c>
      <c r="C17" s="703">
        <v>0</v>
      </c>
      <c r="D17" s="723">
        <v>10</v>
      </c>
      <c r="E17" s="702">
        <v>8</v>
      </c>
      <c r="F17" s="703">
        <v>0</v>
      </c>
      <c r="G17" s="723">
        <v>8</v>
      </c>
      <c r="H17" s="725">
        <f>B17+E17</f>
        <v>18</v>
      </c>
      <c r="I17" s="726">
        <f>C17+F17</f>
        <v>0</v>
      </c>
      <c r="J17" s="727">
        <f>H17+I17</f>
        <v>18</v>
      </c>
    </row>
    <row r="18" spans="1:16" ht="27.75" customHeight="1">
      <c r="A18" s="709" t="s">
        <v>89</v>
      </c>
      <c r="B18" s="703">
        <v>0</v>
      </c>
      <c r="C18" s="703">
        <v>0</v>
      </c>
      <c r="D18" s="703">
        <v>0</v>
      </c>
      <c r="E18" s="735">
        <v>0</v>
      </c>
      <c r="F18" s="714">
        <v>0</v>
      </c>
      <c r="G18" s="723">
        <v>0</v>
      </c>
      <c r="H18" s="725">
        <f>B18+E18</f>
        <v>0</v>
      </c>
      <c r="I18" s="726">
        <f>C18+F18</f>
        <v>0</v>
      </c>
      <c r="J18" s="727">
        <f>H18+I18</f>
        <v>0</v>
      </c>
    </row>
    <row r="19" spans="1:16" ht="21.75" customHeight="1" thickBot="1">
      <c r="A19" s="747" t="s">
        <v>8</v>
      </c>
      <c r="B19" s="1947">
        <f>SUM(B15:B18)</f>
        <v>22</v>
      </c>
      <c r="C19" s="1948">
        <f>SUM(C15:C18)</f>
        <v>1</v>
      </c>
      <c r="D19" s="1949">
        <f>SUM(D15:D18)</f>
        <v>23</v>
      </c>
      <c r="E19" s="1947">
        <f>SUM(E15:E18)</f>
        <v>16</v>
      </c>
      <c r="F19" s="1948">
        <v>0</v>
      </c>
      <c r="G19" s="1949">
        <f>SUM(G15:G18)</f>
        <v>16</v>
      </c>
      <c r="H19" s="1953">
        <f>SUM(H15:H18)</f>
        <v>38</v>
      </c>
      <c r="I19" s="1954">
        <f>SUM(I15:I18)</f>
        <v>1</v>
      </c>
      <c r="J19" s="1955">
        <f>SUM(H19:I19)</f>
        <v>39</v>
      </c>
    </row>
    <row r="20" spans="1:16" ht="27.75" customHeight="1">
      <c r="A20" s="1903" t="s">
        <v>25</v>
      </c>
      <c r="B20" s="1878"/>
      <c r="C20" s="1879"/>
      <c r="D20" s="1956"/>
      <c r="E20" s="1878"/>
      <c r="F20" s="1879"/>
      <c r="G20" s="1957"/>
      <c r="H20" s="1958"/>
      <c r="I20" s="1959"/>
      <c r="J20" s="1960"/>
    </row>
    <row r="21" spans="1:16" ht="29.25" customHeight="1">
      <c r="A21" s="603" t="s">
        <v>85</v>
      </c>
      <c r="B21" s="702">
        <v>0</v>
      </c>
      <c r="C21" s="703">
        <v>0</v>
      </c>
      <c r="D21" s="724">
        <f t="shared" ref="D21:G24" si="1">SUM(B21:C21)</f>
        <v>0</v>
      </c>
      <c r="E21" s="1961">
        <f t="shared" si="1"/>
        <v>0</v>
      </c>
      <c r="F21" s="724">
        <f t="shared" si="1"/>
        <v>0</v>
      </c>
      <c r="G21" s="723">
        <f t="shared" si="1"/>
        <v>0</v>
      </c>
      <c r="H21" s="725">
        <f>B21+E21</f>
        <v>0</v>
      </c>
      <c r="I21" s="726">
        <f>C21+F21</f>
        <v>0</v>
      </c>
      <c r="J21" s="727">
        <f t="shared" ref="J21:J28" si="2">SUM(H21:I21)</f>
        <v>0</v>
      </c>
    </row>
    <row r="22" spans="1:16" ht="31.5" customHeight="1">
      <c r="A22" s="604" t="s">
        <v>90</v>
      </c>
      <c r="B22" s="702">
        <v>0</v>
      </c>
      <c r="C22" s="703">
        <v>0</v>
      </c>
      <c r="D22" s="724">
        <f t="shared" si="1"/>
        <v>0</v>
      </c>
      <c r="E22" s="1961">
        <f t="shared" si="1"/>
        <v>0</v>
      </c>
      <c r="F22" s="724">
        <f t="shared" si="1"/>
        <v>0</v>
      </c>
      <c r="G22" s="723">
        <f t="shared" si="1"/>
        <v>0</v>
      </c>
      <c r="H22" s="725">
        <f>B22+E22</f>
        <v>0</v>
      </c>
      <c r="I22" s="726">
        <f>C22+F22</f>
        <v>0</v>
      </c>
      <c r="J22" s="727">
        <f t="shared" si="2"/>
        <v>0</v>
      </c>
    </row>
    <row r="23" spans="1:16" ht="29.25" customHeight="1">
      <c r="A23" s="603" t="s">
        <v>88</v>
      </c>
      <c r="B23" s="702">
        <v>0</v>
      </c>
      <c r="C23" s="703">
        <v>0</v>
      </c>
      <c r="D23" s="724">
        <f t="shared" si="1"/>
        <v>0</v>
      </c>
      <c r="E23" s="1961">
        <f t="shared" si="1"/>
        <v>0</v>
      </c>
      <c r="F23" s="724">
        <f t="shared" si="1"/>
        <v>0</v>
      </c>
      <c r="G23" s="723">
        <f t="shared" si="1"/>
        <v>0</v>
      </c>
      <c r="H23" s="725">
        <v>0</v>
      </c>
      <c r="I23" s="726">
        <f>C23+F23</f>
        <v>0</v>
      </c>
      <c r="J23" s="727">
        <f t="shared" si="2"/>
        <v>0</v>
      </c>
    </row>
    <row r="24" spans="1:16" ht="30" customHeight="1">
      <c r="A24" s="604" t="s">
        <v>89</v>
      </c>
      <c r="B24" s="702">
        <v>0</v>
      </c>
      <c r="C24" s="703">
        <v>0</v>
      </c>
      <c r="D24" s="724">
        <f t="shared" si="1"/>
        <v>0</v>
      </c>
      <c r="E24" s="1961">
        <f t="shared" si="1"/>
        <v>0</v>
      </c>
      <c r="F24" s="724">
        <f t="shared" si="1"/>
        <v>0</v>
      </c>
      <c r="G24" s="723">
        <f t="shared" si="1"/>
        <v>0</v>
      </c>
      <c r="H24" s="725">
        <f>B24+E24</f>
        <v>0</v>
      </c>
      <c r="I24" s="726">
        <f>C24+F24</f>
        <v>0</v>
      </c>
      <c r="J24" s="727">
        <f t="shared" si="2"/>
        <v>0</v>
      </c>
    </row>
    <row r="25" spans="1:16" ht="26.25" customHeight="1" thickBot="1">
      <c r="A25" s="1946" t="s">
        <v>13</v>
      </c>
      <c r="B25" s="1962">
        <v>0</v>
      </c>
      <c r="C25" s="1963">
        <v>0</v>
      </c>
      <c r="D25" s="1964">
        <f t="shared" ref="D25:I25" si="3">SUM(D21:D24)</f>
        <v>0</v>
      </c>
      <c r="E25" s="1965">
        <f>SUM(C25:D25)</f>
        <v>0</v>
      </c>
      <c r="F25" s="1966">
        <f>SUM(D25:E25)</f>
        <v>0</v>
      </c>
      <c r="G25" s="1967">
        <f>SUM(E25:F25)</f>
        <v>0</v>
      </c>
      <c r="H25" s="1968">
        <f t="shared" si="3"/>
        <v>0</v>
      </c>
      <c r="I25" s="1969">
        <f t="shared" si="3"/>
        <v>0</v>
      </c>
      <c r="J25" s="1955">
        <f t="shared" si="2"/>
        <v>0</v>
      </c>
    </row>
    <row r="26" spans="1:16" ht="27.75" customHeight="1" thickBot="1">
      <c r="A26" s="1917" t="s">
        <v>10</v>
      </c>
      <c r="B26" s="1970">
        <f>B19</f>
        <v>22</v>
      </c>
      <c r="C26" s="1971">
        <f>C19</f>
        <v>1</v>
      </c>
      <c r="D26" s="1972">
        <f>D19</f>
        <v>23</v>
      </c>
      <c r="E26" s="1970">
        <f>SUM(E15:E18)</f>
        <v>16</v>
      </c>
      <c r="F26" s="1971">
        <v>0</v>
      </c>
      <c r="G26" s="1972">
        <f>SUM(G19)</f>
        <v>16</v>
      </c>
      <c r="H26" s="1973">
        <f>B26+E26</f>
        <v>38</v>
      </c>
      <c r="I26" s="1971">
        <f>C26+F26</f>
        <v>1</v>
      </c>
      <c r="J26" s="1972">
        <f t="shared" si="2"/>
        <v>39</v>
      </c>
    </row>
    <row r="27" spans="1:16" ht="29.25" customHeight="1" thickBot="1">
      <c r="A27" s="1917" t="s">
        <v>14</v>
      </c>
      <c r="B27" s="1922">
        <f>B25</f>
        <v>0</v>
      </c>
      <c r="C27" s="1923">
        <f>C25</f>
        <v>0</v>
      </c>
      <c r="D27" s="1924">
        <f>D25</f>
        <v>0</v>
      </c>
      <c r="E27" s="1922">
        <v>0</v>
      </c>
      <c r="F27" s="1923">
        <v>0</v>
      </c>
      <c r="G27" s="1924">
        <v>0</v>
      </c>
      <c r="H27" s="1973">
        <f>B27+E27</f>
        <v>0</v>
      </c>
      <c r="I27" s="1971">
        <f>C27+F27</f>
        <v>0</v>
      </c>
      <c r="J27" s="1972">
        <f t="shared" si="2"/>
        <v>0</v>
      </c>
    </row>
    <row r="28" spans="1:16" ht="29.25" customHeight="1" thickBot="1">
      <c r="A28" s="1925" t="s">
        <v>15</v>
      </c>
      <c r="B28" s="1938">
        <f>SUM(B26:B27)</f>
        <v>22</v>
      </c>
      <c r="C28" s="1939">
        <f>SUM(C26:C27)</f>
        <v>1</v>
      </c>
      <c r="D28" s="1940">
        <f>SUM(D26:D27)</f>
        <v>23</v>
      </c>
      <c r="E28" s="1938">
        <f>SUM(E26)</f>
        <v>16</v>
      </c>
      <c r="F28" s="1939">
        <v>0</v>
      </c>
      <c r="G28" s="1940">
        <f>SUM(G26)</f>
        <v>16</v>
      </c>
      <c r="H28" s="1941">
        <f>SUM(B28+E28)</f>
        <v>38</v>
      </c>
      <c r="I28" s="1939">
        <f>SUM(C28+F28)</f>
        <v>1</v>
      </c>
      <c r="J28" s="1940">
        <f t="shared" si="2"/>
        <v>39</v>
      </c>
    </row>
    <row r="29" spans="1:16" ht="18.75">
      <c r="A29" s="150"/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</row>
    <row r="30" spans="1:16" ht="18.75">
      <c r="A30" s="150"/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</row>
    <row r="31" spans="1:16" ht="18.75">
      <c r="A31" s="4147"/>
      <c r="B31" s="4147"/>
      <c r="C31" s="4147"/>
      <c r="D31" s="4147"/>
      <c r="E31" s="4147"/>
      <c r="F31" s="4147"/>
      <c r="G31" s="4147"/>
      <c r="H31" s="150"/>
      <c r="I31" s="151"/>
      <c r="J31" s="150"/>
      <c r="L31" s="150"/>
      <c r="M31" s="150"/>
      <c r="N31" s="150"/>
      <c r="O31" s="150"/>
      <c r="P31" s="150"/>
    </row>
    <row r="32" spans="1:16" ht="18.75">
      <c r="A32" s="150"/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</row>
  </sheetData>
  <mergeCells count="8">
    <mergeCell ref="A31:G31"/>
    <mergeCell ref="A1:J1"/>
    <mergeCell ref="A2:J2"/>
    <mergeCell ref="A3:J3"/>
    <mergeCell ref="A4:J4"/>
    <mergeCell ref="B5:D5"/>
    <mergeCell ref="E5:G5"/>
    <mergeCell ref="H5:J5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32"/>
  <sheetViews>
    <sheetView zoomScale="60" zoomScaleNormal="60" workbookViewId="0">
      <selection activeCell="G20" sqref="G20"/>
    </sheetView>
  </sheetViews>
  <sheetFormatPr defaultRowHeight="18.75"/>
  <cols>
    <col min="1" max="1" width="66" style="105" customWidth="1"/>
    <col min="2" max="2" width="13.85546875" style="105" customWidth="1"/>
    <col min="3" max="3" width="14.5703125" style="105" customWidth="1"/>
    <col min="4" max="4" width="11.42578125" style="105" customWidth="1"/>
    <col min="5" max="5" width="15" style="105" customWidth="1"/>
    <col min="6" max="6" width="14.5703125" style="105" customWidth="1"/>
    <col min="7" max="7" width="11.28515625" style="105" customWidth="1"/>
    <col min="8" max="8" width="15.42578125" style="105" customWidth="1"/>
    <col min="9" max="9" width="14.5703125" style="105" customWidth="1"/>
    <col min="10" max="10" width="11.28515625" style="105" customWidth="1"/>
    <col min="11" max="11" width="15.85546875" style="105" customWidth="1"/>
    <col min="12" max="12" width="14.5703125" style="105" customWidth="1"/>
    <col min="13" max="13" width="12.140625" style="105" customWidth="1"/>
    <col min="14" max="256" width="9.140625" style="105"/>
    <col min="257" max="257" width="66" style="105" customWidth="1"/>
    <col min="258" max="258" width="19.28515625" style="105" customWidth="1"/>
    <col min="259" max="259" width="14.5703125" style="105" customWidth="1"/>
    <col min="260" max="260" width="11.42578125" style="105" customWidth="1"/>
    <col min="261" max="261" width="20" style="105" customWidth="1"/>
    <col min="262" max="262" width="14.5703125" style="105" customWidth="1"/>
    <col min="263" max="263" width="11.28515625" style="105" customWidth="1"/>
    <col min="264" max="264" width="19.42578125" style="105" customWidth="1"/>
    <col min="265" max="265" width="14.5703125" style="105" customWidth="1"/>
    <col min="266" max="266" width="11.28515625" style="105" customWidth="1"/>
    <col min="267" max="267" width="20.140625" style="105" customWidth="1"/>
    <col min="268" max="268" width="14.5703125" style="105" customWidth="1"/>
    <col min="269" max="269" width="11.42578125" style="105" customWidth="1"/>
    <col min="270" max="512" width="9.140625" style="105"/>
    <col min="513" max="513" width="66" style="105" customWidth="1"/>
    <col min="514" max="514" width="19.28515625" style="105" customWidth="1"/>
    <col min="515" max="515" width="14.5703125" style="105" customWidth="1"/>
    <col min="516" max="516" width="11.42578125" style="105" customWidth="1"/>
    <col min="517" max="517" width="20" style="105" customWidth="1"/>
    <col min="518" max="518" width="14.5703125" style="105" customWidth="1"/>
    <col min="519" max="519" width="11.28515625" style="105" customWidth="1"/>
    <col min="520" max="520" width="19.42578125" style="105" customWidth="1"/>
    <col min="521" max="521" width="14.5703125" style="105" customWidth="1"/>
    <col min="522" max="522" width="11.28515625" style="105" customWidth="1"/>
    <col min="523" max="523" width="20.140625" style="105" customWidth="1"/>
    <col min="524" max="524" width="14.5703125" style="105" customWidth="1"/>
    <col min="525" max="525" width="11.42578125" style="105" customWidth="1"/>
    <col min="526" max="768" width="9.140625" style="105"/>
    <col min="769" max="769" width="66" style="105" customWidth="1"/>
    <col min="770" max="770" width="19.28515625" style="105" customWidth="1"/>
    <col min="771" max="771" width="14.5703125" style="105" customWidth="1"/>
    <col min="772" max="772" width="11.42578125" style="105" customWidth="1"/>
    <col min="773" max="773" width="20" style="105" customWidth="1"/>
    <col min="774" max="774" width="14.5703125" style="105" customWidth="1"/>
    <col min="775" max="775" width="11.28515625" style="105" customWidth="1"/>
    <col min="776" max="776" width="19.42578125" style="105" customWidth="1"/>
    <col min="777" max="777" width="14.5703125" style="105" customWidth="1"/>
    <col min="778" max="778" width="11.28515625" style="105" customWidth="1"/>
    <col min="779" max="779" width="20.140625" style="105" customWidth="1"/>
    <col min="780" max="780" width="14.5703125" style="105" customWidth="1"/>
    <col min="781" max="781" width="11.42578125" style="105" customWidth="1"/>
    <col min="782" max="1024" width="9.140625" style="105"/>
    <col min="1025" max="1025" width="66" style="105" customWidth="1"/>
    <col min="1026" max="1026" width="19.28515625" style="105" customWidth="1"/>
    <col min="1027" max="1027" width="14.5703125" style="105" customWidth="1"/>
    <col min="1028" max="1028" width="11.42578125" style="105" customWidth="1"/>
    <col min="1029" max="1029" width="20" style="105" customWidth="1"/>
    <col min="1030" max="1030" width="14.5703125" style="105" customWidth="1"/>
    <col min="1031" max="1031" width="11.28515625" style="105" customWidth="1"/>
    <col min="1032" max="1032" width="19.42578125" style="105" customWidth="1"/>
    <col min="1033" max="1033" width="14.5703125" style="105" customWidth="1"/>
    <col min="1034" max="1034" width="11.28515625" style="105" customWidth="1"/>
    <col min="1035" max="1035" width="20.140625" style="105" customWidth="1"/>
    <col min="1036" max="1036" width="14.5703125" style="105" customWidth="1"/>
    <col min="1037" max="1037" width="11.42578125" style="105" customWidth="1"/>
    <col min="1038" max="1280" width="9.140625" style="105"/>
    <col min="1281" max="1281" width="66" style="105" customWidth="1"/>
    <col min="1282" max="1282" width="19.28515625" style="105" customWidth="1"/>
    <col min="1283" max="1283" width="14.5703125" style="105" customWidth="1"/>
    <col min="1284" max="1284" width="11.42578125" style="105" customWidth="1"/>
    <col min="1285" max="1285" width="20" style="105" customWidth="1"/>
    <col min="1286" max="1286" width="14.5703125" style="105" customWidth="1"/>
    <col min="1287" max="1287" width="11.28515625" style="105" customWidth="1"/>
    <col min="1288" max="1288" width="19.42578125" style="105" customWidth="1"/>
    <col min="1289" max="1289" width="14.5703125" style="105" customWidth="1"/>
    <col min="1290" max="1290" width="11.28515625" style="105" customWidth="1"/>
    <col min="1291" max="1291" width="20.140625" style="105" customWidth="1"/>
    <col min="1292" max="1292" width="14.5703125" style="105" customWidth="1"/>
    <col min="1293" max="1293" width="11.42578125" style="105" customWidth="1"/>
    <col min="1294" max="1536" width="9.140625" style="105"/>
    <col min="1537" max="1537" width="66" style="105" customWidth="1"/>
    <col min="1538" max="1538" width="19.28515625" style="105" customWidth="1"/>
    <col min="1539" max="1539" width="14.5703125" style="105" customWidth="1"/>
    <col min="1540" max="1540" width="11.42578125" style="105" customWidth="1"/>
    <col min="1541" max="1541" width="20" style="105" customWidth="1"/>
    <col min="1542" max="1542" width="14.5703125" style="105" customWidth="1"/>
    <col min="1543" max="1543" width="11.28515625" style="105" customWidth="1"/>
    <col min="1544" max="1544" width="19.42578125" style="105" customWidth="1"/>
    <col min="1545" max="1545" width="14.5703125" style="105" customWidth="1"/>
    <col min="1546" max="1546" width="11.28515625" style="105" customWidth="1"/>
    <col min="1547" max="1547" width="20.140625" style="105" customWidth="1"/>
    <col min="1548" max="1548" width="14.5703125" style="105" customWidth="1"/>
    <col min="1549" max="1549" width="11.42578125" style="105" customWidth="1"/>
    <col min="1550" max="1792" width="9.140625" style="105"/>
    <col min="1793" max="1793" width="66" style="105" customWidth="1"/>
    <col min="1794" max="1794" width="19.28515625" style="105" customWidth="1"/>
    <col min="1795" max="1795" width="14.5703125" style="105" customWidth="1"/>
    <col min="1796" max="1796" width="11.42578125" style="105" customWidth="1"/>
    <col min="1797" max="1797" width="20" style="105" customWidth="1"/>
    <col min="1798" max="1798" width="14.5703125" style="105" customWidth="1"/>
    <col min="1799" max="1799" width="11.28515625" style="105" customWidth="1"/>
    <col min="1800" max="1800" width="19.42578125" style="105" customWidth="1"/>
    <col min="1801" max="1801" width="14.5703125" style="105" customWidth="1"/>
    <col min="1802" max="1802" width="11.28515625" style="105" customWidth="1"/>
    <col min="1803" max="1803" width="20.140625" style="105" customWidth="1"/>
    <col min="1804" max="1804" width="14.5703125" style="105" customWidth="1"/>
    <col min="1805" max="1805" width="11.42578125" style="105" customWidth="1"/>
    <col min="1806" max="2048" width="9.140625" style="105"/>
    <col min="2049" max="2049" width="66" style="105" customWidth="1"/>
    <col min="2050" max="2050" width="19.28515625" style="105" customWidth="1"/>
    <col min="2051" max="2051" width="14.5703125" style="105" customWidth="1"/>
    <col min="2052" max="2052" width="11.42578125" style="105" customWidth="1"/>
    <col min="2053" max="2053" width="20" style="105" customWidth="1"/>
    <col min="2054" max="2054" width="14.5703125" style="105" customWidth="1"/>
    <col min="2055" max="2055" width="11.28515625" style="105" customWidth="1"/>
    <col min="2056" max="2056" width="19.42578125" style="105" customWidth="1"/>
    <col min="2057" max="2057" width="14.5703125" style="105" customWidth="1"/>
    <col min="2058" max="2058" width="11.28515625" style="105" customWidth="1"/>
    <col min="2059" max="2059" width="20.140625" style="105" customWidth="1"/>
    <col min="2060" max="2060" width="14.5703125" style="105" customWidth="1"/>
    <col min="2061" max="2061" width="11.42578125" style="105" customWidth="1"/>
    <col min="2062" max="2304" width="9.140625" style="105"/>
    <col min="2305" max="2305" width="66" style="105" customWidth="1"/>
    <col min="2306" max="2306" width="19.28515625" style="105" customWidth="1"/>
    <col min="2307" max="2307" width="14.5703125" style="105" customWidth="1"/>
    <col min="2308" max="2308" width="11.42578125" style="105" customWidth="1"/>
    <col min="2309" max="2309" width="20" style="105" customWidth="1"/>
    <col min="2310" max="2310" width="14.5703125" style="105" customWidth="1"/>
    <col min="2311" max="2311" width="11.28515625" style="105" customWidth="1"/>
    <col min="2312" max="2312" width="19.42578125" style="105" customWidth="1"/>
    <col min="2313" max="2313" width="14.5703125" style="105" customWidth="1"/>
    <col min="2314" max="2314" width="11.28515625" style="105" customWidth="1"/>
    <col min="2315" max="2315" width="20.140625" style="105" customWidth="1"/>
    <col min="2316" max="2316" width="14.5703125" style="105" customWidth="1"/>
    <col min="2317" max="2317" width="11.42578125" style="105" customWidth="1"/>
    <col min="2318" max="2560" width="9.140625" style="105"/>
    <col min="2561" max="2561" width="66" style="105" customWidth="1"/>
    <col min="2562" max="2562" width="19.28515625" style="105" customWidth="1"/>
    <col min="2563" max="2563" width="14.5703125" style="105" customWidth="1"/>
    <col min="2564" max="2564" width="11.42578125" style="105" customWidth="1"/>
    <col min="2565" max="2565" width="20" style="105" customWidth="1"/>
    <col min="2566" max="2566" width="14.5703125" style="105" customWidth="1"/>
    <col min="2567" max="2567" width="11.28515625" style="105" customWidth="1"/>
    <col min="2568" max="2568" width="19.42578125" style="105" customWidth="1"/>
    <col min="2569" max="2569" width="14.5703125" style="105" customWidth="1"/>
    <col min="2570" max="2570" width="11.28515625" style="105" customWidth="1"/>
    <col min="2571" max="2571" width="20.140625" style="105" customWidth="1"/>
    <col min="2572" max="2572" width="14.5703125" style="105" customWidth="1"/>
    <col min="2573" max="2573" width="11.42578125" style="105" customWidth="1"/>
    <col min="2574" max="2816" width="9.140625" style="105"/>
    <col min="2817" max="2817" width="66" style="105" customWidth="1"/>
    <col min="2818" max="2818" width="19.28515625" style="105" customWidth="1"/>
    <col min="2819" max="2819" width="14.5703125" style="105" customWidth="1"/>
    <col min="2820" max="2820" width="11.42578125" style="105" customWidth="1"/>
    <col min="2821" max="2821" width="20" style="105" customWidth="1"/>
    <col min="2822" max="2822" width="14.5703125" style="105" customWidth="1"/>
    <col min="2823" max="2823" width="11.28515625" style="105" customWidth="1"/>
    <col min="2824" max="2824" width="19.42578125" style="105" customWidth="1"/>
    <col min="2825" max="2825" width="14.5703125" style="105" customWidth="1"/>
    <col min="2826" max="2826" width="11.28515625" style="105" customWidth="1"/>
    <col min="2827" max="2827" width="20.140625" style="105" customWidth="1"/>
    <col min="2828" max="2828" width="14.5703125" style="105" customWidth="1"/>
    <col min="2829" max="2829" width="11.42578125" style="105" customWidth="1"/>
    <col min="2830" max="3072" width="9.140625" style="105"/>
    <col min="3073" max="3073" width="66" style="105" customWidth="1"/>
    <col min="3074" max="3074" width="19.28515625" style="105" customWidth="1"/>
    <col min="3075" max="3075" width="14.5703125" style="105" customWidth="1"/>
    <col min="3076" max="3076" width="11.42578125" style="105" customWidth="1"/>
    <col min="3077" max="3077" width="20" style="105" customWidth="1"/>
    <col min="3078" max="3078" width="14.5703125" style="105" customWidth="1"/>
    <col min="3079" max="3079" width="11.28515625" style="105" customWidth="1"/>
    <col min="3080" max="3080" width="19.42578125" style="105" customWidth="1"/>
    <col min="3081" max="3081" width="14.5703125" style="105" customWidth="1"/>
    <col min="3082" max="3082" width="11.28515625" style="105" customWidth="1"/>
    <col min="3083" max="3083" width="20.140625" style="105" customWidth="1"/>
    <col min="3084" max="3084" width="14.5703125" style="105" customWidth="1"/>
    <col min="3085" max="3085" width="11.42578125" style="105" customWidth="1"/>
    <col min="3086" max="3328" width="9.140625" style="105"/>
    <col min="3329" max="3329" width="66" style="105" customWidth="1"/>
    <col min="3330" max="3330" width="19.28515625" style="105" customWidth="1"/>
    <col min="3331" max="3331" width="14.5703125" style="105" customWidth="1"/>
    <col min="3332" max="3332" width="11.42578125" style="105" customWidth="1"/>
    <col min="3333" max="3333" width="20" style="105" customWidth="1"/>
    <col min="3334" max="3334" width="14.5703125" style="105" customWidth="1"/>
    <col min="3335" max="3335" width="11.28515625" style="105" customWidth="1"/>
    <col min="3336" max="3336" width="19.42578125" style="105" customWidth="1"/>
    <col min="3337" max="3337" width="14.5703125" style="105" customWidth="1"/>
    <col min="3338" max="3338" width="11.28515625" style="105" customWidth="1"/>
    <col min="3339" max="3339" width="20.140625" style="105" customWidth="1"/>
    <col min="3340" max="3340" width="14.5703125" style="105" customWidth="1"/>
    <col min="3341" max="3341" width="11.42578125" style="105" customWidth="1"/>
    <col min="3342" max="3584" width="9.140625" style="105"/>
    <col min="3585" max="3585" width="66" style="105" customWidth="1"/>
    <col min="3586" max="3586" width="19.28515625" style="105" customWidth="1"/>
    <col min="3587" max="3587" width="14.5703125" style="105" customWidth="1"/>
    <col min="3588" max="3588" width="11.42578125" style="105" customWidth="1"/>
    <col min="3589" max="3589" width="20" style="105" customWidth="1"/>
    <col min="3590" max="3590" width="14.5703125" style="105" customWidth="1"/>
    <col min="3591" max="3591" width="11.28515625" style="105" customWidth="1"/>
    <col min="3592" max="3592" width="19.42578125" style="105" customWidth="1"/>
    <col min="3593" max="3593" width="14.5703125" style="105" customWidth="1"/>
    <col min="3594" max="3594" width="11.28515625" style="105" customWidth="1"/>
    <col min="3595" max="3595" width="20.140625" style="105" customWidth="1"/>
    <col min="3596" max="3596" width="14.5703125" style="105" customWidth="1"/>
    <col min="3597" max="3597" width="11.42578125" style="105" customWidth="1"/>
    <col min="3598" max="3840" width="9.140625" style="105"/>
    <col min="3841" max="3841" width="66" style="105" customWidth="1"/>
    <col min="3842" max="3842" width="19.28515625" style="105" customWidth="1"/>
    <col min="3843" max="3843" width="14.5703125" style="105" customWidth="1"/>
    <col min="3844" max="3844" width="11.42578125" style="105" customWidth="1"/>
    <col min="3845" max="3845" width="20" style="105" customWidth="1"/>
    <col min="3846" max="3846" width="14.5703125" style="105" customWidth="1"/>
    <col min="3847" max="3847" width="11.28515625" style="105" customWidth="1"/>
    <col min="3848" max="3848" width="19.42578125" style="105" customWidth="1"/>
    <col min="3849" max="3849" width="14.5703125" style="105" customWidth="1"/>
    <col min="3850" max="3850" width="11.28515625" style="105" customWidth="1"/>
    <col min="3851" max="3851" width="20.140625" style="105" customWidth="1"/>
    <col min="3852" max="3852" width="14.5703125" style="105" customWidth="1"/>
    <col min="3853" max="3853" width="11.42578125" style="105" customWidth="1"/>
    <col min="3854" max="4096" width="9.140625" style="105"/>
    <col min="4097" max="4097" width="66" style="105" customWidth="1"/>
    <col min="4098" max="4098" width="19.28515625" style="105" customWidth="1"/>
    <col min="4099" max="4099" width="14.5703125" style="105" customWidth="1"/>
    <col min="4100" max="4100" width="11.42578125" style="105" customWidth="1"/>
    <col min="4101" max="4101" width="20" style="105" customWidth="1"/>
    <col min="4102" max="4102" width="14.5703125" style="105" customWidth="1"/>
    <col min="4103" max="4103" width="11.28515625" style="105" customWidth="1"/>
    <col min="4104" max="4104" width="19.42578125" style="105" customWidth="1"/>
    <col min="4105" max="4105" width="14.5703125" style="105" customWidth="1"/>
    <col min="4106" max="4106" width="11.28515625" style="105" customWidth="1"/>
    <col min="4107" max="4107" width="20.140625" style="105" customWidth="1"/>
    <col min="4108" max="4108" width="14.5703125" style="105" customWidth="1"/>
    <col min="4109" max="4109" width="11.42578125" style="105" customWidth="1"/>
    <col min="4110" max="4352" width="9.140625" style="105"/>
    <col min="4353" max="4353" width="66" style="105" customWidth="1"/>
    <col min="4354" max="4354" width="19.28515625" style="105" customWidth="1"/>
    <col min="4355" max="4355" width="14.5703125" style="105" customWidth="1"/>
    <col min="4356" max="4356" width="11.42578125" style="105" customWidth="1"/>
    <col min="4357" max="4357" width="20" style="105" customWidth="1"/>
    <col min="4358" max="4358" width="14.5703125" style="105" customWidth="1"/>
    <col min="4359" max="4359" width="11.28515625" style="105" customWidth="1"/>
    <col min="4360" max="4360" width="19.42578125" style="105" customWidth="1"/>
    <col min="4361" max="4361" width="14.5703125" style="105" customWidth="1"/>
    <col min="4362" max="4362" width="11.28515625" style="105" customWidth="1"/>
    <col min="4363" max="4363" width="20.140625" style="105" customWidth="1"/>
    <col min="4364" max="4364" width="14.5703125" style="105" customWidth="1"/>
    <col min="4365" max="4365" width="11.42578125" style="105" customWidth="1"/>
    <col min="4366" max="4608" width="9.140625" style="105"/>
    <col min="4609" max="4609" width="66" style="105" customWidth="1"/>
    <col min="4610" max="4610" width="19.28515625" style="105" customWidth="1"/>
    <col min="4611" max="4611" width="14.5703125" style="105" customWidth="1"/>
    <col min="4612" max="4612" width="11.42578125" style="105" customWidth="1"/>
    <col min="4613" max="4613" width="20" style="105" customWidth="1"/>
    <col min="4614" max="4614" width="14.5703125" style="105" customWidth="1"/>
    <col min="4615" max="4615" width="11.28515625" style="105" customWidth="1"/>
    <col min="4616" max="4616" width="19.42578125" style="105" customWidth="1"/>
    <col min="4617" max="4617" width="14.5703125" style="105" customWidth="1"/>
    <col min="4618" max="4618" width="11.28515625" style="105" customWidth="1"/>
    <col min="4619" max="4619" width="20.140625" style="105" customWidth="1"/>
    <col min="4620" max="4620" width="14.5703125" style="105" customWidth="1"/>
    <col min="4621" max="4621" width="11.42578125" style="105" customWidth="1"/>
    <col min="4622" max="4864" width="9.140625" style="105"/>
    <col min="4865" max="4865" width="66" style="105" customWidth="1"/>
    <col min="4866" max="4866" width="19.28515625" style="105" customWidth="1"/>
    <col min="4867" max="4867" width="14.5703125" style="105" customWidth="1"/>
    <col min="4868" max="4868" width="11.42578125" style="105" customWidth="1"/>
    <col min="4869" max="4869" width="20" style="105" customWidth="1"/>
    <col min="4870" max="4870" width="14.5703125" style="105" customWidth="1"/>
    <col min="4871" max="4871" width="11.28515625" style="105" customWidth="1"/>
    <col min="4872" max="4872" width="19.42578125" style="105" customWidth="1"/>
    <col min="4873" max="4873" width="14.5703125" style="105" customWidth="1"/>
    <col min="4874" max="4874" width="11.28515625" style="105" customWidth="1"/>
    <col min="4875" max="4875" width="20.140625" style="105" customWidth="1"/>
    <col min="4876" max="4876" width="14.5703125" style="105" customWidth="1"/>
    <col min="4877" max="4877" width="11.42578125" style="105" customWidth="1"/>
    <col min="4878" max="5120" width="9.140625" style="105"/>
    <col min="5121" max="5121" width="66" style="105" customWidth="1"/>
    <col min="5122" max="5122" width="19.28515625" style="105" customWidth="1"/>
    <col min="5123" max="5123" width="14.5703125" style="105" customWidth="1"/>
    <col min="5124" max="5124" width="11.42578125" style="105" customWidth="1"/>
    <col min="5125" max="5125" width="20" style="105" customWidth="1"/>
    <col min="5126" max="5126" width="14.5703125" style="105" customWidth="1"/>
    <col min="5127" max="5127" width="11.28515625" style="105" customWidth="1"/>
    <col min="5128" max="5128" width="19.42578125" style="105" customWidth="1"/>
    <col min="5129" max="5129" width="14.5703125" style="105" customWidth="1"/>
    <col min="5130" max="5130" width="11.28515625" style="105" customWidth="1"/>
    <col min="5131" max="5131" width="20.140625" style="105" customWidth="1"/>
    <col min="5132" max="5132" width="14.5703125" style="105" customWidth="1"/>
    <col min="5133" max="5133" width="11.42578125" style="105" customWidth="1"/>
    <col min="5134" max="5376" width="9.140625" style="105"/>
    <col min="5377" max="5377" width="66" style="105" customWidth="1"/>
    <col min="5378" max="5378" width="19.28515625" style="105" customWidth="1"/>
    <col min="5379" max="5379" width="14.5703125" style="105" customWidth="1"/>
    <col min="5380" max="5380" width="11.42578125" style="105" customWidth="1"/>
    <col min="5381" max="5381" width="20" style="105" customWidth="1"/>
    <col min="5382" max="5382" width="14.5703125" style="105" customWidth="1"/>
    <col min="5383" max="5383" width="11.28515625" style="105" customWidth="1"/>
    <col min="5384" max="5384" width="19.42578125" style="105" customWidth="1"/>
    <col min="5385" max="5385" width="14.5703125" style="105" customWidth="1"/>
    <col min="5386" max="5386" width="11.28515625" style="105" customWidth="1"/>
    <col min="5387" max="5387" width="20.140625" style="105" customWidth="1"/>
    <col min="5388" max="5388" width="14.5703125" style="105" customWidth="1"/>
    <col min="5389" max="5389" width="11.42578125" style="105" customWidth="1"/>
    <col min="5390" max="5632" width="9.140625" style="105"/>
    <col min="5633" max="5633" width="66" style="105" customWidth="1"/>
    <col min="5634" max="5634" width="19.28515625" style="105" customWidth="1"/>
    <col min="5635" max="5635" width="14.5703125" style="105" customWidth="1"/>
    <col min="5636" max="5636" width="11.42578125" style="105" customWidth="1"/>
    <col min="5637" max="5637" width="20" style="105" customWidth="1"/>
    <col min="5638" max="5638" width="14.5703125" style="105" customWidth="1"/>
    <col min="5639" max="5639" width="11.28515625" style="105" customWidth="1"/>
    <col min="5640" max="5640" width="19.42578125" style="105" customWidth="1"/>
    <col min="5641" max="5641" width="14.5703125" style="105" customWidth="1"/>
    <col min="5642" max="5642" width="11.28515625" style="105" customWidth="1"/>
    <col min="5643" max="5643" width="20.140625" style="105" customWidth="1"/>
    <col min="5644" max="5644" width="14.5703125" style="105" customWidth="1"/>
    <col min="5645" max="5645" width="11.42578125" style="105" customWidth="1"/>
    <col min="5646" max="5888" width="9.140625" style="105"/>
    <col min="5889" max="5889" width="66" style="105" customWidth="1"/>
    <col min="5890" max="5890" width="19.28515625" style="105" customWidth="1"/>
    <col min="5891" max="5891" width="14.5703125" style="105" customWidth="1"/>
    <col min="5892" max="5892" width="11.42578125" style="105" customWidth="1"/>
    <col min="5893" max="5893" width="20" style="105" customWidth="1"/>
    <col min="5894" max="5894" width="14.5703125" style="105" customWidth="1"/>
    <col min="5895" max="5895" width="11.28515625" style="105" customWidth="1"/>
    <col min="5896" max="5896" width="19.42578125" style="105" customWidth="1"/>
    <col min="5897" max="5897" width="14.5703125" style="105" customWidth="1"/>
    <col min="5898" max="5898" width="11.28515625" style="105" customWidth="1"/>
    <col min="5899" max="5899" width="20.140625" style="105" customWidth="1"/>
    <col min="5900" max="5900" width="14.5703125" style="105" customWidth="1"/>
    <col min="5901" max="5901" width="11.42578125" style="105" customWidth="1"/>
    <col min="5902" max="6144" width="9.140625" style="105"/>
    <col min="6145" max="6145" width="66" style="105" customWidth="1"/>
    <col min="6146" max="6146" width="19.28515625" style="105" customWidth="1"/>
    <col min="6147" max="6147" width="14.5703125" style="105" customWidth="1"/>
    <col min="6148" max="6148" width="11.42578125" style="105" customWidth="1"/>
    <col min="6149" max="6149" width="20" style="105" customWidth="1"/>
    <col min="6150" max="6150" width="14.5703125" style="105" customWidth="1"/>
    <col min="6151" max="6151" width="11.28515625" style="105" customWidth="1"/>
    <col min="6152" max="6152" width="19.42578125" style="105" customWidth="1"/>
    <col min="6153" max="6153" width="14.5703125" style="105" customWidth="1"/>
    <col min="6154" max="6154" width="11.28515625" style="105" customWidth="1"/>
    <col min="6155" max="6155" width="20.140625" style="105" customWidth="1"/>
    <col min="6156" max="6156" width="14.5703125" style="105" customWidth="1"/>
    <col min="6157" max="6157" width="11.42578125" style="105" customWidth="1"/>
    <col min="6158" max="6400" width="9.140625" style="105"/>
    <col min="6401" max="6401" width="66" style="105" customWidth="1"/>
    <col min="6402" max="6402" width="19.28515625" style="105" customWidth="1"/>
    <col min="6403" max="6403" width="14.5703125" style="105" customWidth="1"/>
    <col min="6404" max="6404" width="11.42578125" style="105" customWidth="1"/>
    <col min="6405" max="6405" width="20" style="105" customWidth="1"/>
    <col min="6406" max="6406" width="14.5703125" style="105" customWidth="1"/>
    <col min="6407" max="6407" width="11.28515625" style="105" customWidth="1"/>
    <col min="6408" max="6408" width="19.42578125" style="105" customWidth="1"/>
    <col min="6409" max="6409" width="14.5703125" style="105" customWidth="1"/>
    <col min="6410" max="6410" width="11.28515625" style="105" customWidth="1"/>
    <col min="6411" max="6411" width="20.140625" style="105" customWidth="1"/>
    <col min="6412" max="6412" width="14.5703125" style="105" customWidth="1"/>
    <col min="6413" max="6413" width="11.42578125" style="105" customWidth="1"/>
    <col min="6414" max="6656" width="9.140625" style="105"/>
    <col min="6657" max="6657" width="66" style="105" customWidth="1"/>
    <col min="6658" max="6658" width="19.28515625" style="105" customWidth="1"/>
    <col min="6659" max="6659" width="14.5703125" style="105" customWidth="1"/>
    <col min="6660" max="6660" width="11.42578125" style="105" customWidth="1"/>
    <col min="6661" max="6661" width="20" style="105" customWidth="1"/>
    <col min="6662" max="6662" width="14.5703125" style="105" customWidth="1"/>
    <col min="6663" max="6663" width="11.28515625" style="105" customWidth="1"/>
    <col min="6664" max="6664" width="19.42578125" style="105" customWidth="1"/>
    <col min="6665" max="6665" width="14.5703125" style="105" customWidth="1"/>
    <col min="6666" max="6666" width="11.28515625" style="105" customWidth="1"/>
    <col min="6667" max="6667" width="20.140625" style="105" customWidth="1"/>
    <col min="6668" max="6668" width="14.5703125" style="105" customWidth="1"/>
    <col min="6669" max="6669" width="11.42578125" style="105" customWidth="1"/>
    <col min="6670" max="6912" width="9.140625" style="105"/>
    <col min="6913" max="6913" width="66" style="105" customWidth="1"/>
    <col min="6914" max="6914" width="19.28515625" style="105" customWidth="1"/>
    <col min="6915" max="6915" width="14.5703125" style="105" customWidth="1"/>
    <col min="6916" max="6916" width="11.42578125" style="105" customWidth="1"/>
    <col min="6917" max="6917" width="20" style="105" customWidth="1"/>
    <col min="6918" max="6918" width="14.5703125" style="105" customWidth="1"/>
    <col min="6919" max="6919" width="11.28515625" style="105" customWidth="1"/>
    <col min="6920" max="6920" width="19.42578125" style="105" customWidth="1"/>
    <col min="6921" max="6921" width="14.5703125" style="105" customWidth="1"/>
    <col min="6922" max="6922" width="11.28515625" style="105" customWidth="1"/>
    <col min="6923" max="6923" width="20.140625" style="105" customWidth="1"/>
    <col min="6924" max="6924" width="14.5703125" style="105" customWidth="1"/>
    <col min="6925" max="6925" width="11.42578125" style="105" customWidth="1"/>
    <col min="6926" max="7168" width="9.140625" style="105"/>
    <col min="7169" max="7169" width="66" style="105" customWidth="1"/>
    <col min="7170" max="7170" width="19.28515625" style="105" customWidth="1"/>
    <col min="7171" max="7171" width="14.5703125" style="105" customWidth="1"/>
    <col min="7172" max="7172" width="11.42578125" style="105" customWidth="1"/>
    <col min="7173" max="7173" width="20" style="105" customWidth="1"/>
    <col min="7174" max="7174" width="14.5703125" style="105" customWidth="1"/>
    <col min="7175" max="7175" width="11.28515625" style="105" customWidth="1"/>
    <col min="7176" max="7176" width="19.42578125" style="105" customWidth="1"/>
    <col min="7177" max="7177" width="14.5703125" style="105" customWidth="1"/>
    <col min="7178" max="7178" width="11.28515625" style="105" customWidth="1"/>
    <col min="7179" max="7179" width="20.140625" style="105" customWidth="1"/>
    <col min="7180" max="7180" width="14.5703125" style="105" customWidth="1"/>
    <col min="7181" max="7181" width="11.42578125" style="105" customWidth="1"/>
    <col min="7182" max="7424" width="9.140625" style="105"/>
    <col min="7425" max="7425" width="66" style="105" customWidth="1"/>
    <col min="7426" max="7426" width="19.28515625" style="105" customWidth="1"/>
    <col min="7427" max="7427" width="14.5703125" style="105" customWidth="1"/>
    <col min="7428" max="7428" width="11.42578125" style="105" customWidth="1"/>
    <col min="7429" max="7429" width="20" style="105" customWidth="1"/>
    <col min="7430" max="7430" width="14.5703125" style="105" customWidth="1"/>
    <col min="7431" max="7431" width="11.28515625" style="105" customWidth="1"/>
    <col min="7432" max="7432" width="19.42578125" style="105" customWidth="1"/>
    <col min="7433" max="7433" width="14.5703125" style="105" customWidth="1"/>
    <col min="7434" max="7434" width="11.28515625" style="105" customWidth="1"/>
    <col min="7435" max="7435" width="20.140625" style="105" customWidth="1"/>
    <col min="7436" max="7436" width="14.5703125" style="105" customWidth="1"/>
    <col min="7437" max="7437" width="11.42578125" style="105" customWidth="1"/>
    <col min="7438" max="7680" width="9.140625" style="105"/>
    <col min="7681" max="7681" width="66" style="105" customWidth="1"/>
    <col min="7682" max="7682" width="19.28515625" style="105" customWidth="1"/>
    <col min="7683" max="7683" width="14.5703125" style="105" customWidth="1"/>
    <col min="7684" max="7684" width="11.42578125" style="105" customWidth="1"/>
    <col min="7685" max="7685" width="20" style="105" customWidth="1"/>
    <col min="7686" max="7686" width="14.5703125" style="105" customWidth="1"/>
    <col min="7687" max="7687" width="11.28515625" style="105" customWidth="1"/>
    <col min="7688" max="7688" width="19.42578125" style="105" customWidth="1"/>
    <col min="7689" max="7689" width="14.5703125" style="105" customWidth="1"/>
    <col min="7690" max="7690" width="11.28515625" style="105" customWidth="1"/>
    <col min="7691" max="7691" width="20.140625" style="105" customWidth="1"/>
    <col min="7692" max="7692" width="14.5703125" style="105" customWidth="1"/>
    <col min="7693" max="7693" width="11.42578125" style="105" customWidth="1"/>
    <col min="7694" max="7936" width="9.140625" style="105"/>
    <col min="7937" max="7937" width="66" style="105" customWidth="1"/>
    <col min="7938" max="7938" width="19.28515625" style="105" customWidth="1"/>
    <col min="7939" max="7939" width="14.5703125" style="105" customWidth="1"/>
    <col min="7940" max="7940" width="11.42578125" style="105" customWidth="1"/>
    <col min="7941" max="7941" width="20" style="105" customWidth="1"/>
    <col min="7942" max="7942" width="14.5703125" style="105" customWidth="1"/>
    <col min="7943" max="7943" width="11.28515625" style="105" customWidth="1"/>
    <col min="7944" max="7944" width="19.42578125" style="105" customWidth="1"/>
    <col min="7945" max="7945" width="14.5703125" style="105" customWidth="1"/>
    <col min="7946" max="7946" width="11.28515625" style="105" customWidth="1"/>
    <col min="7947" max="7947" width="20.140625" style="105" customWidth="1"/>
    <col min="7948" max="7948" width="14.5703125" style="105" customWidth="1"/>
    <col min="7949" max="7949" width="11.42578125" style="105" customWidth="1"/>
    <col min="7950" max="8192" width="9.140625" style="105"/>
    <col min="8193" max="8193" width="66" style="105" customWidth="1"/>
    <col min="8194" max="8194" width="19.28515625" style="105" customWidth="1"/>
    <col min="8195" max="8195" width="14.5703125" style="105" customWidth="1"/>
    <col min="8196" max="8196" width="11.42578125" style="105" customWidth="1"/>
    <col min="8197" max="8197" width="20" style="105" customWidth="1"/>
    <col min="8198" max="8198" width="14.5703125" style="105" customWidth="1"/>
    <col min="8199" max="8199" width="11.28515625" style="105" customWidth="1"/>
    <col min="8200" max="8200" width="19.42578125" style="105" customWidth="1"/>
    <col min="8201" max="8201" width="14.5703125" style="105" customWidth="1"/>
    <col min="8202" max="8202" width="11.28515625" style="105" customWidth="1"/>
    <col min="8203" max="8203" width="20.140625" style="105" customWidth="1"/>
    <col min="8204" max="8204" width="14.5703125" style="105" customWidth="1"/>
    <col min="8205" max="8205" width="11.42578125" style="105" customWidth="1"/>
    <col min="8206" max="8448" width="9.140625" style="105"/>
    <col min="8449" max="8449" width="66" style="105" customWidth="1"/>
    <col min="8450" max="8450" width="19.28515625" style="105" customWidth="1"/>
    <col min="8451" max="8451" width="14.5703125" style="105" customWidth="1"/>
    <col min="8452" max="8452" width="11.42578125" style="105" customWidth="1"/>
    <col min="8453" max="8453" width="20" style="105" customWidth="1"/>
    <col min="8454" max="8454" width="14.5703125" style="105" customWidth="1"/>
    <col min="8455" max="8455" width="11.28515625" style="105" customWidth="1"/>
    <col min="8456" max="8456" width="19.42578125" style="105" customWidth="1"/>
    <col min="8457" max="8457" width="14.5703125" style="105" customWidth="1"/>
    <col min="8458" max="8458" width="11.28515625" style="105" customWidth="1"/>
    <col min="8459" max="8459" width="20.140625" style="105" customWidth="1"/>
    <col min="8460" max="8460" width="14.5703125" style="105" customWidth="1"/>
    <col min="8461" max="8461" width="11.42578125" style="105" customWidth="1"/>
    <col min="8462" max="8704" width="9.140625" style="105"/>
    <col min="8705" max="8705" width="66" style="105" customWidth="1"/>
    <col min="8706" max="8706" width="19.28515625" style="105" customWidth="1"/>
    <col min="8707" max="8707" width="14.5703125" style="105" customWidth="1"/>
    <col min="8708" max="8708" width="11.42578125" style="105" customWidth="1"/>
    <col min="8709" max="8709" width="20" style="105" customWidth="1"/>
    <col min="8710" max="8710" width="14.5703125" style="105" customWidth="1"/>
    <col min="8711" max="8711" width="11.28515625" style="105" customWidth="1"/>
    <col min="8712" max="8712" width="19.42578125" style="105" customWidth="1"/>
    <col min="8713" max="8713" width="14.5703125" style="105" customWidth="1"/>
    <col min="8714" max="8714" width="11.28515625" style="105" customWidth="1"/>
    <col min="8715" max="8715" width="20.140625" style="105" customWidth="1"/>
    <col min="8716" max="8716" width="14.5703125" style="105" customWidth="1"/>
    <col min="8717" max="8717" width="11.42578125" style="105" customWidth="1"/>
    <col min="8718" max="8960" width="9.140625" style="105"/>
    <col min="8961" max="8961" width="66" style="105" customWidth="1"/>
    <col min="8962" max="8962" width="19.28515625" style="105" customWidth="1"/>
    <col min="8963" max="8963" width="14.5703125" style="105" customWidth="1"/>
    <col min="8964" max="8964" width="11.42578125" style="105" customWidth="1"/>
    <col min="8965" max="8965" width="20" style="105" customWidth="1"/>
    <col min="8966" max="8966" width="14.5703125" style="105" customWidth="1"/>
    <col min="8967" max="8967" width="11.28515625" style="105" customWidth="1"/>
    <col min="8968" max="8968" width="19.42578125" style="105" customWidth="1"/>
    <col min="8969" max="8969" width="14.5703125" style="105" customWidth="1"/>
    <col min="8970" max="8970" width="11.28515625" style="105" customWidth="1"/>
    <col min="8971" max="8971" width="20.140625" style="105" customWidth="1"/>
    <col min="8972" max="8972" width="14.5703125" style="105" customWidth="1"/>
    <col min="8973" max="8973" width="11.42578125" style="105" customWidth="1"/>
    <col min="8974" max="9216" width="9.140625" style="105"/>
    <col min="9217" max="9217" width="66" style="105" customWidth="1"/>
    <col min="9218" max="9218" width="19.28515625" style="105" customWidth="1"/>
    <col min="9219" max="9219" width="14.5703125" style="105" customWidth="1"/>
    <col min="9220" max="9220" width="11.42578125" style="105" customWidth="1"/>
    <col min="9221" max="9221" width="20" style="105" customWidth="1"/>
    <col min="9222" max="9222" width="14.5703125" style="105" customWidth="1"/>
    <col min="9223" max="9223" width="11.28515625" style="105" customWidth="1"/>
    <col min="9224" max="9224" width="19.42578125" style="105" customWidth="1"/>
    <col min="9225" max="9225" width="14.5703125" style="105" customWidth="1"/>
    <col min="9226" max="9226" width="11.28515625" style="105" customWidth="1"/>
    <col min="9227" max="9227" width="20.140625" style="105" customWidth="1"/>
    <col min="9228" max="9228" width="14.5703125" style="105" customWidth="1"/>
    <col min="9229" max="9229" width="11.42578125" style="105" customWidth="1"/>
    <col min="9230" max="9472" width="9.140625" style="105"/>
    <col min="9473" max="9473" width="66" style="105" customWidth="1"/>
    <col min="9474" max="9474" width="19.28515625" style="105" customWidth="1"/>
    <col min="9475" max="9475" width="14.5703125" style="105" customWidth="1"/>
    <col min="9476" max="9476" width="11.42578125" style="105" customWidth="1"/>
    <col min="9477" max="9477" width="20" style="105" customWidth="1"/>
    <col min="9478" max="9478" width="14.5703125" style="105" customWidth="1"/>
    <col min="9479" max="9479" width="11.28515625" style="105" customWidth="1"/>
    <col min="9480" max="9480" width="19.42578125" style="105" customWidth="1"/>
    <col min="9481" max="9481" width="14.5703125" style="105" customWidth="1"/>
    <col min="9482" max="9482" width="11.28515625" style="105" customWidth="1"/>
    <col min="9483" max="9483" width="20.140625" style="105" customWidth="1"/>
    <col min="9484" max="9484" width="14.5703125" style="105" customWidth="1"/>
    <col min="9485" max="9485" width="11.42578125" style="105" customWidth="1"/>
    <col min="9486" max="9728" width="9.140625" style="105"/>
    <col min="9729" max="9729" width="66" style="105" customWidth="1"/>
    <col min="9730" max="9730" width="19.28515625" style="105" customWidth="1"/>
    <col min="9731" max="9731" width="14.5703125" style="105" customWidth="1"/>
    <col min="9732" max="9732" width="11.42578125" style="105" customWidth="1"/>
    <col min="9733" max="9733" width="20" style="105" customWidth="1"/>
    <col min="9734" max="9734" width="14.5703125" style="105" customWidth="1"/>
    <col min="9735" max="9735" width="11.28515625" style="105" customWidth="1"/>
    <col min="9736" max="9736" width="19.42578125" style="105" customWidth="1"/>
    <col min="9737" max="9737" width="14.5703125" style="105" customWidth="1"/>
    <col min="9738" max="9738" width="11.28515625" style="105" customWidth="1"/>
    <col min="9739" max="9739" width="20.140625" style="105" customWidth="1"/>
    <col min="9740" max="9740" width="14.5703125" style="105" customWidth="1"/>
    <col min="9741" max="9741" width="11.42578125" style="105" customWidth="1"/>
    <col min="9742" max="9984" width="9.140625" style="105"/>
    <col min="9985" max="9985" width="66" style="105" customWidth="1"/>
    <col min="9986" max="9986" width="19.28515625" style="105" customWidth="1"/>
    <col min="9987" max="9987" width="14.5703125" style="105" customWidth="1"/>
    <col min="9988" max="9988" width="11.42578125" style="105" customWidth="1"/>
    <col min="9989" max="9989" width="20" style="105" customWidth="1"/>
    <col min="9990" max="9990" width="14.5703125" style="105" customWidth="1"/>
    <col min="9991" max="9991" width="11.28515625" style="105" customWidth="1"/>
    <col min="9992" max="9992" width="19.42578125" style="105" customWidth="1"/>
    <col min="9993" max="9993" width="14.5703125" style="105" customWidth="1"/>
    <col min="9994" max="9994" width="11.28515625" style="105" customWidth="1"/>
    <col min="9995" max="9995" width="20.140625" style="105" customWidth="1"/>
    <col min="9996" max="9996" width="14.5703125" style="105" customWidth="1"/>
    <col min="9997" max="9997" width="11.42578125" style="105" customWidth="1"/>
    <col min="9998" max="10240" width="9.140625" style="105"/>
    <col min="10241" max="10241" width="66" style="105" customWidth="1"/>
    <col min="10242" max="10242" width="19.28515625" style="105" customWidth="1"/>
    <col min="10243" max="10243" width="14.5703125" style="105" customWidth="1"/>
    <col min="10244" max="10244" width="11.42578125" style="105" customWidth="1"/>
    <col min="10245" max="10245" width="20" style="105" customWidth="1"/>
    <col min="10246" max="10246" width="14.5703125" style="105" customWidth="1"/>
    <col min="10247" max="10247" width="11.28515625" style="105" customWidth="1"/>
    <col min="10248" max="10248" width="19.42578125" style="105" customWidth="1"/>
    <col min="10249" max="10249" width="14.5703125" style="105" customWidth="1"/>
    <col min="10250" max="10250" width="11.28515625" style="105" customWidth="1"/>
    <col min="10251" max="10251" width="20.140625" style="105" customWidth="1"/>
    <col min="10252" max="10252" width="14.5703125" style="105" customWidth="1"/>
    <col min="10253" max="10253" width="11.42578125" style="105" customWidth="1"/>
    <col min="10254" max="10496" width="9.140625" style="105"/>
    <col min="10497" max="10497" width="66" style="105" customWidth="1"/>
    <col min="10498" max="10498" width="19.28515625" style="105" customWidth="1"/>
    <col min="10499" max="10499" width="14.5703125" style="105" customWidth="1"/>
    <col min="10500" max="10500" width="11.42578125" style="105" customWidth="1"/>
    <col min="10501" max="10501" width="20" style="105" customWidth="1"/>
    <col min="10502" max="10502" width="14.5703125" style="105" customWidth="1"/>
    <col min="10503" max="10503" width="11.28515625" style="105" customWidth="1"/>
    <col min="10504" max="10504" width="19.42578125" style="105" customWidth="1"/>
    <col min="10505" max="10505" width="14.5703125" style="105" customWidth="1"/>
    <col min="10506" max="10506" width="11.28515625" style="105" customWidth="1"/>
    <col min="10507" max="10507" width="20.140625" style="105" customWidth="1"/>
    <col min="10508" max="10508" width="14.5703125" style="105" customWidth="1"/>
    <col min="10509" max="10509" width="11.42578125" style="105" customWidth="1"/>
    <col min="10510" max="10752" width="9.140625" style="105"/>
    <col min="10753" max="10753" width="66" style="105" customWidth="1"/>
    <col min="10754" max="10754" width="19.28515625" style="105" customWidth="1"/>
    <col min="10755" max="10755" width="14.5703125" style="105" customWidth="1"/>
    <col min="10756" max="10756" width="11.42578125" style="105" customWidth="1"/>
    <col min="10757" max="10757" width="20" style="105" customWidth="1"/>
    <col min="10758" max="10758" width="14.5703125" style="105" customWidth="1"/>
    <col min="10759" max="10759" width="11.28515625" style="105" customWidth="1"/>
    <col min="10760" max="10760" width="19.42578125" style="105" customWidth="1"/>
    <col min="10761" max="10761" width="14.5703125" style="105" customWidth="1"/>
    <col min="10762" max="10762" width="11.28515625" style="105" customWidth="1"/>
    <col min="10763" max="10763" width="20.140625" style="105" customWidth="1"/>
    <col min="10764" max="10764" width="14.5703125" style="105" customWidth="1"/>
    <col min="10765" max="10765" width="11.42578125" style="105" customWidth="1"/>
    <col min="10766" max="11008" width="9.140625" style="105"/>
    <col min="11009" max="11009" width="66" style="105" customWidth="1"/>
    <col min="11010" max="11010" width="19.28515625" style="105" customWidth="1"/>
    <col min="11011" max="11011" width="14.5703125" style="105" customWidth="1"/>
    <col min="11012" max="11012" width="11.42578125" style="105" customWidth="1"/>
    <col min="11013" max="11013" width="20" style="105" customWidth="1"/>
    <col min="11014" max="11014" width="14.5703125" style="105" customWidth="1"/>
    <col min="11015" max="11015" width="11.28515625" style="105" customWidth="1"/>
    <col min="11016" max="11016" width="19.42578125" style="105" customWidth="1"/>
    <col min="11017" max="11017" width="14.5703125" style="105" customWidth="1"/>
    <col min="11018" max="11018" width="11.28515625" style="105" customWidth="1"/>
    <col min="11019" max="11019" width="20.140625" style="105" customWidth="1"/>
    <col min="11020" max="11020" width="14.5703125" style="105" customWidth="1"/>
    <col min="11021" max="11021" width="11.42578125" style="105" customWidth="1"/>
    <col min="11022" max="11264" width="9.140625" style="105"/>
    <col min="11265" max="11265" width="66" style="105" customWidth="1"/>
    <col min="11266" max="11266" width="19.28515625" style="105" customWidth="1"/>
    <col min="11267" max="11267" width="14.5703125" style="105" customWidth="1"/>
    <col min="11268" max="11268" width="11.42578125" style="105" customWidth="1"/>
    <col min="11269" max="11269" width="20" style="105" customWidth="1"/>
    <col min="11270" max="11270" width="14.5703125" style="105" customWidth="1"/>
    <col min="11271" max="11271" width="11.28515625" style="105" customWidth="1"/>
    <col min="11272" max="11272" width="19.42578125" style="105" customWidth="1"/>
    <col min="11273" max="11273" width="14.5703125" style="105" customWidth="1"/>
    <col min="11274" max="11274" width="11.28515625" style="105" customWidth="1"/>
    <col min="11275" max="11275" width="20.140625" style="105" customWidth="1"/>
    <col min="11276" max="11276" width="14.5703125" style="105" customWidth="1"/>
    <col min="11277" max="11277" width="11.42578125" style="105" customWidth="1"/>
    <col min="11278" max="11520" width="9.140625" style="105"/>
    <col min="11521" max="11521" width="66" style="105" customWidth="1"/>
    <col min="11522" max="11522" width="19.28515625" style="105" customWidth="1"/>
    <col min="11523" max="11523" width="14.5703125" style="105" customWidth="1"/>
    <col min="11524" max="11524" width="11.42578125" style="105" customWidth="1"/>
    <col min="11525" max="11525" width="20" style="105" customWidth="1"/>
    <col min="11526" max="11526" width="14.5703125" style="105" customWidth="1"/>
    <col min="11527" max="11527" width="11.28515625" style="105" customWidth="1"/>
    <col min="11528" max="11528" width="19.42578125" style="105" customWidth="1"/>
    <col min="11529" max="11529" width="14.5703125" style="105" customWidth="1"/>
    <col min="11530" max="11530" width="11.28515625" style="105" customWidth="1"/>
    <col min="11531" max="11531" width="20.140625" style="105" customWidth="1"/>
    <col min="11532" max="11532" width="14.5703125" style="105" customWidth="1"/>
    <col min="11533" max="11533" width="11.42578125" style="105" customWidth="1"/>
    <col min="11534" max="11776" width="9.140625" style="105"/>
    <col min="11777" max="11777" width="66" style="105" customWidth="1"/>
    <col min="11778" max="11778" width="19.28515625" style="105" customWidth="1"/>
    <col min="11779" max="11779" width="14.5703125" style="105" customWidth="1"/>
    <col min="11780" max="11780" width="11.42578125" style="105" customWidth="1"/>
    <col min="11781" max="11781" width="20" style="105" customWidth="1"/>
    <col min="11782" max="11782" width="14.5703125" style="105" customWidth="1"/>
    <col min="11783" max="11783" width="11.28515625" style="105" customWidth="1"/>
    <col min="11784" max="11784" width="19.42578125" style="105" customWidth="1"/>
    <col min="11785" max="11785" width="14.5703125" style="105" customWidth="1"/>
    <col min="11786" max="11786" width="11.28515625" style="105" customWidth="1"/>
    <col min="11787" max="11787" width="20.140625" style="105" customWidth="1"/>
    <col min="11788" max="11788" width="14.5703125" style="105" customWidth="1"/>
    <col min="11789" max="11789" width="11.42578125" style="105" customWidth="1"/>
    <col min="11790" max="12032" width="9.140625" style="105"/>
    <col min="12033" max="12033" width="66" style="105" customWidth="1"/>
    <col min="12034" max="12034" width="19.28515625" style="105" customWidth="1"/>
    <col min="12035" max="12035" width="14.5703125" style="105" customWidth="1"/>
    <col min="12036" max="12036" width="11.42578125" style="105" customWidth="1"/>
    <col min="12037" max="12037" width="20" style="105" customWidth="1"/>
    <col min="12038" max="12038" width="14.5703125" style="105" customWidth="1"/>
    <col min="12039" max="12039" width="11.28515625" style="105" customWidth="1"/>
    <col min="12040" max="12040" width="19.42578125" style="105" customWidth="1"/>
    <col min="12041" max="12041" width="14.5703125" style="105" customWidth="1"/>
    <col min="12042" max="12042" width="11.28515625" style="105" customWidth="1"/>
    <col min="12043" max="12043" width="20.140625" style="105" customWidth="1"/>
    <col min="12044" max="12044" width="14.5703125" style="105" customWidth="1"/>
    <col min="12045" max="12045" width="11.42578125" style="105" customWidth="1"/>
    <col min="12046" max="12288" width="9.140625" style="105"/>
    <col min="12289" max="12289" width="66" style="105" customWidth="1"/>
    <col min="12290" max="12290" width="19.28515625" style="105" customWidth="1"/>
    <col min="12291" max="12291" width="14.5703125" style="105" customWidth="1"/>
    <col min="12292" max="12292" width="11.42578125" style="105" customWidth="1"/>
    <col min="12293" max="12293" width="20" style="105" customWidth="1"/>
    <col min="12294" max="12294" width="14.5703125" style="105" customWidth="1"/>
    <col min="12295" max="12295" width="11.28515625" style="105" customWidth="1"/>
    <col min="12296" max="12296" width="19.42578125" style="105" customWidth="1"/>
    <col min="12297" max="12297" width="14.5703125" style="105" customWidth="1"/>
    <col min="12298" max="12298" width="11.28515625" style="105" customWidth="1"/>
    <col min="12299" max="12299" width="20.140625" style="105" customWidth="1"/>
    <col min="12300" max="12300" width="14.5703125" style="105" customWidth="1"/>
    <col min="12301" max="12301" width="11.42578125" style="105" customWidth="1"/>
    <col min="12302" max="12544" width="9.140625" style="105"/>
    <col min="12545" max="12545" width="66" style="105" customWidth="1"/>
    <col min="12546" max="12546" width="19.28515625" style="105" customWidth="1"/>
    <col min="12547" max="12547" width="14.5703125" style="105" customWidth="1"/>
    <col min="12548" max="12548" width="11.42578125" style="105" customWidth="1"/>
    <col min="12549" max="12549" width="20" style="105" customWidth="1"/>
    <col min="12550" max="12550" width="14.5703125" style="105" customWidth="1"/>
    <col min="12551" max="12551" width="11.28515625" style="105" customWidth="1"/>
    <col min="12552" max="12552" width="19.42578125" style="105" customWidth="1"/>
    <col min="12553" max="12553" width="14.5703125" style="105" customWidth="1"/>
    <col min="12554" max="12554" width="11.28515625" style="105" customWidth="1"/>
    <col min="12555" max="12555" width="20.140625" style="105" customWidth="1"/>
    <col min="12556" max="12556" width="14.5703125" style="105" customWidth="1"/>
    <col min="12557" max="12557" width="11.42578125" style="105" customWidth="1"/>
    <col min="12558" max="12800" width="9.140625" style="105"/>
    <col min="12801" max="12801" width="66" style="105" customWidth="1"/>
    <col min="12802" max="12802" width="19.28515625" style="105" customWidth="1"/>
    <col min="12803" max="12803" width="14.5703125" style="105" customWidth="1"/>
    <col min="12804" max="12804" width="11.42578125" style="105" customWidth="1"/>
    <col min="12805" max="12805" width="20" style="105" customWidth="1"/>
    <col min="12806" max="12806" width="14.5703125" style="105" customWidth="1"/>
    <col min="12807" max="12807" width="11.28515625" style="105" customWidth="1"/>
    <col min="12808" max="12808" width="19.42578125" style="105" customWidth="1"/>
    <col min="12809" max="12809" width="14.5703125" style="105" customWidth="1"/>
    <col min="12810" max="12810" width="11.28515625" style="105" customWidth="1"/>
    <col min="12811" max="12811" width="20.140625" style="105" customWidth="1"/>
    <col min="12812" max="12812" width="14.5703125" style="105" customWidth="1"/>
    <col min="12813" max="12813" width="11.42578125" style="105" customWidth="1"/>
    <col min="12814" max="13056" width="9.140625" style="105"/>
    <col min="13057" max="13057" width="66" style="105" customWidth="1"/>
    <col min="13058" max="13058" width="19.28515625" style="105" customWidth="1"/>
    <col min="13059" max="13059" width="14.5703125" style="105" customWidth="1"/>
    <col min="13060" max="13060" width="11.42578125" style="105" customWidth="1"/>
    <col min="13061" max="13061" width="20" style="105" customWidth="1"/>
    <col min="13062" max="13062" width="14.5703125" style="105" customWidth="1"/>
    <col min="13063" max="13063" width="11.28515625" style="105" customWidth="1"/>
    <col min="13064" max="13064" width="19.42578125" style="105" customWidth="1"/>
    <col min="13065" max="13065" width="14.5703125" style="105" customWidth="1"/>
    <col min="13066" max="13066" width="11.28515625" style="105" customWidth="1"/>
    <col min="13067" max="13067" width="20.140625" style="105" customWidth="1"/>
    <col min="13068" max="13068" width="14.5703125" style="105" customWidth="1"/>
    <col min="13069" max="13069" width="11.42578125" style="105" customWidth="1"/>
    <col min="13070" max="13312" width="9.140625" style="105"/>
    <col min="13313" max="13313" width="66" style="105" customWidth="1"/>
    <col min="13314" max="13314" width="19.28515625" style="105" customWidth="1"/>
    <col min="13315" max="13315" width="14.5703125" style="105" customWidth="1"/>
    <col min="13316" max="13316" width="11.42578125" style="105" customWidth="1"/>
    <col min="13317" max="13317" width="20" style="105" customWidth="1"/>
    <col min="13318" max="13318" width="14.5703125" style="105" customWidth="1"/>
    <col min="13319" max="13319" width="11.28515625" style="105" customWidth="1"/>
    <col min="13320" max="13320" width="19.42578125" style="105" customWidth="1"/>
    <col min="13321" max="13321" width="14.5703125" style="105" customWidth="1"/>
    <col min="13322" max="13322" width="11.28515625" style="105" customWidth="1"/>
    <col min="13323" max="13323" width="20.140625" style="105" customWidth="1"/>
    <col min="13324" max="13324" width="14.5703125" style="105" customWidth="1"/>
    <col min="13325" max="13325" width="11.42578125" style="105" customWidth="1"/>
    <col min="13326" max="13568" width="9.140625" style="105"/>
    <col min="13569" max="13569" width="66" style="105" customWidth="1"/>
    <col min="13570" max="13570" width="19.28515625" style="105" customWidth="1"/>
    <col min="13571" max="13571" width="14.5703125" style="105" customWidth="1"/>
    <col min="13572" max="13572" width="11.42578125" style="105" customWidth="1"/>
    <col min="13573" max="13573" width="20" style="105" customWidth="1"/>
    <col min="13574" max="13574" width="14.5703125" style="105" customWidth="1"/>
    <col min="13575" max="13575" width="11.28515625" style="105" customWidth="1"/>
    <col min="13576" max="13576" width="19.42578125" style="105" customWidth="1"/>
    <col min="13577" max="13577" width="14.5703125" style="105" customWidth="1"/>
    <col min="13578" max="13578" width="11.28515625" style="105" customWidth="1"/>
    <col min="13579" max="13579" width="20.140625" style="105" customWidth="1"/>
    <col min="13580" max="13580" width="14.5703125" style="105" customWidth="1"/>
    <col min="13581" max="13581" width="11.42578125" style="105" customWidth="1"/>
    <col min="13582" max="13824" width="9.140625" style="105"/>
    <col min="13825" max="13825" width="66" style="105" customWidth="1"/>
    <col min="13826" max="13826" width="19.28515625" style="105" customWidth="1"/>
    <col min="13827" max="13827" width="14.5703125" style="105" customWidth="1"/>
    <col min="13828" max="13828" width="11.42578125" style="105" customWidth="1"/>
    <col min="13829" max="13829" width="20" style="105" customWidth="1"/>
    <col min="13830" max="13830" width="14.5703125" style="105" customWidth="1"/>
    <col min="13831" max="13831" width="11.28515625" style="105" customWidth="1"/>
    <col min="13832" max="13832" width="19.42578125" style="105" customWidth="1"/>
    <col min="13833" max="13833" width="14.5703125" style="105" customWidth="1"/>
    <col min="13834" max="13834" width="11.28515625" style="105" customWidth="1"/>
    <col min="13835" max="13835" width="20.140625" style="105" customWidth="1"/>
    <col min="13836" max="13836" width="14.5703125" style="105" customWidth="1"/>
    <col min="13837" max="13837" width="11.42578125" style="105" customWidth="1"/>
    <col min="13838" max="14080" width="9.140625" style="105"/>
    <col min="14081" max="14081" width="66" style="105" customWidth="1"/>
    <col min="14082" max="14082" width="19.28515625" style="105" customWidth="1"/>
    <col min="14083" max="14083" width="14.5703125" style="105" customWidth="1"/>
    <col min="14084" max="14084" width="11.42578125" style="105" customWidth="1"/>
    <col min="14085" max="14085" width="20" style="105" customWidth="1"/>
    <col min="14086" max="14086" width="14.5703125" style="105" customWidth="1"/>
    <col min="14087" max="14087" width="11.28515625" style="105" customWidth="1"/>
    <col min="14088" max="14088" width="19.42578125" style="105" customWidth="1"/>
    <col min="14089" max="14089" width="14.5703125" style="105" customWidth="1"/>
    <col min="14090" max="14090" width="11.28515625" style="105" customWidth="1"/>
    <col min="14091" max="14091" width="20.140625" style="105" customWidth="1"/>
    <col min="14092" max="14092" width="14.5703125" style="105" customWidth="1"/>
    <col min="14093" max="14093" width="11.42578125" style="105" customWidth="1"/>
    <col min="14094" max="14336" width="9.140625" style="105"/>
    <col min="14337" max="14337" width="66" style="105" customWidth="1"/>
    <col min="14338" max="14338" width="19.28515625" style="105" customWidth="1"/>
    <col min="14339" max="14339" width="14.5703125" style="105" customWidth="1"/>
    <col min="14340" max="14340" width="11.42578125" style="105" customWidth="1"/>
    <col min="14341" max="14341" width="20" style="105" customWidth="1"/>
    <col min="14342" max="14342" width="14.5703125" style="105" customWidth="1"/>
    <col min="14343" max="14343" width="11.28515625" style="105" customWidth="1"/>
    <col min="14344" max="14344" width="19.42578125" style="105" customWidth="1"/>
    <col min="14345" max="14345" width="14.5703125" style="105" customWidth="1"/>
    <col min="14346" max="14346" width="11.28515625" style="105" customWidth="1"/>
    <col min="14347" max="14347" width="20.140625" style="105" customWidth="1"/>
    <col min="14348" max="14348" width="14.5703125" style="105" customWidth="1"/>
    <col min="14349" max="14349" width="11.42578125" style="105" customWidth="1"/>
    <col min="14350" max="14592" width="9.140625" style="105"/>
    <col min="14593" max="14593" width="66" style="105" customWidth="1"/>
    <col min="14594" max="14594" width="19.28515625" style="105" customWidth="1"/>
    <col min="14595" max="14595" width="14.5703125" style="105" customWidth="1"/>
    <col min="14596" max="14596" width="11.42578125" style="105" customWidth="1"/>
    <col min="14597" max="14597" width="20" style="105" customWidth="1"/>
    <col min="14598" max="14598" width="14.5703125" style="105" customWidth="1"/>
    <col min="14599" max="14599" width="11.28515625" style="105" customWidth="1"/>
    <col min="14600" max="14600" width="19.42578125" style="105" customWidth="1"/>
    <col min="14601" max="14601" width="14.5703125" style="105" customWidth="1"/>
    <col min="14602" max="14602" width="11.28515625" style="105" customWidth="1"/>
    <col min="14603" max="14603" width="20.140625" style="105" customWidth="1"/>
    <col min="14604" max="14604" width="14.5703125" style="105" customWidth="1"/>
    <col min="14605" max="14605" width="11.42578125" style="105" customWidth="1"/>
    <col min="14606" max="14848" width="9.140625" style="105"/>
    <col min="14849" max="14849" width="66" style="105" customWidth="1"/>
    <col min="14850" max="14850" width="19.28515625" style="105" customWidth="1"/>
    <col min="14851" max="14851" width="14.5703125" style="105" customWidth="1"/>
    <col min="14852" max="14852" width="11.42578125" style="105" customWidth="1"/>
    <col min="14853" max="14853" width="20" style="105" customWidth="1"/>
    <col min="14854" max="14854" width="14.5703125" style="105" customWidth="1"/>
    <col min="14855" max="14855" width="11.28515625" style="105" customWidth="1"/>
    <col min="14856" max="14856" width="19.42578125" style="105" customWidth="1"/>
    <col min="14857" max="14857" width="14.5703125" style="105" customWidth="1"/>
    <col min="14858" max="14858" width="11.28515625" style="105" customWidth="1"/>
    <col min="14859" max="14859" width="20.140625" style="105" customWidth="1"/>
    <col min="14860" max="14860" width="14.5703125" style="105" customWidth="1"/>
    <col min="14861" max="14861" width="11.42578125" style="105" customWidth="1"/>
    <col min="14862" max="15104" width="9.140625" style="105"/>
    <col min="15105" max="15105" width="66" style="105" customWidth="1"/>
    <col min="15106" max="15106" width="19.28515625" style="105" customWidth="1"/>
    <col min="15107" max="15107" width="14.5703125" style="105" customWidth="1"/>
    <col min="15108" max="15108" width="11.42578125" style="105" customWidth="1"/>
    <col min="15109" max="15109" width="20" style="105" customWidth="1"/>
    <col min="15110" max="15110" width="14.5703125" style="105" customWidth="1"/>
    <col min="15111" max="15111" width="11.28515625" style="105" customWidth="1"/>
    <col min="15112" max="15112" width="19.42578125" style="105" customWidth="1"/>
    <col min="15113" max="15113" width="14.5703125" style="105" customWidth="1"/>
    <col min="15114" max="15114" width="11.28515625" style="105" customWidth="1"/>
    <col min="15115" max="15115" width="20.140625" style="105" customWidth="1"/>
    <col min="15116" max="15116" width="14.5703125" style="105" customWidth="1"/>
    <col min="15117" max="15117" width="11.42578125" style="105" customWidth="1"/>
    <col min="15118" max="15360" width="9.140625" style="105"/>
    <col min="15361" max="15361" width="66" style="105" customWidth="1"/>
    <col min="15362" max="15362" width="19.28515625" style="105" customWidth="1"/>
    <col min="15363" max="15363" width="14.5703125" style="105" customWidth="1"/>
    <col min="15364" max="15364" width="11.42578125" style="105" customWidth="1"/>
    <col min="15365" max="15365" width="20" style="105" customWidth="1"/>
    <col min="15366" max="15366" width="14.5703125" style="105" customWidth="1"/>
    <col min="15367" max="15367" width="11.28515625" style="105" customWidth="1"/>
    <col min="15368" max="15368" width="19.42578125" style="105" customWidth="1"/>
    <col min="15369" max="15369" width="14.5703125" style="105" customWidth="1"/>
    <col min="15370" max="15370" width="11.28515625" style="105" customWidth="1"/>
    <col min="15371" max="15371" width="20.140625" style="105" customWidth="1"/>
    <col min="15372" max="15372" width="14.5703125" style="105" customWidth="1"/>
    <col min="15373" max="15373" width="11.42578125" style="105" customWidth="1"/>
    <col min="15374" max="15616" width="9.140625" style="105"/>
    <col min="15617" max="15617" width="66" style="105" customWidth="1"/>
    <col min="15618" max="15618" width="19.28515625" style="105" customWidth="1"/>
    <col min="15619" max="15619" width="14.5703125" style="105" customWidth="1"/>
    <col min="15620" max="15620" width="11.42578125" style="105" customWidth="1"/>
    <col min="15621" max="15621" width="20" style="105" customWidth="1"/>
    <col min="15622" max="15622" width="14.5703125" style="105" customWidth="1"/>
    <col min="15623" max="15623" width="11.28515625" style="105" customWidth="1"/>
    <col min="15624" max="15624" width="19.42578125" style="105" customWidth="1"/>
    <col min="15625" max="15625" width="14.5703125" style="105" customWidth="1"/>
    <col min="15626" max="15626" width="11.28515625" style="105" customWidth="1"/>
    <col min="15627" max="15627" width="20.140625" style="105" customWidth="1"/>
    <col min="15628" max="15628" width="14.5703125" style="105" customWidth="1"/>
    <col min="15629" max="15629" width="11.42578125" style="105" customWidth="1"/>
    <col min="15630" max="15872" width="9.140625" style="105"/>
    <col min="15873" max="15873" width="66" style="105" customWidth="1"/>
    <col min="15874" max="15874" width="19.28515625" style="105" customWidth="1"/>
    <col min="15875" max="15875" width="14.5703125" style="105" customWidth="1"/>
    <col min="15876" max="15876" width="11.42578125" style="105" customWidth="1"/>
    <col min="15877" max="15877" width="20" style="105" customWidth="1"/>
    <col min="15878" max="15878" width="14.5703125" style="105" customWidth="1"/>
    <col min="15879" max="15879" width="11.28515625" style="105" customWidth="1"/>
    <col min="15880" max="15880" width="19.42578125" style="105" customWidth="1"/>
    <col min="15881" max="15881" width="14.5703125" style="105" customWidth="1"/>
    <col min="15882" max="15882" width="11.28515625" style="105" customWidth="1"/>
    <col min="15883" max="15883" width="20.140625" style="105" customWidth="1"/>
    <col min="15884" max="15884" width="14.5703125" style="105" customWidth="1"/>
    <col min="15885" max="15885" width="11.42578125" style="105" customWidth="1"/>
    <col min="15886" max="16128" width="9.140625" style="105"/>
    <col min="16129" max="16129" width="66" style="105" customWidth="1"/>
    <col min="16130" max="16130" width="19.28515625" style="105" customWidth="1"/>
    <col min="16131" max="16131" width="14.5703125" style="105" customWidth="1"/>
    <col min="16132" max="16132" width="11.42578125" style="105" customWidth="1"/>
    <col min="16133" max="16133" width="20" style="105" customWidth="1"/>
    <col min="16134" max="16134" width="14.5703125" style="105" customWidth="1"/>
    <col min="16135" max="16135" width="11.28515625" style="105" customWidth="1"/>
    <col min="16136" max="16136" width="19.42578125" style="105" customWidth="1"/>
    <col min="16137" max="16137" width="14.5703125" style="105" customWidth="1"/>
    <col min="16138" max="16138" width="11.28515625" style="105" customWidth="1"/>
    <col min="16139" max="16139" width="20.140625" style="105" customWidth="1"/>
    <col min="16140" max="16140" width="14.5703125" style="105" customWidth="1"/>
    <col min="16141" max="16141" width="11.42578125" style="105" customWidth="1"/>
    <col min="16142" max="16384" width="9.140625" style="105"/>
  </cols>
  <sheetData>
    <row r="1" spans="1:16">
      <c r="A1" s="4168"/>
      <c r="B1" s="4168"/>
      <c r="C1" s="4168"/>
      <c r="D1" s="4168"/>
      <c r="E1" s="4168"/>
      <c r="F1" s="4168"/>
      <c r="G1" s="4168"/>
      <c r="H1" s="4168"/>
      <c r="I1" s="4168"/>
      <c r="J1" s="4168"/>
      <c r="K1" s="4168"/>
      <c r="L1" s="4168"/>
      <c r="M1" s="4168"/>
      <c r="N1" s="466"/>
      <c r="O1" s="466"/>
      <c r="P1" s="466"/>
    </row>
    <row r="2" spans="1:16" ht="20.25" customHeight="1">
      <c r="A2" s="4167" t="s">
        <v>263</v>
      </c>
      <c r="B2" s="4167"/>
      <c r="C2" s="4167"/>
      <c r="D2" s="4167"/>
      <c r="E2" s="4167"/>
      <c r="F2" s="4167"/>
      <c r="G2" s="4167"/>
      <c r="H2" s="4167"/>
      <c r="I2" s="4167"/>
      <c r="J2" s="4167"/>
      <c r="K2" s="4167"/>
      <c r="L2" s="4167"/>
      <c r="M2" s="4167"/>
      <c r="N2" s="466"/>
      <c r="O2" s="466"/>
      <c r="P2" s="466"/>
    </row>
    <row r="3" spans="1:16" ht="30" customHeight="1">
      <c r="A3" s="4167" t="s">
        <v>356</v>
      </c>
      <c r="B3" s="4167"/>
      <c r="C3" s="4167"/>
      <c r="D3" s="4167"/>
      <c r="E3" s="4167"/>
      <c r="F3" s="4167"/>
      <c r="G3" s="4167"/>
      <c r="H3" s="4167"/>
      <c r="I3" s="4167"/>
      <c r="J3" s="4167"/>
      <c r="K3" s="4167"/>
      <c r="L3" s="4167"/>
      <c r="M3" s="4167"/>
      <c r="N3" s="466"/>
      <c r="O3" s="466"/>
      <c r="P3" s="466"/>
    </row>
    <row r="4" spans="1:16" ht="3" customHeight="1" thickBot="1">
      <c r="A4" s="4169"/>
      <c r="B4" s="4169"/>
      <c r="C4" s="4169"/>
      <c r="D4" s="4169"/>
      <c r="E4" s="4169"/>
      <c r="F4" s="4169"/>
      <c r="G4" s="4169"/>
      <c r="H4" s="4169"/>
      <c r="I4" s="4169"/>
      <c r="J4" s="4169"/>
      <c r="K4" s="4169"/>
      <c r="L4" s="4169"/>
      <c r="M4" s="4169"/>
      <c r="N4" s="466"/>
      <c r="O4" s="466"/>
      <c r="P4" s="466"/>
    </row>
    <row r="5" spans="1:16" ht="34.5" customHeight="1">
      <c r="A5" s="1977" t="s">
        <v>264</v>
      </c>
      <c r="B5" s="4170" t="s">
        <v>19</v>
      </c>
      <c r="C5" s="4171"/>
      <c r="D5" s="4172"/>
      <c r="E5" s="4170" t="s">
        <v>20</v>
      </c>
      <c r="F5" s="4171"/>
      <c r="G5" s="4172"/>
      <c r="H5" s="4170" t="s">
        <v>29</v>
      </c>
      <c r="I5" s="4171"/>
      <c r="J5" s="4173"/>
      <c r="K5" s="4174" t="s">
        <v>21</v>
      </c>
      <c r="L5" s="4171"/>
      <c r="M5" s="4173"/>
      <c r="N5" s="466"/>
      <c r="O5" s="466"/>
      <c r="P5" s="466"/>
    </row>
    <row r="6" spans="1:16" ht="37.5" customHeight="1" thickBot="1">
      <c r="A6" s="1002"/>
      <c r="B6" s="1997" t="s">
        <v>26</v>
      </c>
      <c r="C6" s="1998" t="s">
        <v>27</v>
      </c>
      <c r="D6" s="1999" t="s">
        <v>4</v>
      </c>
      <c r="E6" s="1997" t="s">
        <v>26</v>
      </c>
      <c r="F6" s="1998" t="s">
        <v>27</v>
      </c>
      <c r="G6" s="1999" t="s">
        <v>4</v>
      </c>
      <c r="H6" s="2000" t="s">
        <v>26</v>
      </c>
      <c r="I6" s="2001" t="s">
        <v>27</v>
      </c>
      <c r="J6" s="2002" t="s">
        <v>4</v>
      </c>
      <c r="K6" s="2003" t="s">
        <v>26</v>
      </c>
      <c r="L6" s="1998" t="s">
        <v>27</v>
      </c>
      <c r="M6" s="1003" t="s">
        <v>4</v>
      </c>
      <c r="N6" s="466"/>
      <c r="O6" s="466"/>
      <c r="P6" s="466"/>
    </row>
    <row r="7" spans="1:16" ht="19.5">
      <c r="A7" s="1978" t="s">
        <v>22</v>
      </c>
      <c r="B7" s="1979"/>
      <c r="C7" s="1980"/>
      <c r="D7" s="1981"/>
      <c r="E7" s="1979"/>
      <c r="F7" s="1980"/>
      <c r="G7" s="1981"/>
      <c r="H7" s="1979"/>
      <c r="I7" s="1980"/>
      <c r="J7" s="1981"/>
      <c r="K7" s="1982"/>
      <c r="L7" s="1983"/>
      <c r="M7" s="1984"/>
      <c r="N7" s="466"/>
      <c r="O7" s="466"/>
      <c r="P7" s="466"/>
    </row>
    <row r="8" spans="1:16" ht="29.25" customHeight="1">
      <c r="A8" s="1004" t="s">
        <v>85</v>
      </c>
      <c r="B8" s="1005">
        <v>10</v>
      </c>
      <c r="C8" s="1006">
        <v>8</v>
      </c>
      <c r="D8" s="1007">
        <v>18</v>
      </c>
      <c r="E8" s="1005">
        <v>9</v>
      </c>
      <c r="F8" s="1006">
        <v>5</v>
      </c>
      <c r="G8" s="1007">
        <v>14</v>
      </c>
      <c r="H8" s="1005">
        <v>0</v>
      </c>
      <c r="I8" s="1006">
        <v>0</v>
      </c>
      <c r="J8" s="1007">
        <v>0</v>
      </c>
      <c r="K8" s="1008">
        <v>19</v>
      </c>
      <c r="L8" s="1009">
        <v>13</v>
      </c>
      <c r="M8" s="1010">
        <v>32</v>
      </c>
      <c r="N8" s="466"/>
      <c r="O8" s="466"/>
      <c r="P8" s="466"/>
    </row>
    <row r="9" spans="1:16" ht="34.5" customHeight="1">
      <c r="A9" s="1004" t="s">
        <v>90</v>
      </c>
      <c r="B9" s="1005">
        <v>0</v>
      </c>
      <c r="C9" s="1006">
        <v>0</v>
      </c>
      <c r="D9" s="1007">
        <v>0</v>
      </c>
      <c r="E9" s="1005">
        <v>0</v>
      </c>
      <c r="F9" s="1006">
        <v>0</v>
      </c>
      <c r="G9" s="1007">
        <v>0</v>
      </c>
      <c r="H9" s="1005">
        <v>0</v>
      </c>
      <c r="I9" s="1006">
        <v>0</v>
      </c>
      <c r="J9" s="1007">
        <v>0</v>
      </c>
      <c r="K9" s="1008">
        <v>0</v>
      </c>
      <c r="L9" s="1009">
        <v>0</v>
      </c>
      <c r="M9" s="1010">
        <v>0</v>
      </c>
      <c r="N9" s="466"/>
      <c r="O9" s="466"/>
      <c r="P9" s="466"/>
    </row>
    <row r="10" spans="1:16" ht="31.5" customHeight="1">
      <c r="A10" s="1004" t="s">
        <v>88</v>
      </c>
      <c r="B10" s="1011">
        <v>8</v>
      </c>
      <c r="C10" s="1012">
        <v>1</v>
      </c>
      <c r="D10" s="1013">
        <v>9</v>
      </c>
      <c r="E10" s="1011">
        <v>1</v>
      </c>
      <c r="F10" s="1012">
        <v>0</v>
      </c>
      <c r="G10" s="1013">
        <v>1</v>
      </c>
      <c r="H10" s="1005">
        <v>0</v>
      </c>
      <c r="I10" s="1006">
        <v>0</v>
      </c>
      <c r="J10" s="1007">
        <v>0</v>
      </c>
      <c r="K10" s="1008">
        <v>9</v>
      </c>
      <c r="L10" s="1009">
        <v>1</v>
      </c>
      <c r="M10" s="1010">
        <v>10</v>
      </c>
      <c r="N10" s="466"/>
      <c r="O10" s="466"/>
      <c r="P10" s="466"/>
    </row>
    <row r="11" spans="1:16" ht="24" customHeight="1">
      <c r="A11" s="1004" t="s">
        <v>89</v>
      </c>
      <c r="B11" s="1005">
        <v>0</v>
      </c>
      <c r="C11" s="1006">
        <v>0</v>
      </c>
      <c r="D11" s="1007">
        <v>0</v>
      </c>
      <c r="E11" s="1005">
        <v>5</v>
      </c>
      <c r="F11" s="1006">
        <v>1</v>
      </c>
      <c r="G11" s="1007">
        <v>6</v>
      </c>
      <c r="H11" s="1005">
        <v>0</v>
      </c>
      <c r="I11" s="1006">
        <v>0</v>
      </c>
      <c r="J11" s="1007">
        <v>0</v>
      </c>
      <c r="K11" s="1008">
        <v>5</v>
      </c>
      <c r="L11" s="1009">
        <v>1</v>
      </c>
      <c r="M11" s="1010">
        <v>6</v>
      </c>
      <c r="N11" s="466"/>
      <c r="O11" s="466"/>
      <c r="P11" s="466"/>
    </row>
    <row r="12" spans="1:16" ht="29.25" customHeight="1" thickBot="1">
      <c r="A12" s="1014" t="s">
        <v>12</v>
      </c>
      <c r="B12" s="1015">
        <v>18</v>
      </c>
      <c r="C12" s="1016">
        <v>9</v>
      </c>
      <c r="D12" s="1017">
        <v>27</v>
      </c>
      <c r="E12" s="1015">
        <v>15</v>
      </c>
      <c r="F12" s="1016">
        <v>6</v>
      </c>
      <c r="G12" s="1017">
        <v>21</v>
      </c>
      <c r="H12" s="1015">
        <v>0</v>
      </c>
      <c r="I12" s="1016">
        <v>0</v>
      </c>
      <c r="J12" s="1017">
        <v>0</v>
      </c>
      <c r="K12" s="1015">
        <v>33</v>
      </c>
      <c r="L12" s="1016">
        <v>15</v>
      </c>
      <c r="M12" s="1017">
        <v>48</v>
      </c>
      <c r="N12" s="466"/>
      <c r="O12" s="466"/>
      <c r="P12" s="466"/>
    </row>
    <row r="13" spans="1:16" ht="19.5">
      <c r="A13" s="508" t="s">
        <v>23</v>
      </c>
      <c r="B13" s="509"/>
      <c r="C13" s="510"/>
      <c r="D13" s="511"/>
      <c r="E13" s="509"/>
      <c r="F13" s="510"/>
      <c r="G13" s="511"/>
      <c r="H13" s="509"/>
      <c r="I13" s="510"/>
      <c r="J13" s="511"/>
      <c r="K13" s="509"/>
      <c r="L13" s="510"/>
      <c r="M13" s="511"/>
      <c r="N13" s="466"/>
      <c r="O13" s="466"/>
      <c r="P13" s="466"/>
    </row>
    <row r="14" spans="1:16" ht="19.5">
      <c r="A14" s="1018" t="s">
        <v>11</v>
      </c>
      <c r="B14" s="1005"/>
      <c r="C14" s="1006"/>
      <c r="D14" s="1007"/>
      <c r="E14" s="1005"/>
      <c r="F14" s="1006"/>
      <c r="G14" s="1007"/>
      <c r="H14" s="1005"/>
      <c r="I14" s="1006"/>
      <c r="J14" s="1007"/>
      <c r="K14" s="1019"/>
      <c r="L14" s="1006"/>
      <c r="M14" s="1007"/>
      <c r="N14" s="466"/>
      <c r="O14" s="466"/>
      <c r="P14" s="466"/>
    </row>
    <row r="15" spans="1:16" ht="19.5">
      <c r="A15" s="1004" t="s">
        <v>85</v>
      </c>
      <c r="B15" s="1005">
        <v>10</v>
      </c>
      <c r="C15" s="1006">
        <v>8</v>
      </c>
      <c r="D15" s="1007">
        <v>18</v>
      </c>
      <c r="E15" s="1005">
        <v>9</v>
      </c>
      <c r="F15" s="1006">
        <v>5</v>
      </c>
      <c r="G15" s="1007">
        <v>14</v>
      </c>
      <c r="H15" s="1005">
        <v>0</v>
      </c>
      <c r="I15" s="1006">
        <v>0</v>
      </c>
      <c r="J15" s="1007">
        <v>0</v>
      </c>
      <c r="K15" s="1008">
        <v>19</v>
      </c>
      <c r="L15" s="1009">
        <v>13</v>
      </c>
      <c r="M15" s="1010">
        <v>32</v>
      </c>
      <c r="N15" s="466"/>
      <c r="O15" s="466"/>
      <c r="P15" s="466"/>
    </row>
    <row r="16" spans="1:16" ht="19.5">
      <c r="A16" s="1004" t="s">
        <v>90</v>
      </c>
      <c r="B16" s="1005">
        <v>0</v>
      </c>
      <c r="C16" s="1006">
        <v>0</v>
      </c>
      <c r="D16" s="1007">
        <v>0</v>
      </c>
      <c r="E16" s="1005">
        <v>0</v>
      </c>
      <c r="F16" s="1006">
        <v>0</v>
      </c>
      <c r="G16" s="1007">
        <v>0</v>
      </c>
      <c r="H16" s="1005">
        <v>0</v>
      </c>
      <c r="I16" s="1006">
        <v>0</v>
      </c>
      <c r="J16" s="1007">
        <v>0</v>
      </c>
      <c r="K16" s="1008">
        <v>0</v>
      </c>
      <c r="L16" s="1009">
        <v>0</v>
      </c>
      <c r="M16" s="1010">
        <v>0</v>
      </c>
      <c r="N16" s="466"/>
      <c r="O16" s="466"/>
      <c r="P16" s="466"/>
    </row>
    <row r="17" spans="1:16" ht="24" customHeight="1">
      <c r="A17" s="1004" t="s">
        <v>88</v>
      </c>
      <c r="B17" s="1005">
        <v>8</v>
      </c>
      <c r="C17" s="1006">
        <v>1</v>
      </c>
      <c r="D17" s="1007">
        <v>9</v>
      </c>
      <c r="E17" s="1005">
        <v>1</v>
      </c>
      <c r="F17" s="1006">
        <v>0</v>
      </c>
      <c r="G17" s="1007">
        <v>1</v>
      </c>
      <c r="H17" s="1005">
        <v>0</v>
      </c>
      <c r="I17" s="1006">
        <v>0</v>
      </c>
      <c r="J17" s="1007">
        <v>0</v>
      </c>
      <c r="K17" s="1008">
        <v>9</v>
      </c>
      <c r="L17" s="1009">
        <v>1</v>
      </c>
      <c r="M17" s="1010">
        <v>10</v>
      </c>
      <c r="N17" s="466"/>
      <c r="O17" s="466"/>
      <c r="P17" s="466"/>
    </row>
    <row r="18" spans="1:16" ht="29.25" customHeight="1">
      <c r="A18" s="1004" t="s">
        <v>89</v>
      </c>
      <c r="B18" s="1005">
        <v>0</v>
      </c>
      <c r="C18" s="1006">
        <v>0</v>
      </c>
      <c r="D18" s="1007">
        <v>0</v>
      </c>
      <c r="E18" s="1005">
        <v>5</v>
      </c>
      <c r="F18" s="1006">
        <v>1</v>
      </c>
      <c r="G18" s="1007">
        <v>6</v>
      </c>
      <c r="H18" s="1005">
        <v>0</v>
      </c>
      <c r="I18" s="1006">
        <v>0</v>
      </c>
      <c r="J18" s="1007">
        <v>0</v>
      </c>
      <c r="K18" s="1008">
        <v>5</v>
      </c>
      <c r="L18" s="1009">
        <v>1</v>
      </c>
      <c r="M18" s="1010">
        <v>6</v>
      </c>
      <c r="N18" s="466"/>
      <c r="O18" s="466"/>
      <c r="P18" s="466"/>
    </row>
    <row r="19" spans="1:16" ht="30" customHeight="1" thickBot="1">
      <c r="A19" s="1020" t="s">
        <v>8</v>
      </c>
      <c r="B19" s="1015">
        <v>18</v>
      </c>
      <c r="C19" s="1016">
        <v>9</v>
      </c>
      <c r="D19" s="1017">
        <v>27</v>
      </c>
      <c r="E19" s="1015">
        <v>15</v>
      </c>
      <c r="F19" s="1016">
        <v>6</v>
      </c>
      <c r="G19" s="1017">
        <v>21</v>
      </c>
      <c r="H19" s="1015">
        <v>0</v>
      </c>
      <c r="I19" s="1016">
        <v>0</v>
      </c>
      <c r="J19" s="1017">
        <v>0</v>
      </c>
      <c r="K19" s="1015">
        <v>33</v>
      </c>
      <c r="L19" s="1021">
        <v>15</v>
      </c>
      <c r="M19" s="655">
        <v>48</v>
      </c>
      <c r="N19" s="466"/>
      <c r="O19" s="466"/>
      <c r="P19" s="466"/>
    </row>
    <row r="20" spans="1:16" ht="27" customHeight="1">
      <c r="A20" s="1985" t="s">
        <v>25</v>
      </c>
      <c r="B20" s="1979"/>
      <c r="C20" s="1980"/>
      <c r="D20" s="1986"/>
      <c r="E20" s="1979"/>
      <c r="F20" s="1980"/>
      <c r="G20" s="1986"/>
      <c r="H20" s="1979"/>
      <c r="I20" s="1980"/>
      <c r="J20" s="1986"/>
      <c r="K20" s="1982"/>
      <c r="L20" s="1983"/>
      <c r="M20" s="1984"/>
      <c r="N20" s="466"/>
      <c r="O20" s="466"/>
      <c r="P20" s="466"/>
    </row>
    <row r="21" spans="1:16" ht="30" customHeight="1">
      <c r="A21" s="656" t="s">
        <v>85</v>
      </c>
      <c r="B21" s="1005">
        <v>0</v>
      </c>
      <c r="C21" s="1006">
        <v>0</v>
      </c>
      <c r="D21" s="1022">
        <v>0</v>
      </c>
      <c r="E21" s="1005">
        <v>0</v>
      </c>
      <c r="F21" s="1006">
        <v>0</v>
      </c>
      <c r="G21" s="1022">
        <v>0</v>
      </c>
      <c r="H21" s="1005">
        <v>0</v>
      </c>
      <c r="I21" s="1006">
        <v>0</v>
      </c>
      <c r="J21" s="1007">
        <v>0</v>
      </c>
      <c r="K21" s="1023">
        <v>0</v>
      </c>
      <c r="L21" s="1009">
        <v>0</v>
      </c>
      <c r="M21" s="1010">
        <v>0</v>
      </c>
      <c r="N21" s="466"/>
      <c r="O21" s="466"/>
      <c r="P21" s="466"/>
    </row>
    <row r="22" spans="1:16" ht="30.75" customHeight="1">
      <c r="A22" s="656" t="s">
        <v>90</v>
      </c>
      <c r="B22" s="1005">
        <v>0</v>
      </c>
      <c r="C22" s="1006">
        <v>0</v>
      </c>
      <c r="D22" s="1022">
        <v>0</v>
      </c>
      <c r="E22" s="1005">
        <v>0</v>
      </c>
      <c r="F22" s="1006">
        <v>0</v>
      </c>
      <c r="G22" s="1022">
        <v>0</v>
      </c>
      <c r="H22" s="1005">
        <v>0</v>
      </c>
      <c r="I22" s="1006">
        <v>0</v>
      </c>
      <c r="J22" s="1007">
        <v>0</v>
      </c>
      <c r="K22" s="1023">
        <v>0</v>
      </c>
      <c r="L22" s="1009">
        <v>0</v>
      </c>
      <c r="M22" s="1010">
        <v>0</v>
      </c>
      <c r="N22" s="466"/>
      <c r="O22" s="466"/>
      <c r="P22" s="466"/>
    </row>
    <row r="23" spans="1:16" ht="25.5" customHeight="1">
      <c r="A23" s="656" t="s">
        <v>88</v>
      </c>
      <c r="B23" s="1005">
        <v>0</v>
      </c>
      <c r="C23" s="1006">
        <v>0</v>
      </c>
      <c r="D23" s="1022">
        <v>0</v>
      </c>
      <c r="E23" s="1005">
        <v>0</v>
      </c>
      <c r="F23" s="1006">
        <v>0</v>
      </c>
      <c r="G23" s="1022">
        <v>0</v>
      </c>
      <c r="H23" s="1005">
        <v>0</v>
      </c>
      <c r="I23" s="1006">
        <v>0</v>
      </c>
      <c r="J23" s="1007">
        <v>0</v>
      </c>
      <c r="K23" s="1023">
        <v>0</v>
      </c>
      <c r="L23" s="1009">
        <v>0</v>
      </c>
      <c r="M23" s="1010">
        <v>0</v>
      </c>
      <c r="N23" s="466"/>
      <c r="O23" s="466"/>
      <c r="P23" s="466"/>
    </row>
    <row r="24" spans="1:16" ht="31.5" customHeight="1">
      <c r="A24" s="656" t="s">
        <v>89</v>
      </c>
      <c r="B24" s="1005">
        <v>0</v>
      </c>
      <c r="C24" s="1006">
        <v>0</v>
      </c>
      <c r="D24" s="1022">
        <v>0</v>
      </c>
      <c r="E24" s="1005">
        <v>0</v>
      </c>
      <c r="F24" s="1006">
        <v>0</v>
      </c>
      <c r="G24" s="1022">
        <v>0</v>
      </c>
      <c r="H24" s="1005">
        <v>0</v>
      </c>
      <c r="I24" s="1006">
        <v>0</v>
      </c>
      <c r="J24" s="1007">
        <v>0</v>
      </c>
      <c r="K24" s="1023">
        <v>0</v>
      </c>
      <c r="L24" s="1009">
        <v>0</v>
      </c>
      <c r="M24" s="1010">
        <v>0</v>
      </c>
      <c r="N24" s="466"/>
      <c r="O24" s="466"/>
      <c r="P24" s="466"/>
    </row>
    <row r="25" spans="1:16" ht="31.5" customHeight="1" thickBot="1">
      <c r="A25" s="657" t="s">
        <v>13</v>
      </c>
      <c r="B25" s="658">
        <v>0</v>
      </c>
      <c r="C25" s="659">
        <v>0</v>
      </c>
      <c r="D25" s="660">
        <v>0</v>
      </c>
      <c r="E25" s="658">
        <v>0</v>
      </c>
      <c r="F25" s="659">
        <v>0</v>
      </c>
      <c r="G25" s="660">
        <v>0</v>
      </c>
      <c r="H25" s="658">
        <v>0</v>
      </c>
      <c r="I25" s="659">
        <v>0</v>
      </c>
      <c r="J25" s="1007">
        <v>0</v>
      </c>
      <c r="K25" s="661">
        <v>0</v>
      </c>
      <c r="L25" s="661">
        <v>0</v>
      </c>
      <c r="M25" s="662">
        <v>0</v>
      </c>
      <c r="N25" s="466"/>
      <c r="O25" s="466"/>
      <c r="P25" s="466"/>
    </row>
    <row r="26" spans="1:16" ht="24.75" customHeight="1" thickBot="1">
      <c r="A26" s="1987" t="s">
        <v>10</v>
      </c>
      <c r="B26" s="1988">
        <v>18</v>
      </c>
      <c r="C26" s="1989">
        <v>9</v>
      </c>
      <c r="D26" s="1990">
        <v>27</v>
      </c>
      <c r="E26" s="1988">
        <v>15</v>
      </c>
      <c r="F26" s="1989">
        <v>6</v>
      </c>
      <c r="G26" s="1990">
        <v>21</v>
      </c>
      <c r="H26" s="1988">
        <v>0</v>
      </c>
      <c r="I26" s="1989">
        <v>0</v>
      </c>
      <c r="J26" s="1990">
        <v>0</v>
      </c>
      <c r="K26" s="1991">
        <v>33</v>
      </c>
      <c r="L26" s="1992">
        <v>15</v>
      </c>
      <c r="M26" s="1990">
        <v>48</v>
      </c>
      <c r="N26" s="466"/>
      <c r="O26" s="466"/>
      <c r="P26" s="466"/>
    </row>
    <row r="27" spans="1:16" ht="33" customHeight="1" thickBot="1">
      <c r="A27" s="1987" t="s">
        <v>14</v>
      </c>
      <c r="B27" s="1993">
        <v>0</v>
      </c>
      <c r="C27" s="1994">
        <v>0</v>
      </c>
      <c r="D27" s="1995">
        <v>0</v>
      </c>
      <c r="E27" s="1993">
        <v>0</v>
      </c>
      <c r="F27" s="1994">
        <v>0</v>
      </c>
      <c r="G27" s="1995">
        <v>0</v>
      </c>
      <c r="H27" s="1993">
        <v>0</v>
      </c>
      <c r="I27" s="1994">
        <v>0</v>
      </c>
      <c r="J27" s="1995">
        <v>0</v>
      </c>
      <c r="K27" s="1992">
        <v>0</v>
      </c>
      <c r="L27" s="1989">
        <v>0</v>
      </c>
      <c r="M27" s="1990">
        <v>0</v>
      </c>
      <c r="N27" s="466"/>
      <c r="O27" s="466"/>
      <c r="P27" s="466"/>
    </row>
    <row r="28" spans="1:16" ht="31.5" customHeight="1" thickBot="1">
      <c r="A28" s="1996" t="s">
        <v>15</v>
      </c>
      <c r="B28" s="2004">
        <v>18</v>
      </c>
      <c r="C28" s="2005">
        <v>9</v>
      </c>
      <c r="D28" s="2006">
        <v>27</v>
      </c>
      <c r="E28" s="2004">
        <v>15</v>
      </c>
      <c r="F28" s="2005">
        <v>6</v>
      </c>
      <c r="G28" s="2006">
        <v>21</v>
      </c>
      <c r="H28" s="2004">
        <v>0</v>
      </c>
      <c r="I28" s="2005">
        <v>0</v>
      </c>
      <c r="J28" s="2006">
        <v>0</v>
      </c>
      <c r="K28" s="2007">
        <v>33</v>
      </c>
      <c r="L28" s="2005">
        <v>15</v>
      </c>
      <c r="M28" s="2006">
        <v>48</v>
      </c>
      <c r="N28" s="466"/>
      <c r="O28" s="466"/>
      <c r="P28" s="466"/>
    </row>
    <row r="29" spans="1:16">
      <c r="A29" s="467"/>
      <c r="B29" s="467"/>
      <c r="C29" s="467"/>
      <c r="D29" s="467"/>
      <c r="E29" s="467"/>
      <c r="F29" s="467"/>
      <c r="G29" s="467"/>
      <c r="H29" s="467"/>
      <c r="I29" s="467"/>
      <c r="J29" s="467"/>
      <c r="K29" s="467"/>
      <c r="L29" s="467"/>
      <c r="M29" s="467"/>
      <c r="N29" s="467"/>
      <c r="O29" s="467"/>
      <c r="P29" s="467"/>
    </row>
    <row r="30" spans="1:16">
      <c r="A30" s="467"/>
      <c r="B30" s="467"/>
      <c r="C30" s="467"/>
      <c r="D30" s="467"/>
      <c r="E30" s="467"/>
      <c r="F30" s="467"/>
      <c r="G30" s="467"/>
      <c r="H30" s="467"/>
      <c r="I30" s="467"/>
      <c r="J30" s="467"/>
      <c r="K30" s="467"/>
      <c r="L30" s="467"/>
      <c r="M30" s="467"/>
      <c r="N30" s="467"/>
      <c r="O30" s="467"/>
      <c r="P30" s="467"/>
    </row>
    <row r="31" spans="1:16">
      <c r="A31" s="4166"/>
      <c r="B31" s="4166"/>
      <c r="C31" s="4166"/>
      <c r="D31" s="4166"/>
      <c r="E31" s="4166"/>
      <c r="F31" s="4166"/>
      <c r="G31" s="4166"/>
      <c r="H31" s="467"/>
      <c r="I31" s="467"/>
      <c r="J31" s="467"/>
      <c r="K31" s="468"/>
      <c r="L31" s="467"/>
      <c r="M31" s="467"/>
      <c r="N31" s="467"/>
      <c r="O31" s="467"/>
      <c r="P31" s="467"/>
    </row>
    <row r="32" spans="1:16">
      <c r="A32" s="467"/>
      <c r="B32" s="467"/>
      <c r="C32" s="467"/>
      <c r="D32" s="467"/>
      <c r="E32" s="467"/>
      <c r="F32" s="467"/>
      <c r="G32" s="467"/>
      <c r="H32" s="467"/>
      <c r="I32" s="467"/>
      <c r="J32" s="467"/>
      <c r="K32" s="467"/>
      <c r="L32" s="467"/>
      <c r="M32" s="467"/>
      <c r="N32" s="467"/>
      <c r="O32" s="467"/>
      <c r="P32" s="467"/>
    </row>
  </sheetData>
  <mergeCells count="9">
    <mergeCell ref="A31:G31"/>
    <mergeCell ref="A2:M2"/>
    <mergeCell ref="A3:M3"/>
    <mergeCell ref="A1:M1"/>
    <mergeCell ref="A4:M4"/>
    <mergeCell ref="B5:D5"/>
    <mergeCell ref="E5:G5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A42"/>
  <sheetViews>
    <sheetView topLeftCell="A10" zoomScale="40" zoomScaleNormal="40" workbookViewId="0">
      <selection activeCell="V36" sqref="V35:V36"/>
    </sheetView>
  </sheetViews>
  <sheetFormatPr defaultRowHeight="25.5"/>
  <cols>
    <col min="1" max="1" width="95.140625" style="412" customWidth="1"/>
    <col min="2" max="2" width="17" style="412" customWidth="1"/>
    <col min="3" max="3" width="16.7109375" style="412" customWidth="1"/>
    <col min="4" max="4" width="17" style="412" customWidth="1"/>
    <col min="5" max="5" width="16.7109375" style="412" customWidth="1"/>
    <col min="6" max="6" width="17" style="412" customWidth="1"/>
    <col min="7" max="7" width="16.7109375" style="412" customWidth="1"/>
    <col min="8" max="8" width="17" style="412" customWidth="1"/>
    <col min="9" max="15" width="16.7109375" style="412" customWidth="1"/>
    <col min="16" max="16" width="18" style="412" customWidth="1"/>
    <col min="17" max="18" width="10.7109375" style="412" customWidth="1"/>
    <col min="19" max="19" width="9.140625" style="412" customWidth="1"/>
    <col min="20" max="20" width="12.85546875" style="412" customWidth="1"/>
    <col min="21" max="21" width="23.42578125" style="412" customWidth="1"/>
    <col min="22" max="23" width="9.140625" style="412" customWidth="1"/>
    <col min="24" max="24" width="10.5703125" style="412" bestFit="1" customWidth="1"/>
    <col min="25" max="25" width="11.28515625" style="412" customWidth="1"/>
    <col min="26" max="256" width="9.140625" style="412"/>
    <col min="257" max="257" width="95.140625" style="412" customWidth="1"/>
    <col min="258" max="258" width="17" style="412" customWidth="1"/>
    <col min="259" max="259" width="16.7109375" style="412" customWidth="1"/>
    <col min="260" max="260" width="17" style="412" customWidth="1"/>
    <col min="261" max="261" width="16.7109375" style="412" customWidth="1"/>
    <col min="262" max="262" width="17" style="412" customWidth="1"/>
    <col min="263" max="263" width="16.7109375" style="412" customWidth="1"/>
    <col min="264" max="264" width="17" style="412" customWidth="1"/>
    <col min="265" max="271" width="16.7109375" style="412" customWidth="1"/>
    <col min="272" max="272" width="18" style="412" customWidth="1"/>
    <col min="273" max="274" width="10.7109375" style="412" customWidth="1"/>
    <col min="275" max="275" width="9.140625" style="412" customWidth="1"/>
    <col min="276" max="276" width="12.85546875" style="412" customWidth="1"/>
    <col min="277" max="277" width="23.42578125" style="412" customWidth="1"/>
    <col min="278" max="279" width="9.140625" style="412" customWidth="1"/>
    <col min="280" max="280" width="10.5703125" style="412" bestFit="1" customWidth="1"/>
    <col min="281" max="281" width="11.28515625" style="412" customWidth="1"/>
    <col min="282" max="512" width="9.140625" style="412"/>
    <col min="513" max="513" width="95.140625" style="412" customWidth="1"/>
    <col min="514" max="514" width="17" style="412" customWidth="1"/>
    <col min="515" max="515" width="16.7109375" style="412" customWidth="1"/>
    <col min="516" max="516" width="17" style="412" customWidth="1"/>
    <col min="517" max="517" width="16.7109375" style="412" customWidth="1"/>
    <col min="518" max="518" width="17" style="412" customWidth="1"/>
    <col min="519" max="519" width="16.7109375" style="412" customWidth="1"/>
    <col min="520" max="520" width="17" style="412" customWidth="1"/>
    <col min="521" max="527" width="16.7109375" style="412" customWidth="1"/>
    <col min="528" max="528" width="18" style="412" customWidth="1"/>
    <col min="529" max="530" width="10.7109375" style="412" customWidth="1"/>
    <col min="531" max="531" width="9.140625" style="412" customWidth="1"/>
    <col min="532" max="532" width="12.85546875" style="412" customWidth="1"/>
    <col min="533" max="533" width="23.42578125" style="412" customWidth="1"/>
    <col min="534" max="535" width="9.140625" style="412" customWidth="1"/>
    <col min="536" max="536" width="10.5703125" style="412" bestFit="1" customWidth="1"/>
    <col min="537" max="537" width="11.28515625" style="412" customWidth="1"/>
    <col min="538" max="768" width="9.140625" style="412"/>
    <col min="769" max="769" width="95.140625" style="412" customWidth="1"/>
    <col min="770" max="770" width="17" style="412" customWidth="1"/>
    <col min="771" max="771" width="16.7109375" style="412" customWidth="1"/>
    <col min="772" max="772" width="17" style="412" customWidth="1"/>
    <col min="773" max="773" width="16.7109375" style="412" customWidth="1"/>
    <col min="774" max="774" width="17" style="412" customWidth="1"/>
    <col min="775" max="775" width="16.7109375" style="412" customWidth="1"/>
    <col min="776" max="776" width="17" style="412" customWidth="1"/>
    <col min="777" max="783" width="16.7109375" style="412" customWidth="1"/>
    <col min="784" max="784" width="18" style="412" customWidth="1"/>
    <col min="785" max="786" width="10.7109375" style="412" customWidth="1"/>
    <col min="787" max="787" width="9.140625" style="412" customWidth="1"/>
    <col min="788" max="788" width="12.85546875" style="412" customWidth="1"/>
    <col min="789" max="789" width="23.42578125" style="412" customWidth="1"/>
    <col min="790" max="791" width="9.140625" style="412" customWidth="1"/>
    <col min="792" max="792" width="10.5703125" style="412" bestFit="1" customWidth="1"/>
    <col min="793" max="793" width="11.28515625" style="412" customWidth="1"/>
    <col min="794" max="1024" width="9.140625" style="412"/>
    <col min="1025" max="1025" width="95.140625" style="412" customWidth="1"/>
    <col min="1026" max="1026" width="17" style="412" customWidth="1"/>
    <col min="1027" max="1027" width="16.7109375" style="412" customWidth="1"/>
    <col min="1028" max="1028" width="17" style="412" customWidth="1"/>
    <col min="1029" max="1029" width="16.7109375" style="412" customWidth="1"/>
    <col min="1030" max="1030" width="17" style="412" customWidth="1"/>
    <col min="1031" max="1031" width="16.7109375" style="412" customWidth="1"/>
    <col min="1032" max="1032" width="17" style="412" customWidth="1"/>
    <col min="1033" max="1039" width="16.7109375" style="412" customWidth="1"/>
    <col min="1040" max="1040" width="18" style="412" customWidth="1"/>
    <col min="1041" max="1042" width="10.7109375" style="412" customWidth="1"/>
    <col min="1043" max="1043" width="9.140625" style="412" customWidth="1"/>
    <col min="1044" max="1044" width="12.85546875" style="412" customWidth="1"/>
    <col min="1045" max="1045" width="23.42578125" style="412" customWidth="1"/>
    <col min="1046" max="1047" width="9.140625" style="412" customWidth="1"/>
    <col min="1048" max="1048" width="10.5703125" style="412" bestFit="1" customWidth="1"/>
    <col min="1049" max="1049" width="11.28515625" style="412" customWidth="1"/>
    <col min="1050" max="1280" width="9.140625" style="412"/>
    <col min="1281" max="1281" width="95.140625" style="412" customWidth="1"/>
    <col min="1282" max="1282" width="17" style="412" customWidth="1"/>
    <col min="1283" max="1283" width="16.7109375" style="412" customWidth="1"/>
    <col min="1284" max="1284" width="17" style="412" customWidth="1"/>
    <col min="1285" max="1285" width="16.7109375" style="412" customWidth="1"/>
    <col min="1286" max="1286" width="17" style="412" customWidth="1"/>
    <col min="1287" max="1287" width="16.7109375" style="412" customWidth="1"/>
    <col min="1288" max="1288" width="17" style="412" customWidth="1"/>
    <col min="1289" max="1295" width="16.7109375" style="412" customWidth="1"/>
    <col min="1296" max="1296" width="18" style="412" customWidth="1"/>
    <col min="1297" max="1298" width="10.7109375" style="412" customWidth="1"/>
    <col min="1299" max="1299" width="9.140625" style="412" customWidth="1"/>
    <col min="1300" max="1300" width="12.85546875" style="412" customWidth="1"/>
    <col min="1301" max="1301" width="23.42578125" style="412" customWidth="1"/>
    <col min="1302" max="1303" width="9.140625" style="412" customWidth="1"/>
    <col min="1304" max="1304" width="10.5703125" style="412" bestFit="1" customWidth="1"/>
    <col min="1305" max="1305" width="11.28515625" style="412" customWidth="1"/>
    <col min="1306" max="1536" width="9.140625" style="412"/>
    <col min="1537" max="1537" width="95.140625" style="412" customWidth="1"/>
    <col min="1538" max="1538" width="17" style="412" customWidth="1"/>
    <col min="1539" max="1539" width="16.7109375" style="412" customWidth="1"/>
    <col min="1540" max="1540" width="17" style="412" customWidth="1"/>
    <col min="1541" max="1541" width="16.7109375" style="412" customWidth="1"/>
    <col min="1542" max="1542" width="17" style="412" customWidth="1"/>
    <col min="1543" max="1543" width="16.7109375" style="412" customWidth="1"/>
    <col min="1544" max="1544" width="17" style="412" customWidth="1"/>
    <col min="1545" max="1551" width="16.7109375" style="412" customWidth="1"/>
    <col min="1552" max="1552" width="18" style="412" customWidth="1"/>
    <col min="1553" max="1554" width="10.7109375" style="412" customWidth="1"/>
    <col min="1555" max="1555" width="9.140625" style="412" customWidth="1"/>
    <col min="1556" max="1556" width="12.85546875" style="412" customWidth="1"/>
    <col min="1557" max="1557" width="23.42578125" style="412" customWidth="1"/>
    <col min="1558" max="1559" width="9.140625" style="412" customWidth="1"/>
    <col min="1560" max="1560" width="10.5703125" style="412" bestFit="1" customWidth="1"/>
    <col min="1561" max="1561" width="11.28515625" style="412" customWidth="1"/>
    <col min="1562" max="1792" width="9.140625" style="412"/>
    <col min="1793" max="1793" width="95.140625" style="412" customWidth="1"/>
    <col min="1794" max="1794" width="17" style="412" customWidth="1"/>
    <col min="1795" max="1795" width="16.7109375" style="412" customWidth="1"/>
    <col min="1796" max="1796" width="17" style="412" customWidth="1"/>
    <col min="1797" max="1797" width="16.7109375" style="412" customWidth="1"/>
    <col min="1798" max="1798" width="17" style="412" customWidth="1"/>
    <col min="1799" max="1799" width="16.7109375" style="412" customWidth="1"/>
    <col min="1800" max="1800" width="17" style="412" customWidth="1"/>
    <col min="1801" max="1807" width="16.7109375" style="412" customWidth="1"/>
    <col min="1808" max="1808" width="18" style="412" customWidth="1"/>
    <col min="1809" max="1810" width="10.7109375" style="412" customWidth="1"/>
    <col min="1811" max="1811" width="9.140625" style="412" customWidth="1"/>
    <col min="1812" max="1812" width="12.85546875" style="412" customWidth="1"/>
    <col min="1813" max="1813" width="23.42578125" style="412" customWidth="1"/>
    <col min="1814" max="1815" width="9.140625" style="412" customWidth="1"/>
    <col min="1816" max="1816" width="10.5703125" style="412" bestFit="1" customWidth="1"/>
    <col min="1817" max="1817" width="11.28515625" style="412" customWidth="1"/>
    <col min="1818" max="2048" width="9.140625" style="412"/>
    <col min="2049" max="2049" width="95.140625" style="412" customWidth="1"/>
    <col min="2050" max="2050" width="17" style="412" customWidth="1"/>
    <col min="2051" max="2051" width="16.7109375" style="412" customWidth="1"/>
    <col min="2052" max="2052" width="17" style="412" customWidth="1"/>
    <col min="2053" max="2053" width="16.7109375" style="412" customWidth="1"/>
    <col min="2054" max="2054" width="17" style="412" customWidth="1"/>
    <col min="2055" max="2055" width="16.7109375" style="412" customWidth="1"/>
    <col min="2056" max="2056" width="17" style="412" customWidth="1"/>
    <col min="2057" max="2063" width="16.7109375" style="412" customWidth="1"/>
    <col min="2064" max="2064" width="18" style="412" customWidth="1"/>
    <col min="2065" max="2066" width="10.7109375" style="412" customWidth="1"/>
    <col min="2067" max="2067" width="9.140625" style="412" customWidth="1"/>
    <col min="2068" max="2068" width="12.85546875" style="412" customWidth="1"/>
    <col min="2069" max="2069" width="23.42578125" style="412" customWidth="1"/>
    <col min="2070" max="2071" width="9.140625" style="412" customWidth="1"/>
    <col min="2072" max="2072" width="10.5703125" style="412" bestFit="1" customWidth="1"/>
    <col min="2073" max="2073" width="11.28515625" style="412" customWidth="1"/>
    <col min="2074" max="2304" width="9.140625" style="412"/>
    <col min="2305" max="2305" width="95.140625" style="412" customWidth="1"/>
    <col min="2306" max="2306" width="17" style="412" customWidth="1"/>
    <col min="2307" max="2307" width="16.7109375" style="412" customWidth="1"/>
    <col min="2308" max="2308" width="17" style="412" customWidth="1"/>
    <col min="2309" max="2309" width="16.7109375" style="412" customWidth="1"/>
    <col min="2310" max="2310" width="17" style="412" customWidth="1"/>
    <col min="2311" max="2311" width="16.7109375" style="412" customWidth="1"/>
    <col min="2312" max="2312" width="17" style="412" customWidth="1"/>
    <col min="2313" max="2319" width="16.7109375" style="412" customWidth="1"/>
    <col min="2320" max="2320" width="18" style="412" customWidth="1"/>
    <col min="2321" max="2322" width="10.7109375" style="412" customWidth="1"/>
    <col min="2323" max="2323" width="9.140625" style="412" customWidth="1"/>
    <col min="2324" max="2324" width="12.85546875" style="412" customWidth="1"/>
    <col min="2325" max="2325" width="23.42578125" style="412" customWidth="1"/>
    <col min="2326" max="2327" width="9.140625" style="412" customWidth="1"/>
    <col min="2328" max="2328" width="10.5703125" style="412" bestFit="1" customWidth="1"/>
    <col min="2329" max="2329" width="11.28515625" style="412" customWidth="1"/>
    <col min="2330" max="2560" width="9.140625" style="412"/>
    <col min="2561" max="2561" width="95.140625" style="412" customWidth="1"/>
    <col min="2562" max="2562" width="17" style="412" customWidth="1"/>
    <col min="2563" max="2563" width="16.7109375" style="412" customWidth="1"/>
    <col min="2564" max="2564" width="17" style="412" customWidth="1"/>
    <col min="2565" max="2565" width="16.7109375" style="412" customWidth="1"/>
    <col min="2566" max="2566" width="17" style="412" customWidth="1"/>
    <col min="2567" max="2567" width="16.7109375" style="412" customWidth="1"/>
    <col min="2568" max="2568" width="17" style="412" customWidth="1"/>
    <col min="2569" max="2575" width="16.7109375" style="412" customWidth="1"/>
    <col min="2576" max="2576" width="18" style="412" customWidth="1"/>
    <col min="2577" max="2578" width="10.7109375" style="412" customWidth="1"/>
    <col min="2579" max="2579" width="9.140625" style="412" customWidth="1"/>
    <col min="2580" max="2580" width="12.85546875" style="412" customWidth="1"/>
    <col min="2581" max="2581" width="23.42578125" style="412" customWidth="1"/>
    <col min="2582" max="2583" width="9.140625" style="412" customWidth="1"/>
    <col min="2584" max="2584" width="10.5703125" style="412" bestFit="1" customWidth="1"/>
    <col min="2585" max="2585" width="11.28515625" style="412" customWidth="1"/>
    <col min="2586" max="2816" width="9.140625" style="412"/>
    <col min="2817" max="2817" width="95.140625" style="412" customWidth="1"/>
    <col min="2818" max="2818" width="17" style="412" customWidth="1"/>
    <col min="2819" max="2819" width="16.7109375" style="412" customWidth="1"/>
    <col min="2820" max="2820" width="17" style="412" customWidth="1"/>
    <col min="2821" max="2821" width="16.7109375" style="412" customWidth="1"/>
    <col min="2822" max="2822" width="17" style="412" customWidth="1"/>
    <col min="2823" max="2823" width="16.7109375" style="412" customWidth="1"/>
    <col min="2824" max="2824" width="17" style="412" customWidth="1"/>
    <col min="2825" max="2831" width="16.7109375" style="412" customWidth="1"/>
    <col min="2832" max="2832" width="18" style="412" customWidth="1"/>
    <col min="2833" max="2834" width="10.7109375" style="412" customWidth="1"/>
    <col min="2835" max="2835" width="9.140625" style="412" customWidth="1"/>
    <col min="2836" max="2836" width="12.85546875" style="412" customWidth="1"/>
    <col min="2837" max="2837" width="23.42578125" style="412" customWidth="1"/>
    <col min="2838" max="2839" width="9.140625" style="412" customWidth="1"/>
    <col min="2840" max="2840" width="10.5703125" style="412" bestFit="1" customWidth="1"/>
    <col min="2841" max="2841" width="11.28515625" style="412" customWidth="1"/>
    <col min="2842" max="3072" width="9.140625" style="412"/>
    <col min="3073" max="3073" width="95.140625" style="412" customWidth="1"/>
    <col min="3074" max="3074" width="17" style="412" customWidth="1"/>
    <col min="3075" max="3075" width="16.7109375" style="412" customWidth="1"/>
    <col min="3076" max="3076" width="17" style="412" customWidth="1"/>
    <col min="3077" max="3077" width="16.7109375" style="412" customWidth="1"/>
    <col min="3078" max="3078" width="17" style="412" customWidth="1"/>
    <col min="3079" max="3079" width="16.7109375" style="412" customWidth="1"/>
    <col min="3080" max="3080" width="17" style="412" customWidth="1"/>
    <col min="3081" max="3087" width="16.7109375" style="412" customWidth="1"/>
    <col min="3088" max="3088" width="18" style="412" customWidth="1"/>
    <col min="3089" max="3090" width="10.7109375" style="412" customWidth="1"/>
    <col min="3091" max="3091" width="9.140625" style="412" customWidth="1"/>
    <col min="3092" max="3092" width="12.85546875" style="412" customWidth="1"/>
    <col min="3093" max="3093" width="23.42578125" style="412" customWidth="1"/>
    <col min="3094" max="3095" width="9.140625" style="412" customWidth="1"/>
    <col min="3096" max="3096" width="10.5703125" style="412" bestFit="1" customWidth="1"/>
    <col min="3097" max="3097" width="11.28515625" style="412" customWidth="1"/>
    <col min="3098" max="3328" width="9.140625" style="412"/>
    <col min="3329" max="3329" width="95.140625" style="412" customWidth="1"/>
    <col min="3330" max="3330" width="17" style="412" customWidth="1"/>
    <col min="3331" max="3331" width="16.7109375" style="412" customWidth="1"/>
    <col min="3332" max="3332" width="17" style="412" customWidth="1"/>
    <col min="3333" max="3333" width="16.7109375" style="412" customWidth="1"/>
    <col min="3334" max="3334" width="17" style="412" customWidth="1"/>
    <col min="3335" max="3335" width="16.7109375" style="412" customWidth="1"/>
    <col min="3336" max="3336" width="17" style="412" customWidth="1"/>
    <col min="3337" max="3343" width="16.7109375" style="412" customWidth="1"/>
    <col min="3344" max="3344" width="18" style="412" customWidth="1"/>
    <col min="3345" max="3346" width="10.7109375" style="412" customWidth="1"/>
    <col min="3347" max="3347" width="9.140625" style="412" customWidth="1"/>
    <col min="3348" max="3348" width="12.85546875" style="412" customWidth="1"/>
    <col min="3349" max="3349" width="23.42578125" style="412" customWidth="1"/>
    <col min="3350" max="3351" width="9.140625" style="412" customWidth="1"/>
    <col min="3352" max="3352" width="10.5703125" style="412" bestFit="1" customWidth="1"/>
    <col min="3353" max="3353" width="11.28515625" style="412" customWidth="1"/>
    <col min="3354" max="3584" width="9.140625" style="412"/>
    <col min="3585" max="3585" width="95.140625" style="412" customWidth="1"/>
    <col min="3586" max="3586" width="17" style="412" customWidth="1"/>
    <col min="3587" max="3587" width="16.7109375" style="412" customWidth="1"/>
    <col min="3588" max="3588" width="17" style="412" customWidth="1"/>
    <col min="3589" max="3589" width="16.7109375" style="412" customWidth="1"/>
    <col min="3590" max="3590" width="17" style="412" customWidth="1"/>
    <col min="3591" max="3591" width="16.7109375" style="412" customWidth="1"/>
    <col min="3592" max="3592" width="17" style="412" customWidth="1"/>
    <col min="3593" max="3599" width="16.7109375" style="412" customWidth="1"/>
    <col min="3600" max="3600" width="18" style="412" customWidth="1"/>
    <col min="3601" max="3602" width="10.7109375" style="412" customWidth="1"/>
    <col min="3603" max="3603" width="9.140625" style="412" customWidth="1"/>
    <col min="3604" max="3604" width="12.85546875" style="412" customWidth="1"/>
    <col min="3605" max="3605" width="23.42578125" style="412" customWidth="1"/>
    <col min="3606" max="3607" width="9.140625" style="412" customWidth="1"/>
    <col min="3608" max="3608" width="10.5703125" style="412" bestFit="1" customWidth="1"/>
    <col min="3609" max="3609" width="11.28515625" style="412" customWidth="1"/>
    <col min="3610" max="3840" width="9.140625" style="412"/>
    <col min="3841" max="3841" width="95.140625" style="412" customWidth="1"/>
    <col min="3842" max="3842" width="17" style="412" customWidth="1"/>
    <col min="3843" max="3843" width="16.7109375" style="412" customWidth="1"/>
    <col min="3844" max="3844" width="17" style="412" customWidth="1"/>
    <col min="3845" max="3845" width="16.7109375" style="412" customWidth="1"/>
    <col min="3846" max="3846" width="17" style="412" customWidth="1"/>
    <col min="3847" max="3847" width="16.7109375" style="412" customWidth="1"/>
    <col min="3848" max="3848" width="17" style="412" customWidth="1"/>
    <col min="3849" max="3855" width="16.7109375" style="412" customWidth="1"/>
    <col min="3856" max="3856" width="18" style="412" customWidth="1"/>
    <col min="3857" max="3858" width="10.7109375" style="412" customWidth="1"/>
    <col min="3859" max="3859" width="9.140625" style="412" customWidth="1"/>
    <col min="3860" max="3860" width="12.85546875" style="412" customWidth="1"/>
    <col min="3861" max="3861" width="23.42578125" style="412" customWidth="1"/>
    <col min="3862" max="3863" width="9.140625" style="412" customWidth="1"/>
    <col min="3864" max="3864" width="10.5703125" style="412" bestFit="1" customWidth="1"/>
    <col min="3865" max="3865" width="11.28515625" style="412" customWidth="1"/>
    <col min="3866" max="4096" width="9.140625" style="412"/>
    <col min="4097" max="4097" width="95.140625" style="412" customWidth="1"/>
    <col min="4098" max="4098" width="17" style="412" customWidth="1"/>
    <col min="4099" max="4099" width="16.7109375" style="412" customWidth="1"/>
    <col min="4100" max="4100" width="17" style="412" customWidth="1"/>
    <col min="4101" max="4101" width="16.7109375" style="412" customWidth="1"/>
    <col min="4102" max="4102" width="17" style="412" customWidth="1"/>
    <col min="4103" max="4103" width="16.7109375" style="412" customWidth="1"/>
    <col min="4104" max="4104" width="17" style="412" customWidth="1"/>
    <col min="4105" max="4111" width="16.7109375" style="412" customWidth="1"/>
    <col min="4112" max="4112" width="18" style="412" customWidth="1"/>
    <col min="4113" max="4114" width="10.7109375" style="412" customWidth="1"/>
    <col min="4115" max="4115" width="9.140625" style="412" customWidth="1"/>
    <col min="4116" max="4116" width="12.85546875" style="412" customWidth="1"/>
    <col min="4117" max="4117" width="23.42578125" style="412" customWidth="1"/>
    <col min="4118" max="4119" width="9.140625" style="412" customWidth="1"/>
    <col min="4120" max="4120" width="10.5703125" style="412" bestFit="1" customWidth="1"/>
    <col min="4121" max="4121" width="11.28515625" style="412" customWidth="1"/>
    <col min="4122" max="4352" width="9.140625" style="412"/>
    <col min="4353" max="4353" width="95.140625" style="412" customWidth="1"/>
    <col min="4354" max="4354" width="17" style="412" customWidth="1"/>
    <col min="4355" max="4355" width="16.7109375" style="412" customWidth="1"/>
    <col min="4356" max="4356" width="17" style="412" customWidth="1"/>
    <col min="4357" max="4357" width="16.7109375" style="412" customWidth="1"/>
    <col min="4358" max="4358" width="17" style="412" customWidth="1"/>
    <col min="4359" max="4359" width="16.7109375" style="412" customWidth="1"/>
    <col min="4360" max="4360" width="17" style="412" customWidth="1"/>
    <col min="4361" max="4367" width="16.7109375" style="412" customWidth="1"/>
    <col min="4368" max="4368" width="18" style="412" customWidth="1"/>
    <col min="4369" max="4370" width="10.7109375" style="412" customWidth="1"/>
    <col min="4371" max="4371" width="9.140625" style="412" customWidth="1"/>
    <col min="4372" max="4372" width="12.85546875" style="412" customWidth="1"/>
    <col min="4373" max="4373" width="23.42578125" style="412" customWidth="1"/>
    <col min="4374" max="4375" width="9.140625" style="412" customWidth="1"/>
    <col min="4376" max="4376" width="10.5703125" style="412" bestFit="1" customWidth="1"/>
    <col min="4377" max="4377" width="11.28515625" style="412" customWidth="1"/>
    <col min="4378" max="4608" width="9.140625" style="412"/>
    <col min="4609" max="4609" width="95.140625" style="412" customWidth="1"/>
    <col min="4610" max="4610" width="17" style="412" customWidth="1"/>
    <col min="4611" max="4611" width="16.7109375" style="412" customWidth="1"/>
    <col min="4612" max="4612" width="17" style="412" customWidth="1"/>
    <col min="4613" max="4613" width="16.7109375" style="412" customWidth="1"/>
    <col min="4614" max="4614" width="17" style="412" customWidth="1"/>
    <col min="4615" max="4615" width="16.7109375" style="412" customWidth="1"/>
    <col min="4616" max="4616" width="17" style="412" customWidth="1"/>
    <col min="4617" max="4623" width="16.7109375" style="412" customWidth="1"/>
    <col min="4624" max="4624" width="18" style="412" customWidth="1"/>
    <col min="4625" max="4626" width="10.7109375" style="412" customWidth="1"/>
    <col min="4627" max="4627" width="9.140625" style="412" customWidth="1"/>
    <col min="4628" max="4628" width="12.85546875" style="412" customWidth="1"/>
    <col min="4629" max="4629" width="23.42578125" style="412" customWidth="1"/>
    <col min="4630" max="4631" width="9.140625" style="412" customWidth="1"/>
    <col min="4632" max="4632" width="10.5703125" style="412" bestFit="1" customWidth="1"/>
    <col min="4633" max="4633" width="11.28515625" style="412" customWidth="1"/>
    <col min="4634" max="4864" width="9.140625" style="412"/>
    <col min="4865" max="4865" width="95.140625" style="412" customWidth="1"/>
    <col min="4866" max="4866" width="17" style="412" customWidth="1"/>
    <col min="4867" max="4867" width="16.7109375" style="412" customWidth="1"/>
    <col min="4868" max="4868" width="17" style="412" customWidth="1"/>
    <col min="4869" max="4869" width="16.7109375" style="412" customWidth="1"/>
    <col min="4870" max="4870" width="17" style="412" customWidth="1"/>
    <col min="4871" max="4871" width="16.7109375" style="412" customWidth="1"/>
    <col min="4872" max="4872" width="17" style="412" customWidth="1"/>
    <col min="4873" max="4879" width="16.7109375" style="412" customWidth="1"/>
    <col min="4880" max="4880" width="18" style="412" customWidth="1"/>
    <col min="4881" max="4882" width="10.7109375" style="412" customWidth="1"/>
    <col min="4883" max="4883" width="9.140625" style="412" customWidth="1"/>
    <col min="4884" max="4884" width="12.85546875" style="412" customWidth="1"/>
    <col min="4885" max="4885" width="23.42578125" style="412" customWidth="1"/>
    <col min="4886" max="4887" width="9.140625" style="412" customWidth="1"/>
    <col min="4888" max="4888" width="10.5703125" style="412" bestFit="1" customWidth="1"/>
    <col min="4889" max="4889" width="11.28515625" style="412" customWidth="1"/>
    <col min="4890" max="5120" width="9.140625" style="412"/>
    <col min="5121" max="5121" width="95.140625" style="412" customWidth="1"/>
    <col min="5122" max="5122" width="17" style="412" customWidth="1"/>
    <col min="5123" max="5123" width="16.7109375" style="412" customWidth="1"/>
    <col min="5124" max="5124" width="17" style="412" customWidth="1"/>
    <col min="5125" max="5125" width="16.7109375" style="412" customWidth="1"/>
    <col min="5126" max="5126" width="17" style="412" customWidth="1"/>
    <col min="5127" max="5127" width="16.7109375" style="412" customWidth="1"/>
    <col min="5128" max="5128" width="17" style="412" customWidth="1"/>
    <col min="5129" max="5135" width="16.7109375" style="412" customWidth="1"/>
    <col min="5136" max="5136" width="18" style="412" customWidth="1"/>
    <col min="5137" max="5138" width="10.7109375" style="412" customWidth="1"/>
    <col min="5139" max="5139" width="9.140625" style="412" customWidth="1"/>
    <col min="5140" max="5140" width="12.85546875" style="412" customWidth="1"/>
    <col min="5141" max="5141" width="23.42578125" style="412" customWidth="1"/>
    <col min="5142" max="5143" width="9.140625" style="412" customWidth="1"/>
    <col min="5144" max="5144" width="10.5703125" style="412" bestFit="1" customWidth="1"/>
    <col min="5145" max="5145" width="11.28515625" style="412" customWidth="1"/>
    <col min="5146" max="5376" width="9.140625" style="412"/>
    <col min="5377" max="5377" width="95.140625" style="412" customWidth="1"/>
    <col min="5378" max="5378" width="17" style="412" customWidth="1"/>
    <col min="5379" max="5379" width="16.7109375" style="412" customWidth="1"/>
    <col min="5380" max="5380" width="17" style="412" customWidth="1"/>
    <col min="5381" max="5381" width="16.7109375" style="412" customWidth="1"/>
    <col min="5382" max="5382" width="17" style="412" customWidth="1"/>
    <col min="5383" max="5383" width="16.7109375" style="412" customWidth="1"/>
    <col min="5384" max="5384" width="17" style="412" customWidth="1"/>
    <col min="5385" max="5391" width="16.7109375" style="412" customWidth="1"/>
    <col min="5392" max="5392" width="18" style="412" customWidth="1"/>
    <col min="5393" max="5394" width="10.7109375" style="412" customWidth="1"/>
    <col min="5395" max="5395" width="9.140625" style="412" customWidth="1"/>
    <col min="5396" max="5396" width="12.85546875" style="412" customWidth="1"/>
    <col min="5397" max="5397" width="23.42578125" style="412" customWidth="1"/>
    <col min="5398" max="5399" width="9.140625" style="412" customWidth="1"/>
    <col min="5400" max="5400" width="10.5703125" style="412" bestFit="1" customWidth="1"/>
    <col min="5401" max="5401" width="11.28515625" style="412" customWidth="1"/>
    <col min="5402" max="5632" width="9.140625" style="412"/>
    <col min="5633" max="5633" width="95.140625" style="412" customWidth="1"/>
    <col min="5634" max="5634" width="17" style="412" customWidth="1"/>
    <col min="5635" max="5635" width="16.7109375" style="412" customWidth="1"/>
    <col min="5636" max="5636" width="17" style="412" customWidth="1"/>
    <col min="5637" max="5637" width="16.7109375" style="412" customWidth="1"/>
    <col min="5638" max="5638" width="17" style="412" customWidth="1"/>
    <col min="5639" max="5639" width="16.7109375" style="412" customWidth="1"/>
    <col min="5640" max="5640" width="17" style="412" customWidth="1"/>
    <col min="5641" max="5647" width="16.7109375" style="412" customWidth="1"/>
    <col min="5648" max="5648" width="18" style="412" customWidth="1"/>
    <col min="5649" max="5650" width="10.7109375" style="412" customWidth="1"/>
    <col min="5651" max="5651" width="9.140625" style="412" customWidth="1"/>
    <col min="5652" max="5652" width="12.85546875" style="412" customWidth="1"/>
    <col min="5653" max="5653" width="23.42578125" style="412" customWidth="1"/>
    <col min="5654" max="5655" width="9.140625" style="412" customWidth="1"/>
    <col min="5656" max="5656" width="10.5703125" style="412" bestFit="1" customWidth="1"/>
    <col min="5657" max="5657" width="11.28515625" style="412" customWidth="1"/>
    <col min="5658" max="5888" width="9.140625" style="412"/>
    <col min="5889" max="5889" width="95.140625" style="412" customWidth="1"/>
    <col min="5890" max="5890" width="17" style="412" customWidth="1"/>
    <col min="5891" max="5891" width="16.7109375" style="412" customWidth="1"/>
    <col min="5892" max="5892" width="17" style="412" customWidth="1"/>
    <col min="5893" max="5893" width="16.7109375" style="412" customWidth="1"/>
    <col min="5894" max="5894" width="17" style="412" customWidth="1"/>
    <col min="5895" max="5895" width="16.7109375" style="412" customWidth="1"/>
    <col min="5896" max="5896" width="17" style="412" customWidth="1"/>
    <col min="5897" max="5903" width="16.7109375" style="412" customWidth="1"/>
    <col min="5904" max="5904" width="18" style="412" customWidth="1"/>
    <col min="5905" max="5906" width="10.7109375" style="412" customWidth="1"/>
    <col min="5907" max="5907" width="9.140625" style="412" customWidth="1"/>
    <col min="5908" max="5908" width="12.85546875" style="412" customWidth="1"/>
    <col min="5909" max="5909" width="23.42578125" style="412" customWidth="1"/>
    <col min="5910" max="5911" width="9.140625" style="412" customWidth="1"/>
    <col min="5912" max="5912" width="10.5703125" style="412" bestFit="1" customWidth="1"/>
    <col min="5913" max="5913" width="11.28515625" style="412" customWidth="1"/>
    <col min="5914" max="6144" width="9.140625" style="412"/>
    <col min="6145" max="6145" width="95.140625" style="412" customWidth="1"/>
    <col min="6146" max="6146" width="17" style="412" customWidth="1"/>
    <col min="6147" max="6147" width="16.7109375" style="412" customWidth="1"/>
    <col min="6148" max="6148" width="17" style="412" customWidth="1"/>
    <col min="6149" max="6149" width="16.7109375" style="412" customWidth="1"/>
    <col min="6150" max="6150" width="17" style="412" customWidth="1"/>
    <col min="6151" max="6151" width="16.7109375" style="412" customWidth="1"/>
    <col min="6152" max="6152" width="17" style="412" customWidth="1"/>
    <col min="6153" max="6159" width="16.7109375" style="412" customWidth="1"/>
    <col min="6160" max="6160" width="18" style="412" customWidth="1"/>
    <col min="6161" max="6162" width="10.7109375" style="412" customWidth="1"/>
    <col min="6163" max="6163" width="9.140625" style="412" customWidth="1"/>
    <col min="6164" max="6164" width="12.85546875" style="412" customWidth="1"/>
    <col min="6165" max="6165" width="23.42578125" style="412" customWidth="1"/>
    <col min="6166" max="6167" width="9.140625" style="412" customWidth="1"/>
    <col min="6168" max="6168" width="10.5703125" style="412" bestFit="1" customWidth="1"/>
    <col min="6169" max="6169" width="11.28515625" style="412" customWidth="1"/>
    <col min="6170" max="6400" width="9.140625" style="412"/>
    <col min="6401" max="6401" width="95.140625" style="412" customWidth="1"/>
    <col min="6402" max="6402" width="17" style="412" customWidth="1"/>
    <col min="6403" max="6403" width="16.7109375" style="412" customWidth="1"/>
    <col min="6404" max="6404" width="17" style="412" customWidth="1"/>
    <col min="6405" max="6405" width="16.7109375" style="412" customWidth="1"/>
    <col min="6406" max="6406" width="17" style="412" customWidth="1"/>
    <col min="6407" max="6407" width="16.7109375" style="412" customWidth="1"/>
    <col min="6408" max="6408" width="17" style="412" customWidth="1"/>
    <col min="6409" max="6415" width="16.7109375" style="412" customWidth="1"/>
    <col min="6416" max="6416" width="18" style="412" customWidth="1"/>
    <col min="6417" max="6418" width="10.7109375" style="412" customWidth="1"/>
    <col min="6419" max="6419" width="9.140625" style="412" customWidth="1"/>
    <col min="6420" max="6420" width="12.85546875" style="412" customWidth="1"/>
    <col min="6421" max="6421" width="23.42578125" style="412" customWidth="1"/>
    <col min="6422" max="6423" width="9.140625" style="412" customWidth="1"/>
    <col min="6424" max="6424" width="10.5703125" style="412" bestFit="1" customWidth="1"/>
    <col min="6425" max="6425" width="11.28515625" style="412" customWidth="1"/>
    <col min="6426" max="6656" width="9.140625" style="412"/>
    <col min="6657" max="6657" width="95.140625" style="412" customWidth="1"/>
    <col min="6658" max="6658" width="17" style="412" customWidth="1"/>
    <col min="6659" max="6659" width="16.7109375" style="412" customWidth="1"/>
    <col min="6660" max="6660" width="17" style="412" customWidth="1"/>
    <col min="6661" max="6661" width="16.7109375" style="412" customWidth="1"/>
    <col min="6662" max="6662" width="17" style="412" customWidth="1"/>
    <col min="6663" max="6663" width="16.7109375" style="412" customWidth="1"/>
    <col min="6664" max="6664" width="17" style="412" customWidth="1"/>
    <col min="6665" max="6671" width="16.7109375" style="412" customWidth="1"/>
    <col min="6672" max="6672" width="18" style="412" customWidth="1"/>
    <col min="6673" max="6674" width="10.7109375" style="412" customWidth="1"/>
    <col min="6675" max="6675" width="9.140625" style="412" customWidth="1"/>
    <col min="6676" max="6676" width="12.85546875" style="412" customWidth="1"/>
    <col min="6677" max="6677" width="23.42578125" style="412" customWidth="1"/>
    <col min="6678" max="6679" width="9.140625" style="412" customWidth="1"/>
    <col min="6680" max="6680" width="10.5703125" style="412" bestFit="1" customWidth="1"/>
    <col min="6681" max="6681" width="11.28515625" style="412" customWidth="1"/>
    <col min="6682" max="6912" width="9.140625" style="412"/>
    <col min="6913" max="6913" width="95.140625" style="412" customWidth="1"/>
    <col min="6914" max="6914" width="17" style="412" customWidth="1"/>
    <col min="6915" max="6915" width="16.7109375" style="412" customWidth="1"/>
    <col min="6916" max="6916" width="17" style="412" customWidth="1"/>
    <col min="6917" max="6917" width="16.7109375" style="412" customWidth="1"/>
    <col min="6918" max="6918" width="17" style="412" customWidth="1"/>
    <col min="6919" max="6919" width="16.7109375" style="412" customWidth="1"/>
    <col min="6920" max="6920" width="17" style="412" customWidth="1"/>
    <col min="6921" max="6927" width="16.7109375" style="412" customWidth="1"/>
    <col min="6928" max="6928" width="18" style="412" customWidth="1"/>
    <col min="6929" max="6930" width="10.7109375" style="412" customWidth="1"/>
    <col min="6931" max="6931" width="9.140625" style="412" customWidth="1"/>
    <col min="6932" max="6932" width="12.85546875" style="412" customWidth="1"/>
    <col min="6933" max="6933" width="23.42578125" style="412" customWidth="1"/>
    <col min="6934" max="6935" width="9.140625" style="412" customWidth="1"/>
    <col min="6936" max="6936" width="10.5703125" style="412" bestFit="1" customWidth="1"/>
    <col min="6937" max="6937" width="11.28515625" style="412" customWidth="1"/>
    <col min="6938" max="7168" width="9.140625" style="412"/>
    <col min="7169" max="7169" width="95.140625" style="412" customWidth="1"/>
    <col min="7170" max="7170" width="17" style="412" customWidth="1"/>
    <col min="7171" max="7171" width="16.7109375" style="412" customWidth="1"/>
    <col min="7172" max="7172" width="17" style="412" customWidth="1"/>
    <col min="7173" max="7173" width="16.7109375" style="412" customWidth="1"/>
    <col min="7174" max="7174" width="17" style="412" customWidth="1"/>
    <col min="7175" max="7175" width="16.7109375" style="412" customWidth="1"/>
    <col min="7176" max="7176" width="17" style="412" customWidth="1"/>
    <col min="7177" max="7183" width="16.7109375" style="412" customWidth="1"/>
    <col min="7184" max="7184" width="18" style="412" customWidth="1"/>
    <col min="7185" max="7186" width="10.7109375" style="412" customWidth="1"/>
    <col min="7187" max="7187" width="9.140625" style="412" customWidth="1"/>
    <col min="7188" max="7188" width="12.85546875" style="412" customWidth="1"/>
    <col min="7189" max="7189" width="23.42578125" style="412" customWidth="1"/>
    <col min="7190" max="7191" width="9.140625" style="412" customWidth="1"/>
    <col min="7192" max="7192" width="10.5703125" style="412" bestFit="1" customWidth="1"/>
    <col min="7193" max="7193" width="11.28515625" style="412" customWidth="1"/>
    <col min="7194" max="7424" width="9.140625" style="412"/>
    <col min="7425" max="7425" width="95.140625" style="412" customWidth="1"/>
    <col min="7426" max="7426" width="17" style="412" customWidth="1"/>
    <col min="7427" max="7427" width="16.7109375" style="412" customWidth="1"/>
    <col min="7428" max="7428" width="17" style="412" customWidth="1"/>
    <col min="7429" max="7429" width="16.7109375" style="412" customWidth="1"/>
    <col min="7430" max="7430" width="17" style="412" customWidth="1"/>
    <col min="7431" max="7431" width="16.7109375" style="412" customWidth="1"/>
    <col min="7432" max="7432" width="17" style="412" customWidth="1"/>
    <col min="7433" max="7439" width="16.7109375" style="412" customWidth="1"/>
    <col min="7440" max="7440" width="18" style="412" customWidth="1"/>
    <col min="7441" max="7442" width="10.7109375" style="412" customWidth="1"/>
    <col min="7443" max="7443" width="9.140625" style="412" customWidth="1"/>
    <col min="7444" max="7444" width="12.85546875" style="412" customWidth="1"/>
    <col min="7445" max="7445" width="23.42578125" style="412" customWidth="1"/>
    <col min="7446" max="7447" width="9.140625" style="412" customWidth="1"/>
    <col min="7448" max="7448" width="10.5703125" style="412" bestFit="1" customWidth="1"/>
    <col min="7449" max="7449" width="11.28515625" style="412" customWidth="1"/>
    <col min="7450" max="7680" width="9.140625" style="412"/>
    <col min="7681" max="7681" width="95.140625" style="412" customWidth="1"/>
    <col min="7682" max="7682" width="17" style="412" customWidth="1"/>
    <col min="7683" max="7683" width="16.7109375" style="412" customWidth="1"/>
    <col min="7684" max="7684" width="17" style="412" customWidth="1"/>
    <col min="7685" max="7685" width="16.7109375" style="412" customWidth="1"/>
    <col min="7686" max="7686" width="17" style="412" customWidth="1"/>
    <col min="7687" max="7687" width="16.7109375" style="412" customWidth="1"/>
    <col min="7688" max="7688" width="17" style="412" customWidth="1"/>
    <col min="7689" max="7695" width="16.7109375" style="412" customWidth="1"/>
    <col min="7696" max="7696" width="18" style="412" customWidth="1"/>
    <col min="7697" max="7698" width="10.7109375" style="412" customWidth="1"/>
    <col min="7699" max="7699" width="9.140625" style="412" customWidth="1"/>
    <col min="7700" max="7700" width="12.85546875" style="412" customWidth="1"/>
    <col min="7701" max="7701" width="23.42578125" style="412" customWidth="1"/>
    <col min="7702" max="7703" width="9.140625" style="412" customWidth="1"/>
    <col min="7704" max="7704" width="10.5703125" style="412" bestFit="1" customWidth="1"/>
    <col min="7705" max="7705" width="11.28515625" style="412" customWidth="1"/>
    <col min="7706" max="7936" width="9.140625" style="412"/>
    <col min="7937" max="7937" width="95.140625" style="412" customWidth="1"/>
    <col min="7938" max="7938" width="17" style="412" customWidth="1"/>
    <col min="7939" max="7939" width="16.7109375" style="412" customWidth="1"/>
    <col min="7940" max="7940" width="17" style="412" customWidth="1"/>
    <col min="7941" max="7941" width="16.7109375" style="412" customWidth="1"/>
    <col min="7942" max="7942" width="17" style="412" customWidth="1"/>
    <col min="7943" max="7943" width="16.7109375" style="412" customWidth="1"/>
    <col min="7944" max="7944" width="17" style="412" customWidth="1"/>
    <col min="7945" max="7951" width="16.7109375" style="412" customWidth="1"/>
    <col min="7952" max="7952" width="18" style="412" customWidth="1"/>
    <col min="7953" max="7954" width="10.7109375" style="412" customWidth="1"/>
    <col min="7955" max="7955" width="9.140625" style="412" customWidth="1"/>
    <col min="7956" max="7956" width="12.85546875" style="412" customWidth="1"/>
    <col min="7957" max="7957" width="23.42578125" style="412" customWidth="1"/>
    <col min="7958" max="7959" width="9.140625" style="412" customWidth="1"/>
    <col min="7960" max="7960" width="10.5703125" style="412" bestFit="1" customWidth="1"/>
    <col min="7961" max="7961" width="11.28515625" style="412" customWidth="1"/>
    <col min="7962" max="8192" width="9.140625" style="412"/>
    <col min="8193" max="8193" width="95.140625" style="412" customWidth="1"/>
    <col min="8194" max="8194" width="17" style="412" customWidth="1"/>
    <col min="8195" max="8195" width="16.7109375" style="412" customWidth="1"/>
    <col min="8196" max="8196" width="17" style="412" customWidth="1"/>
    <col min="8197" max="8197" width="16.7109375" style="412" customWidth="1"/>
    <col min="8198" max="8198" width="17" style="412" customWidth="1"/>
    <col min="8199" max="8199" width="16.7109375" style="412" customWidth="1"/>
    <col min="8200" max="8200" width="17" style="412" customWidth="1"/>
    <col min="8201" max="8207" width="16.7109375" style="412" customWidth="1"/>
    <col min="8208" max="8208" width="18" style="412" customWidth="1"/>
    <col min="8209" max="8210" width="10.7109375" style="412" customWidth="1"/>
    <col min="8211" max="8211" width="9.140625" style="412" customWidth="1"/>
    <col min="8212" max="8212" width="12.85546875" style="412" customWidth="1"/>
    <col min="8213" max="8213" width="23.42578125" style="412" customWidth="1"/>
    <col min="8214" max="8215" width="9.140625" style="412" customWidth="1"/>
    <col min="8216" max="8216" width="10.5703125" style="412" bestFit="1" customWidth="1"/>
    <col min="8217" max="8217" width="11.28515625" style="412" customWidth="1"/>
    <col min="8218" max="8448" width="9.140625" style="412"/>
    <col min="8449" max="8449" width="95.140625" style="412" customWidth="1"/>
    <col min="8450" max="8450" width="17" style="412" customWidth="1"/>
    <col min="8451" max="8451" width="16.7109375" style="412" customWidth="1"/>
    <col min="8452" max="8452" width="17" style="412" customWidth="1"/>
    <col min="8453" max="8453" width="16.7109375" style="412" customWidth="1"/>
    <col min="8454" max="8454" width="17" style="412" customWidth="1"/>
    <col min="8455" max="8455" width="16.7109375" style="412" customWidth="1"/>
    <col min="8456" max="8456" width="17" style="412" customWidth="1"/>
    <col min="8457" max="8463" width="16.7109375" style="412" customWidth="1"/>
    <col min="8464" max="8464" width="18" style="412" customWidth="1"/>
    <col min="8465" max="8466" width="10.7109375" style="412" customWidth="1"/>
    <col min="8467" max="8467" width="9.140625" style="412" customWidth="1"/>
    <col min="8468" max="8468" width="12.85546875" style="412" customWidth="1"/>
    <col min="8469" max="8469" width="23.42578125" style="412" customWidth="1"/>
    <col min="8470" max="8471" width="9.140625" style="412" customWidth="1"/>
    <col min="8472" max="8472" width="10.5703125" style="412" bestFit="1" customWidth="1"/>
    <col min="8473" max="8473" width="11.28515625" style="412" customWidth="1"/>
    <col min="8474" max="8704" width="9.140625" style="412"/>
    <col min="8705" max="8705" width="95.140625" style="412" customWidth="1"/>
    <col min="8706" max="8706" width="17" style="412" customWidth="1"/>
    <col min="8707" max="8707" width="16.7109375" style="412" customWidth="1"/>
    <col min="8708" max="8708" width="17" style="412" customWidth="1"/>
    <col min="8709" max="8709" width="16.7109375" style="412" customWidth="1"/>
    <col min="8710" max="8710" width="17" style="412" customWidth="1"/>
    <col min="8711" max="8711" width="16.7109375" style="412" customWidth="1"/>
    <col min="8712" max="8712" width="17" style="412" customWidth="1"/>
    <col min="8713" max="8719" width="16.7109375" style="412" customWidth="1"/>
    <col min="8720" max="8720" width="18" style="412" customWidth="1"/>
    <col min="8721" max="8722" width="10.7109375" style="412" customWidth="1"/>
    <col min="8723" max="8723" width="9.140625" style="412" customWidth="1"/>
    <col min="8724" max="8724" width="12.85546875" style="412" customWidth="1"/>
    <col min="8725" max="8725" width="23.42578125" style="412" customWidth="1"/>
    <col min="8726" max="8727" width="9.140625" style="412" customWidth="1"/>
    <col min="8728" max="8728" width="10.5703125" style="412" bestFit="1" customWidth="1"/>
    <col min="8729" max="8729" width="11.28515625" style="412" customWidth="1"/>
    <col min="8730" max="8960" width="9.140625" style="412"/>
    <col min="8961" max="8961" width="95.140625" style="412" customWidth="1"/>
    <col min="8962" max="8962" width="17" style="412" customWidth="1"/>
    <col min="8963" max="8963" width="16.7109375" style="412" customWidth="1"/>
    <col min="8964" max="8964" width="17" style="412" customWidth="1"/>
    <col min="8965" max="8965" width="16.7109375" style="412" customWidth="1"/>
    <col min="8966" max="8966" width="17" style="412" customWidth="1"/>
    <col min="8967" max="8967" width="16.7109375" style="412" customWidth="1"/>
    <col min="8968" max="8968" width="17" style="412" customWidth="1"/>
    <col min="8969" max="8975" width="16.7109375" style="412" customWidth="1"/>
    <col min="8976" max="8976" width="18" style="412" customWidth="1"/>
    <col min="8977" max="8978" width="10.7109375" style="412" customWidth="1"/>
    <col min="8979" max="8979" width="9.140625" style="412" customWidth="1"/>
    <col min="8980" max="8980" width="12.85546875" style="412" customWidth="1"/>
    <col min="8981" max="8981" width="23.42578125" style="412" customWidth="1"/>
    <col min="8982" max="8983" width="9.140625" style="412" customWidth="1"/>
    <col min="8984" max="8984" width="10.5703125" style="412" bestFit="1" customWidth="1"/>
    <col min="8985" max="8985" width="11.28515625" style="412" customWidth="1"/>
    <col min="8986" max="9216" width="9.140625" style="412"/>
    <col min="9217" max="9217" width="95.140625" style="412" customWidth="1"/>
    <col min="9218" max="9218" width="17" style="412" customWidth="1"/>
    <col min="9219" max="9219" width="16.7109375" style="412" customWidth="1"/>
    <col min="9220" max="9220" width="17" style="412" customWidth="1"/>
    <col min="9221" max="9221" width="16.7109375" style="412" customWidth="1"/>
    <col min="9222" max="9222" width="17" style="412" customWidth="1"/>
    <col min="9223" max="9223" width="16.7109375" style="412" customWidth="1"/>
    <col min="9224" max="9224" width="17" style="412" customWidth="1"/>
    <col min="9225" max="9231" width="16.7109375" style="412" customWidth="1"/>
    <col min="9232" max="9232" width="18" style="412" customWidth="1"/>
    <col min="9233" max="9234" width="10.7109375" style="412" customWidth="1"/>
    <col min="9235" max="9235" width="9.140625" style="412" customWidth="1"/>
    <col min="9236" max="9236" width="12.85546875" style="412" customWidth="1"/>
    <col min="9237" max="9237" width="23.42578125" style="412" customWidth="1"/>
    <col min="9238" max="9239" width="9.140625" style="412" customWidth="1"/>
    <col min="9240" max="9240" width="10.5703125" style="412" bestFit="1" customWidth="1"/>
    <col min="9241" max="9241" width="11.28515625" style="412" customWidth="1"/>
    <col min="9242" max="9472" width="9.140625" style="412"/>
    <col min="9473" max="9473" width="95.140625" style="412" customWidth="1"/>
    <col min="9474" max="9474" width="17" style="412" customWidth="1"/>
    <col min="9475" max="9475" width="16.7109375" style="412" customWidth="1"/>
    <col min="9476" max="9476" width="17" style="412" customWidth="1"/>
    <col min="9477" max="9477" width="16.7109375" style="412" customWidth="1"/>
    <col min="9478" max="9478" width="17" style="412" customWidth="1"/>
    <col min="9479" max="9479" width="16.7109375" style="412" customWidth="1"/>
    <col min="9480" max="9480" width="17" style="412" customWidth="1"/>
    <col min="9481" max="9487" width="16.7109375" style="412" customWidth="1"/>
    <col min="9488" max="9488" width="18" style="412" customWidth="1"/>
    <col min="9489" max="9490" width="10.7109375" style="412" customWidth="1"/>
    <col min="9491" max="9491" width="9.140625" style="412" customWidth="1"/>
    <col min="9492" max="9492" width="12.85546875" style="412" customWidth="1"/>
    <col min="9493" max="9493" width="23.42578125" style="412" customWidth="1"/>
    <col min="9494" max="9495" width="9.140625" style="412" customWidth="1"/>
    <col min="9496" max="9496" width="10.5703125" style="412" bestFit="1" customWidth="1"/>
    <col min="9497" max="9497" width="11.28515625" style="412" customWidth="1"/>
    <col min="9498" max="9728" width="9.140625" style="412"/>
    <col min="9729" max="9729" width="95.140625" style="412" customWidth="1"/>
    <col min="9730" max="9730" width="17" style="412" customWidth="1"/>
    <col min="9731" max="9731" width="16.7109375" style="412" customWidth="1"/>
    <col min="9732" max="9732" width="17" style="412" customWidth="1"/>
    <col min="9733" max="9733" width="16.7109375" style="412" customWidth="1"/>
    <col min="9734" max="9734" width="17" style="412" customWidth="1"/>
    <col min="9735" max="9735" width="16.7109375" style="412" customWidth="1"/>
    <col min="9736" max="9736" width="17" style="412" customWidth="1"/>
    <col min="9737" max="9743" width="16.7109375" style="412" customWidth="1"/>
    <col min="9744" max="9744" width="18" style="412" customWidth="1"/>
    <col min="9745" max="9746" width="10.7109375" style="412" customWidth="1"/>
    <col min="9747" max="9747" width="9.140625" style="412" customWidth="1"/>
    <col min="9748" max="9748" width="12.85546875" style="412" customWidth="1"/>
    <col min="9749" max="9749" width="23.42578125" style="412" customWidth="1"/>
    <col min="9750" max="9751" width="9.140625" style="412" customWidth="1"/>
    <col min="9752" max="9752" width="10.5703125" style="412" bestFit="1" customWidth="1"/>
    <col min="9753" max="9753" width="11.28515625" style="412" customWidth="1"/>
    <col min="9754" max="9984" width="9.140625" style="412"/>
    <col min="9985" max="9985" width="95.140625" style="412" customWidth="1"/>
    <col min="9986" max="9986" width="17" style="412" customWidth="1"/>
    <col min="9987" max="9987" width="16.7109375" style="412" customWidth="1"/>
    <col min="9988" max="9988" width="17" style="412" customWidth="1"/>
    <col min="9989" max="9989" width="16.7109375" style="412" customWidth="1"/>
    <col min="9990" max="9990" width="17" style="412" customWidth="1"/>
    <col min="9991" max="9991" width="16.7109375" style="412" customWidth="1"/>
    <col min="9992" max="9992" width="17" style="412" customWidth="1"/>
    <col min="9993" max="9999" width="16.7109375" style="412" customWidth="1"/>
    <col min="10000" max="10000" width="18" style="412" customWidth="1"/>
    <col min="10001" max="10002" width="10.7109375" style="412" customWidth="1"/>
    <col min="10003" max="10003" width="9.140625" style="412" customWidth="1"/>
    <col min="10004" max="10004" width="12.85546875" style="412" customWidth="1"/>
    <col min="10005" max="10005" width="23.42578125" style="412" customWidth="1"/>
    <col min="10006" max="10007" width="9.140625" style="412" customWidth="1"/>
    <col min="10008" max="10008" width="10.5703125" style="412" bestFit="1" customWidth="1"/>
    <col min="10009" max="10009" width="11.28515625" style="412" customWidth="1"/>
    <col min="10010" max="10240" width="9.140625" style="412"/>
    <col min="10241" max="10241" width="95.140625" style="412" customWidth="1"/>
    <col min="10242" max="10242" width="17" style="412" customWidth="1"/>
    <col min="10243" max="10243" width="16.7109375" style="412" customWidth="1"/>
    <col min="10244" max="10244" width="17" style="412" customWidth="1"/>
    <col min="10245" max="10245" width="16.7109375" style="412" customWidth="1"/>
    <col min="10246" max="10246" width="17" style="412" customWidth="1"/>
    <col min="10247" max="10247" width="16.7109375" style="412" customWidth="1"/>
    <col min="10248" max="10248" width="17" style="412" customWidth="1"/>
    <col min="10249" max="10255" width="16.7109375" style="412" customWidth="1"/>
    <col min="10256" max="10256" width="18" style="412" customWidth="1"/>
    <col min="10257" max="10258" width="10.7109375" style="412" customWidth="1"/>
    <col min="10259" max="10259" width="9.140625" style="412" customWidth="1"/>
    <col min="10260" max="10260" width="12.85546875" style="412" customWidth="1"/>
    <col min="10261" max="10261" width="23.42578125" style="412" customWidth="1"/>
    <col min="10262" max="10263" width="9.140625" style="412" customWidth="1"/>
    <col min="10264" max="10264" width="10.5703125" style="412" bestFit="1" customWidth="1"/>
    <col min="10265" max="10265" width="11.28515625" style="412" customWidth="1"/>
    <col min="10266" max="10496" width="9.140625" style="412"/>
    <col min="10497" max="10497" width="95.140625" style="412" customWidth="1"/>
    <col min="10498" max="10498" width="17" style="412" customWidth="1"/>
    <col min="10499" max="10499" width="16.7109375" style="412" customWidth="1"/>
    <col min="10500" max="10500" width="17" style="412" customWidth="1"/>
    <col min="10501" max="10501" width="16.7109375" style="412" customWidth="1"/>
    <col min="10502" max="10502" width="17" style="412" customWidth="1"/>
    <col min="10503" max="10503" width="16.7109375" style="412" customWidth="1"/>
    <col min="10504" max="10504" width="17" style="412" customWidth="1"/>
    <col min="10505" max="10511" width="16.7109375" style="412" customWidth="1"/>
    <col min="10512" max="10512" width="18" style="412" customWidth="1"/>
    <col min="10513" max="10514" width="10.7109375" style="412" customWidth="1"/>
    <col min="10515" max="10515" width="9.140625" style="412" customWidth="1"/>
    <col min="10516" max="10516" width="12.85546875" style="412" customWidth="1"/>
    <col min="10517" max="10517" width="23.42578125" style="412" customWidth="1"/>
    <col min="10518" max="10519" width="9.140625" style="412" customWidth="1"/>
    <col min="10520" max="10520" width="10.5703125" style="412" bestFit="1" customWidth="1"/>
    <col min="10521" max="10521" width="11.28515625" style="412" customWidth="1"/>
    <col min="10522" max="10752" width="9.140625" style="412"/>
    <col min="10753" max="10753" width="95.140625" style="412" customWidth="1"/>
    <col min="10754" max="10754" width="17" style="412" customWidth="1"/>
    <col min="10755" max="10755" width="16.7109375" style="412" customWidth="1"/>
    <col min="10756" max="10756" width="17" style="412" customWidth="1"/>
    <col min="10757" max="10757" width="16.7109375" style="412" customWidth="1"/>
    <col min="10758" max="10758" width="17" style="412" customWidth="1"/>
    <col min="10759" max="10759" width="16.7109375" style="412" customWidth="1"/>
    <col min="10760" max="10760" width="17" style="412" customWidth="1"/>
    <col min="10761" max="10767" width="16.7109375" style="412" customWidth="1"/>
    <col min="10768" max="10768" width="18" style="412" customWidth="1"/>
    <col min="10769" max="10770" width="10.7109375" style="412" customWidth="1"/>
    <col min="10771" max="10771" width="9.140625" style="412" customWidth="1"/>
    <col min="10772" max="10772" width="12.85546875" style="412" customWidth="1"/>
    <col min="10773" max="10773" width="23.42578125" style="412" customWidth="1"/>
    <col min="10774" max="10775" width="9.140625" style="412" customWidth="1"/>
    <col min="10776" max="10776" width="10.5703125" style="412" bestFit="1" customWidth="1"/>
    <col min="10777" max="10777" width="11.28515625" style="412" customWidth="1"/>
    <col min="10778" max="11008" width="9.140625" style="412"/>
    <col min="11009" max="11009" width="95.140625" style="412" customWidth="1"/>
    <col min="11010" max="11010" width="17" style="412" customWidth="1"/>
    <col min="11011" max="11011" width="16.7109375" style="412" customWidth="1"/>
    <col min="11012" max="11012" width="17" style="412" customWidth="1"/>
    <col min="11013" max="11013" width="16.7109375" style="412" customWidth="1"/>
    <col min="11014" max="11014" width="17" style="412" customWidth="1"/>
    <col min="11015" max="11015" width="16.7109375" style="412" customWidth="1"/>
    <col min="11016" max="11016" width="17" style="412" customWidth="1"/>
    <col min="11017" max="11023" width="16.7109375" style="412" customWidth="1"/>
    <col min="11024" max="11024" width="18" style="412" customWidth="1"/>
    <col min="11025" max="11026" width="10.7109375" style="412" customWidth="1"/>
    <col min="11027" max="11027" width="9.140625" style="412" customWidth="1"/>
    <col min="11028" max="11028" width="12.85546875" style="412" customWidth="1"/>
    <col min="11029" max="11029" width="23.42578125" style="412" customWidth="1"/>
    <col min="11030" max="11031" width="9.140625" style="412" customWidth="1"/>
    <col min="11032" max="11032" width="10.5703125" style="412" bestFit="1" customWidth="1"/>
    <col min="11033" max="11033" width="11.28515625" style="412" customWidth="1"/>
    <col min="11034" max="11264" width="9.140625" style="412"/>
    <col min="11265" max="11265" width="95.140625" style="412" customWidth="1"/>
    <col min="11266" max="11266" width="17" style="412" customWidth="1"/>
    <col min="11267" max="11267" width="16.7109375" style="412" customWidth="1"/>
    <col min="11268" max="11268" width="17" style="412" customWidth="1"/>
    <col min="11269" max="11269" width="16.7109375" style="412" customWidth="1"/>
    <col min="11270" max="11270" width="17" style="412" customWidth="1"/>
    <col min="11271" max="11271" width="16.7109375" style="412" customWidth="1"/>
    <col min="11272" max="11272" width="17" style="412" customWidth="1"/>
    <col min="11273" max="11279" width="16.7109375" style="412" customWidth="1"/>
    <col min="11280" max="11280" width="18" style="412" customWidth="1"/>
    <col min="11281" max="11282" width="10.7109375" style="412" customWidth="1"/>
    <col min="11283" max="11283" width="9.140625" style="412" customWidth="1"/>
    <col min="11284" max="11284" width="12.85546875" style="412" customWidth="1"/>
    <col min="11285" max="11285" width="23.42578125" style="412" customWidth="1"/>
    <col min="11286" max="11287" width="9.140625" style="412" customWidth="1"/>
    <col min="11288" max="11288" width="10.5703125" style="412" bestFit="1" customWidth="1"/>
    <col min="11289" max="11289" width="11.28515625" style="412" customWidth="1"/>
    <col min="11290" max="11520" width="9.140625" style="412"/>
    <col min="11521" max="11521" width="95.140625" style="412" customWidth="1"/>
    <col min="11522" max="11522" width="17" style="412" customWidth="1"/>
    <col min="11523" max="11523" width="16.7109375" style="412" customWidth="1"/>
    <col min="11524" max="11524" width="17" style="412" customWidth="1"/>
    <col min="11525" max="11525" width="16.7109375" style="412" customWidth="1"/>
    <col min="11526" max="11526" width="17" style="412" customWidth="1"/>
    <col min="11527" max="11527" width="16.7109375" style="412" customWidth="1"/>
    <col min="11528" max="11528" width="17" style="412" customWidth="1"/>
    <col min="11529" max="11535" width="16.7109375" style="412" customWidth="1"/>
    <col min="11536" max="11536" width="18" style="412" customWidth="1"/>
    <col min="11537" max="11538" width="10.7109375" style="412" customWidth="1"/>
    <col min="11539" max="11539" width="9.140625" style="412" customWidth="1"/>
    <col min="11540" max="11540" width="12.85546875" style="412" customWidth="1"/>
    <col min="11541" max="11541" width="23.42578125" style="412" customWidth="1"/>
    <col min="11542" max="11543" width="9.140625" style="412" customWidth="1"/>
    <col min="11544" max="11544" width="10.5703125" style="412" bestFit="1" customWidth="1"/>
    <col min="11545" max="11545" width="11.28515625" style="412" customWidth="1"/>
    <col min="11546" max="11776" width="9.140625" style="412"/>
    <col min="11777" max="11777" width="95.140625" style="412" customWidth="1"/>
    <col min="11778" max="11778" width="17" style="412" customWidth="1"/>
    <col min="11779" max="11779" width="16.7109375" style="412" customWidth="1"/>
    <col min="11780" max="11780" width="17" style="412" customWidth="1"/>
    <col min="11781" max="11781" width="16.7109375" style="412" customWidth="1"/>
    <col min="11782" max="11782" width="17" style="412" customWidth="1"/>
    <col min="11783" max="11783" width="16.7109375" style="412" customWidth="1"/>
    <col min="11784" max="11784" width="17" style="412" customWidth="1"/>
    <col min="11785" max="11791" width="16.7109375" style="412" customWidth="1"/>
    <col min="11792" max="11792" width="18" style="412" customWidth="1"/>
    <col min="11793" max="11794" width="10.7109375" style="412" customWidth="1"/>
    <col min="11795" max="11795" width="9.140625" style="412" customWidth="1"/>
    <col min="11796" max="11796" width="12.85546875" style="412" customWidth="1"/>
    <col min="11797" max="11797" width="23.42578125" style="412" customWidth="1"/>
    <col min="11798" max="11799" width="9.140625" style="412" customWidth="1"/>
    <col min="11800" max="11800" width="10.5703125" style="412" bestFit="1" customWidth="1"/>
    <col min="11801" max="11801" width="11.28515625" style="412" customWidth="1"/>
    <col min="11802" max="12032" width="9.140625" style="412"/>
    <col min="12033" max="12033" width="95.140625" style="412" customWidth="1"/>
    <col min="12034" max="12034" width="17" style="412" customWidth="1"/>
    <col min="12035" max="12035" width="16.7109375" style="412" customWidth="1"/>
    <col min="12036" max="12036" width="17" style="412" customWidth="1"/>
    <col min="12037" max="12037" width="16.7109375" style="412" customWidth="1"/>
    <col min="12038" max="12038" width="17" style="412" customWidth="1"/>
    <col min="12039" max="12039" width="16.7109375" style="412" customWidth="1"/>
    <col min="12040" max="12040" width="17" style="412" customWidth="1"/>
    <col min="12041" max="12047" width="16.7109375" style="412" customWidth="1"/>
    <col min="12048" max="12048" width="18" style="412" customWidth="1"/>
    <col min="12049" max="12050" width="10.7109375" style="412" customWidth="1"/>
    <col min="12051" max="12051" width="9.140625" style="412" customWidth="1"/>
    <col min="12052" max="12052" width="12.85546875" style="412" customWidth="1"/>
    <col min="12053" max="12053" width="23.42578125" style="412" customWidth="1"/>
    <col min="12054" max="12055" width="9.140625" style="412" customWidth="1"/>
    <col min="12056" max="12056" width="10.5703125" style="412" bestFit="1" customWidth="1"/>
    <col min="12057" max="12057" width="11.28515625" style="412" customWidth="1"/>
    <col min="12058" max="12288" width="9.140625" style="412"/>
    <col min="12289" max="12289" width="95.140625" style="412" customWidth="1"/>
    <col min="12290" max="12290" width="17" style="412" customWidth="1"/>
    <col min="12291" max="12291" width="16.7109375" style="412" customWidth="1"/>
    <col min="12292" max="12292" width="17" style="412" customWidth="1"/>
    <col min="12293" max="12293" width="16.7109375" style="412" customWidth="1"/>
    <col min="12294" max="12294" width="17" style="412" customWidth="1"/>
    <col min="12295" max="12295" width="16.7109375" style="412" customWidth="1"/>
    <col min="12296" max="12296" width="17" style="412" customWidth="1"/>
    <col min="12297" max="12303" width="16.7109375" style="412" customWidth="1"/>
    <col min="12304" max="12304" width="18" style="412" customWidth="1"/>
    <col min="12305" max="12306" width="10.7109375" style="412" customWidth="1"/>
    <col min="12307" max="12307" width="9.140625" style="412" customWidth="1"/>
    <col min="12308" max="12308" width="12.85546875" style="412" customWidth="1"/>
    <col min="12309" max="12309" width="23.42578125" style="412" customWidth="1"/>
    <col min="12310" max="12311" width="9.140625" style="412" customWidth="1"/>
    <col min="12312" max="12312" width="10.5703125" style="412" bestFit="1" customWidth="1"/>
    <col min="12313" max="12313" width="11.28515625" style="412" customWidth="1"/>
    <col min="12314" max="12544" width="9.140625" style="412"/>
    <col min="12545" max="12545" width="95.140625" style="412" customWidth="1"/>
    <col min="12546" max="12546" width="17" style="412" customWidth="1"/>
    <col min="12547" max="12547" width="16.7109375" style="412" customWidth="1"/>
    <col min="12548" max="12548" width="17" style="412" customWidth="1"/>
    <col min="12549" max="12549" width="16.7109375" style="412" customWidth="1"/>
    <col min="12550" max="12550" width="17" style="412" customWidth="1"/>
    <col min="12551" max="12551" width="16.7109375" style="412" customWidth="1"/>
    <col min="12552" max="12552" width="17" style="412" customWidth="1"/>
    <col min="12553" max="12559" width="16.7109375" style="412" customWidth="1"/>
    <col min="12560" max="12560" width="18" style="412" customWidth="1"/>
    <col min="12561" max="12562" width="10.7109375" style="412" customWidth="1"/>
    <col min="12563" max="12563" width="9.140625" style="412" customWidth="1"/>
    <col min="12564" max="12564" width="12.85546875" style="412" customWidth="1"/>
    <col min="12565" max="12565" width="23.42578125" style="412" customWidth="1"/>
    <col min="12566" max="12567" width="9.140625" style="412" customWidth="1"/>
    <col min="12568" max="12568" width="10.5703125" style="412" bestFit="1" customWidth="1"/>
    <col min="12569" max="12569" width="11.28515625" style="412" customWidth="1"/>
    <col min="12570" max="12800" width="9.140625" style="412"/>
    <col min="12801" max="12801" width="95.140625" style="412" customWidth="1"/>
    <col min="12802" max="12802" width="17" style="412" customWidth="1"/>
    <col min="12803" max="12803" width="16.7109375" style="412" customWidth="1"/>
    <col min="12804" max="12804" width="17" style="412" customWidth="1"/>
    <col min="12805" max="12805" width="16.7109375" style="412" customWidth="1"/>
    <col min="12806" max="12806" width="17" style="412" customWidth="1"/>
    <col min="12807" max="12807" width="16.7109375" style="412" customWidth="1"/>
    <col min="12808" max="12808" width="17" style="412" customWidth="1"/>
    <col min="12809" max="12815" width="16.7109375" style="412" customWidth="1"/>
    <col min="12816" max="12816" width="18" style="412" customWidth="1"/>
    <col min="12817" max="12818" width="10.7109375" style="412" customWidth="1"/>
    <col min="12819" max="12819" width="9.140625" style="412" customWidth="1"/>
    <col min="12820" max="12820" width="12.85546875" style="412" customWidth="1"/>
    <col min="12821" max="12821" width="23.42578125" style="412" customWidth="1"/>
    <col min="12822" max="12823" width="9.140625" style="412" customWidth="1"/>
    <col min="12824" max="12824" width="10.5703125" style="412" bestFit="1" customWidth="1"/>
    <col min="12825" max="12825" width="11.28515625" style="412" customWidth="1"/>
    <col min="12826" max="13056" width="9.140625" style="412"/>
    <col min="13057" max="13057" width="95.140625" style="412" customWidth="1"/>
    <col min="13058" max="13058" width="17" style="412" customWidth="1"/>
    <col min="13059" max="13059" width="16.7109375" style="412" customWidth="1"/>
    <col min="13060" max="13060" width="17" style="412" customWidth="1"/>
    <col min="13061" max="13061" width="16.7109375" style="412" customWidth="1"/>
    <col min="13062" max="13062" width="17" style="412" customWidth="1"/>
    <col min="13063" max="13063" width="16.7109375" style="412" customWidth="1"/>
    <col min="13064" max="13064" width="17" style="412" customWidth="1"/>
    <col min="13065" max="13071" width="16.7109375" style="412" customWidth="1"/>
    <col min="13072" max="13072" width="18" style="412" customWidth="1"/>
    <col min="13073" max="13074" width="10.7109375" style="412" customWidth="1"/>
    <col min="13075" max="13075" width="9.140625" style="412" customWidth="1"/>
    <col min="13076" max="13076" width="12.85546875" style="412" customWidth="1"/>
    <col min="13077" max="13077" width="23.42578125" style="412" customWidth="1"/>
    <col min="13078" max="13079" width="9.140625" style="412" customWidth="1"/>
    <col min="13080" max="13080" width="10.5703125" style="412" bestFit="1" customWidth="1"/>
    <col min="13081" max="13081" width="11.28515625" style="412" customWidth="1"/>
    <col min="13082" max="13312" width="9.140625" style="412"/>
    <col min="13313" max="13313" width="95.140625" style="412" customWidth="1"/>
    <col min="13314" max="13314" width="17" style="412" customWidth="1"/>
    <col min="13315" max="13315" width="16.7109375" style="412" customWidth="1"/>
    <col min="13316" max="13316" width="17" style="412" customWidth="1"/>
    <col min="13317" max="13317" width="16.7109375" style="412" customWidth="1"/>
    <col min="13318" max="13318" width="17" style="412" customWidth="1"/>
    <col min="13319" max="13319" width="16.7109375" style="412" customWidth="1"/>
    <col min="13320" max="13320" width="17" style="412" customWidth="1"/>
    <col min="13321" max="13327" width="16.7109375" style="412" customWidth="1"/>
    <col min="13328" max="13328" width="18" style="412" customWidth="1"/>
    <col min="13329" max="13330" width="10.7109375" style="412" customWidth="1"/>
    <col min="13331" max="13331" width="9.140625" style="412" customWidth="1"/>
    <col min="13332" max="13332" width="12.85546875" style="412" customWidth="1"/>
    <col min="13333" max="13333" width="23.42578125" style="412" customWidth="1"/>
    <col min="13334" max="13335" width="9.140625" style="412" customWidth="1"/>
    <col min="13336" max="13336" width="10.5703125" style="412" bestFit="1" customWidth="1"/>
    <col min="13337" max="13337" width="11.28515625" style="412" customWidth="1"/>
    <col min="13338" max="13568" width="9.140625" style="412"/>
    <col min="13569" max="13569" width="95.140625" style="412" customWidth="1"/>
    <col min="13570" max="13570" width="17" style="412" customWidth="1"/>
    <col min="13571" max="13571" width="16.7109375" style="412" customWidth="1"/>
    <col min="13572" max="13572" width="17" style="412" customWidth="1"/>
    <col min="13573" max="13573" width="16.7109375" style="412" customWidth="1"/>
    <col min="13574" max="13574" width="17" style="412" customWidth="1"/>
    <col min="13575" max="13575" width="16.7109375" style="412" customWidth="1"/>
    <col min="13576" max="13576" width="17" style="412" customWidth="1"/>
    <col min="13577" max="13583" width="16.7109375" style="412" customWidth="1"/>
    <col min="13584" max="13584" width="18" style="412" customWidth="1"/>
    <col min="13585" max="13586" width="10.7109375" style="412" customWidth="1"/>
    <col min="13587" max="13587" width="9.140625" style="412" customWidth="1"/>
    <col min="13588" max="13588" width="12.85546875" style="412" customWidth="1"/>
    <col min="13589" max="13589" width="23.42578125" style="412" customWidth="1"/>
    <col min="13590" max="13591" width="9.140625" style="412" customWidth="1"/>
    <col min="13592" max="13592" width="10.5703125" style="412" bestFit="1" customWidth="1"/>
    <col min="13593" max="13593" width="11.28515625" style="412" customWidth="1"/>
    <col min="13594" max="13824" width="9.140625" style="412"/>
    <col min="13825" max="13825" width="95.140625" style="412" customWidth="1"/>
    <col min="13826" max="13826" width="17" style="412" customWidth="1"/>
    <col min="13827" max="13827" width="16.7109375" style="412" customWidth="1"/>
    <col min="13828" max="13828" width="17" style="412" customWidth="1"/>
    <col min="13829" max="13829" width="16.7109375" style="412" customWidth="1"/>
    <col min="13830" max="13830" width="17" style="412" customWidth="1"/>
    <col min="13831" max="13831" width="16.7109375" style="412" customWidth="1"/>
    <col min="13832" max="13832" width="17" style="412" customWidth="1"/>
    <col min="13833" max="13839" width="16.7109375" style="412" customWidth="1"/>
    <col min="13840" max="13840" width="18" style="412" customWidth="1"/>
    <col min="13841" max="13842" width="10.7109375" style="412" customWidth="1"/>
    <col min="13843" max="13843" width="9.140625" style="412" customWidth="1"/>
    <col min="13844" max="13844" width="12.85546875" style="412" customWidth="1"/>
    <col min="13845" max="13845" width="23.42578125" style="412" customWidth="1"/>
    <col min="13846" max="13847" width="9.140625" style="412" customWidth="1"/>
    <col min="13848" max="13848" width="10.5703125" style="412" bestFit="1" customWidth="1"/>
    <col min="13849" max="13849" width="11.28515625" style="412" customWidth="1"/>
    <col min="13850" max="14080" width="9.140625" style="412"/>
    <col min="14081" max="14081" width="95.140625" style="412" customWidth="1"/>
    <col min="14082" max="14082" width="17" style="412" customWidth="1"/>
    <col min="14083" max="14083" width="16.7109375" style="412" customWidth="1"/>
    <col min="14084" max="14084" width="17" style="412" customWidth="1"/>
    <col min="14085" max="14085" width="16.7109375" style="412" customWidth="1"/>
    <col min="14086" max="14086" width="17" style="412" customWidth="1"/>
    <col min="14087" max="14087" width="16.7109375" style="412" customWidth="1"/>
    <col min="14088" max="14088" width="17" style="412" customWidth="1"/>
    <col min="14089" max="14095" width="16.7109375" style="412" customWidth="1"/>
    <col min="14096" max="14096" width="18" style="412" customWidth="1"/>
    <col min="14097" max="14098" width="10.7109375" style="412" customWidth="1"/>
    <col min="14099" max="14099" width="9.140625" style="412" customWidth="1"/>
    <col min="14100" max="14100" width="12.85546875" style="412" customWidth="1"/>
    <col min="14101" max="14101" width="23.42578125" style="412" customWidth="1"/>
    <col min="14102" max="14103" width="9.140625" style="412" customWidth="1"/>
    <col min="14104" max="14104" width="10.5703125" style="412" bestFit="1" customWidth="1"/>
    <col min="14105" max="14105" width="11.28515625" style="412" customWidth="1"/>
    <col min="14106" max="14336" width="9.140625" style="412"/>
    <col min="14337" max="14337" width="95.140625" style="412" customWidth="1"/>
    <col min="14338" max="14338" width="17" style="412" customWidth="1"/>
    <col min="14339" max="14339" width="16.7109375" style="412" customWidth="1"/>
    <col min="14340" max="14340" width="17" style="412" customWidth="1"/>
    <col min="14341" max="14341" width="16.7109375" style="412" customWidth="1"/>
    <col min="14342" max="14342" width="17" style="412" customWidth="1"/>
    <col min="14343" max="14343" width="16.7109375" style="412" customWidth="1"/>
    <col min="14344" max="14344" width="17" style="412" customWidth="1"/>
    <col min="14345" max="14351" width="16.7109375" style="412" customWidth="1"/>
    <col min="14352" max="14352" width="18" style="412" customWidth="1"/>
    <col min="14353" max="14354" width="10.7109375" style="412" customWidth="1"/>
    <col min="14355" max="14355" width="9.140625" style="412" customWidth="1"/>
    <col min="14356" max="14356" width="12.85546875" style="412" customWidth="1"/>
    <col min="14357" max="14357" width="23.42578125" style="412" customWidth="1"/>
    <col min="14358" max="14359" width="9.140625" style="412" customWidth="1"/>
    <col min="14360" max="14360" width="10.5703125" style="412" bestFit="1" customWidth="1"/>
    <col min="14361" max="14361" width="11.28515625" style="412" customWidth="1"/>
    <col min="14362" max="14592" width="9.140625" style="412"/>
    <col min="14593" max="14593" width="95.140625" style="412" customWidth="1"/>
    <col min="14594" max="14594" width="17" style="412" customWidth="1"/>
    <col min="14595" max="14595" width="16.7109375" style="412" customWidth="1"/>
    <col min="14596" max="14596" width="17" style="412" customWidth="1"/>
    <col min="14597" max="14597" width="16.7109375" style="412" customWidth="1"/>
    <col min="14598" max="14598" width="17" style="412" customWidth="1"/>
    <col min="14599" max="14599" width="16.7109375" style="412" customWidth="1"/>
    <col min="14600" max="14600" width="17" style="412" customWidth="1"/>
    <col min="14601" max="14607" width="16.7109375" style="412" customWidth="1"/>
    <col min="14608" max="14608" width="18" style="412" customWidth="1"/>
    <col min="14609" max="14610" width="10.7109375" style="412" customWidth="1"/>
    <col min="14611" max="14611" width="9.140625" style="412" customWidth="1"/>
    <col min="14612" max="14612" width="12.85546875" style="412" customWidth="1"/>
    <col min="14613" max="14613" width="23.42578125" style="412" customWidth="1"/>
    <col min="14614" max="14615" width="9.140625" style="412" customWidth="1"/>
    <col min="14616" max="14616" width="10.5703125" style="412" bestFit="1" customWidth="1"/>
    <col min="14617" max="14617" width="11.28515625" style="412" customWidth="1"/>
    <col min="14618" max="14848" width="9.140625" style="412"/>
    <col min="14849" max="14849" width="95.140625" style="412" customWidth="1"/>
    <col min="14850" max="14850" width="17" style="412" customWidth="1"/>
    <col min="14851" max="14851" width="16.7109375" style="412" customWidth="1"/>
    <col min="14852" max="14852" width="17" style="412" customWidth="1"/>
    <col min="14853" max="14853" width="16.7109375" style="412" customWidth="1"/>
    <col min="14854" max="14854" width="17" style="412" customWidth="1"/>
    <col min="14855" max="14855" width="16.7109375" style="412" customWidth="1"/>
    <col min="14856" max="14856" width="17" style="412" customWidth="1"/>
    <col min="14857" max="14863" width="16.7109375" style="412" customWidth="1"/>
    <col min="14864" max="14864" width="18" style="412" customWidth="1"/>
    <col min="14865" max="14866" width="10.7109375" style="412" customWidth="1"/>
    <col min="14867" max="14867" width="9.140625" style="412" customWidth="1"/>
    <col min="14868" max="14868" width="12.85546875" style="412" customWidth="1"/>
    <col min="14869" max="14869" width="23.42578125" style="412" customWidth="1"/>
    <col min="14870" max="14871" width="9.140625" style="412" customWidth="1"/>
    <col min="14872" max="14872" width="10.5703125" style="412" bestFit="1" customWidth="1"/>
    <col min="14873" max="14873" width="11.28515625" style="412" customWidth="1"/>
    <col min="14874" max="15104" width="9.140625" style="412"/>
    <col min="15105" max="15105" width="95.140625" style="412" customWidth="1"/>
    <col min="15106" max="15106" width="17" style="412" customWidth="1"/>
    <col min="15107" max="15107" width="16.7109375" style="412" customWidth="1"/>
    <col min="15108" max="15108" width="17" style="412" customWidth="1"/>
    <col min="15109" max="15109" width="16.7109375" style="412" customWidth="1"/>
    <col min="15110" max="15110" width="17" style="412" customWidth="1"/>
    <col min="15111" max="15111" width="16.7109375" style="412" customWidth="1"/>
    <col min="15112" max="15112" width="17" style="412" customWidth="1"/>
    <col min="15113" max="15119" width="16.7109375" style="412" customWidth="1"/>
    <col min="15120" max="15120" width="18" style="412" customWidth="1"/>
    <col min="15121" max="15122" width="10.7109375" style="412" customWidth="1"/>
    <col min="15123" max="15123" width="9.140625" style="412" customWidth="1"/>
    <col min="15124" max="15124" width="12.85546875" style="412" customWidth="1"/>
    <col min="15125" max="15125" width="23.42578125" style="412" customWidth="1"/>
    <col min="15126" max="15127" width="9.140625" style="412" customWidth="1"/>
    <col min="15128" max="15128" width="10.5703125" style="412" bestFit="1" customWidth="1"/>
    <col min="15129" max="15129" width="11.28515625" style="412" customWidth="1"/>
    <col min="15130" max="15360" width="9.140625" style="412"/>
    <col min="15361" max="15361" width="95.140625" style="412" customWidth="1"/>
    <col min="15362" max="15362" width="17" style="412" customWidth="1"/>
    <col min="15363" max="15363" width="16.7109375" style="412" customWidth="1"/>
    <col min="15364" max="15364" width="17" style="412" customWidth="1"/>
    <col min="15365" max="15365" width="16.7109375" style="412" customWidth="1"/>
    <col min="15366" max="15366" width="17" style="412" customWidth="1"/>
    <col min="15367" max="15367" width="16.7109375" style="412" customWidth="1"/>
    <col min="15368" max="15368" width="17" style="412" customWidth="1"/>
    <col min="15369" max="15375" width="16.7109375" style="412" customWidth="1"/>
    <col min="15376" max="15376" width="18" style="412" customWidth="1"/>
    <col min="15377" max="15378" width="10.7109375" style="412" customWidth="1"/>
    <col min="15379" max="15379" width="9.140625" style="412" customWidth="1"/>
    <col min="15380" max="15380" width="12.85546875" style="412" customWidth="1"/>
    <col min="15381" max="15381" width="23.42578125" style="412" customWidth="1"/>
    <col min="15382" max="15383" width="9.140625" style="412" customWidth="1"/>
    <col min="15384" max="15384" width="10.5703125" style="412" bestFit="1" customWidth="1"/>
    <col min="15385" max="15385" width="11.28515625" style="412" customWidth="1"/>
    <col min="15386" max="15616" width="9.140625" style="412"/>
    <col min="15617" max="15617" width="95.140625" style="412" customWidth="1"/>
    <col min="15618" max="15618" width="17" style="412" customWidth="1"/>
    <col min="15619" max="15619" width="16.7109375" style="412" customWidth="1"/>
    <col min="15620" max="15620" width="17" style="412" customWidth="1"/>
    <col min="15621" max="15621" width="16.7109375" style="412" customWidth="1"/>
    <col min="15622" max="15622" width="17" style="412" customWidth="1"/>
    <col min="15623" max="15623" width="16.7109375" style="412" customWidth="1"/>
    <col min="15624" max="15624" width="17" style="412" customWidth="1"/>
    <col min="15625" max="15631" width="16.7109375" style="412" customWidth="1"/>
    <col min="15632" max="15632" width="18" style="412" customWidth="1"/>
    <col min="15633" max="15634" width="10.7109375" style="412" customWidth="1"/>
    <col min="15635" max="15635" width="9.140625" style="412" customWidth="1"/>
    <col min="15636" max="15636" width="12.85546875" style="412" customWidth="1"/>
    <col min="15637" max="15637" width="23.42578125" style="412" customWidth="1"/>
    <col min="15638" max="15639" width="9.140625" style="412" customWidth="1"/>
    <col min="15640" max="15640" width="10.5703125" style="412" bestFit="1" customWidth="1"/>
    <col min="15641" max="15641" width="11.28515625" style="412" customWidth="1"/>
    <col min="15642" max="15872" width="9.140625" style="412"/>
    <col min="15873" max="15873" width="95.140625" style="412" customWidth="1"/>
    <col min="15874" max="15874" width="17" style="412" customWidth="1"/>
    <col min="15875" max="15875" width="16.7109375" style="412" customWidth="1"/>
    <col min="15876" max="15876" width="17" style="412" customWidth="1"/>
    <col min="15877" max="15877" width="16.7109375" style="412" customWidth="1"/>
    <col min="15878" max="15878" width="17" style="412" customWidth="1"/>
    <col min="15879" max="15879" width="16.7109375" style="412" customWidth="1"/>
    <col min="15880" max="15880" width="17" style="412" customWidth="1"/>
    <col min="15881" max="15887" width="16.7109375" style="412" customWidth="1"/>
    <col min="15888" max="15888" width="18" style="412" customWidth="1"/>
    <col min="15889" max="15890" width="10.7109375" style="412" customWidth="1"/>
    <col min="15891" max="15891" width="9.140625" style="412" customWidth="1"/>
    <col min="15892" max="15892" width="12.85546875" style="412" customWidth="1"/>
    <col min="15893" max="15893" width="23.42578125" style="412" customWidth="1"/>
    <col min="15894" max="15895" width="9.140625" style="412" customWidth="1"/>
    <col min="15896" max="15896" width="10.5703125" style="412" bestFit="1" customWidth="1"/>
    <col min="15897" max="15897" width="11.28515625" style="412" customWidth="1"/>
    <col min="15898" max="16128" width="9.140625" style="412"/>
    <col min="16129" max="16129" width="95.140625" style="412" customWidth="1"/>
    <col min="16130" max="16130" width="17" style="412" customWidth="1"/>
    <col min="16131" max="16131" width="16.7109375" style="412" customWidth="1"/>
    <col min="16132" max="16132" width="17" style="412" customWidth="1"/>
    <col min="16133" max="16133" width="16.7109375" style="412" customWidth="1"/>
    <col min="16134" max="16134" width="17" style="412" customWidth="1"/>
    <col min="16135" max="16135" width="16.7109375" style="412" customWidth="1"/>
    <col min="16136" max="16136" width="17" style="412" customWidth="1"/>
    <col min="16137" max="16143" width="16.7109375" style="412" customWidth="1"/>
    <col min="16144" max="16144" width="18" style="412" customWidth="1"/>
    <col min="16145" max="16146" width="10.7109375" style="412" customWidth="1"/>
    <col min="16147" max="16147" width="9.140625" style="412" customWidth="1"/>
    <col min="16148" max="16148" width="12.85546875" style="412" customWidth="1"/>
    <col min="16149" max="16149" width="23.42578125" style="412" customWidth="1"/>
    <col min="16150" max="16151" width="9.140625" style="412" customWidth="1"/>
    <col min="16152" max="16152" width="10.5703125" style="412" bestFit="1" customWidth="1"/>
    <col min="16153" max="16153" width="11.28515625" style="412" customWidth="1"/>
    <col min="16154" max="16384" width="9.140625" style="412"/>
  </cols>
  <sheetData>
    <row r="1" spans="1:20" ht="39.75" customHeight="1">
      <c r="A1" s="3715" t="s">
        <v>91</v>
      </c>
      <c r="B1" s="3715"/>
      <c r="C1" s="3715"/>
      <c r="D1" s="3715"/>
      <c r="E1" s="3715"/>
      <c r="F1" s="3715"/>
      <c r="G1" s="3715"/>
      <c r="H1" s="3715"/>
      <c r="I1" s="3715"/>
      <c r="J1" s="3715"/>
      <c r="K1" s="3715"/>
      <c r="L1" s="3715"/>
      <c r="M1" s="3715"/>
      <c r="N1" s="3715"/>
      <c r="O1" s="3715"/>
      <c r="P1" s="3715"/>
      <c r="Q1" s="409"/>
      <c r="R1" s="409"/>
      <c r="S1" s="409"/>
      <c r="T1" s="409"/>
    </row>
    <row r="2" spans="1:20" ht="28.5" customHeight="1">
      <c r="A2" s="4178" t="s">
        <v>92</v>
      </c>
      <c r="B2" s="4178"/>
      <c r="C2" s="4178"/>
      <c r="D2" s="4178"/>
      <c r="E2" s="4178"/>
      <c r="F2" s="4178"/>
      <c r="G2" s="4178"/>
      <c r="H2" s="4178"/>
      <c r="I2" s="4178"/>
      <c r="J2" s="4178"/>
      <c r="K2" s="4178"/>
      <c r="L2" s="4178"/>
      <c r="M2" s="4178"/>
      <c r="N2" s="4178"/>
      <c r="O2" s="4178"/>
      <c r="P2" s="4178"/>
    </row>
    <row r="3" spans="1:20" ht="27" customHeight="1">
      <c r="A3" s="3715" t="s">
        <v>348</v>
      </c>
      <c r="B3" s="3715"/>
      <c r="C3" s="3715"/>
      <c r="D3" s="3715"/>
      <c r="E3" s="3715"/>
      <c r="F3" s="3715"/>
      <c r="G3" s="3715"/>
      <c r="H3" s="3715"/>
      <c r="I3" s="3715"/>
      <c r="J3" s="3715"/>
      <c r="K3" s="3715"/>
      <c r="L3" s="3715"/>
      <c r="M3" s="3715"/>
      <c r="N3" s="3715"/>
      <c r="O3" s="3715"/>
      <c r="P3" s="3715"/>
      <c r="Q3" s="1726"/>
      <c r="R3" s="1726"/>
    </row>
    <row r="4" spans="1:20" ht="14.25" customHeight="1" thickBot="1">
      <c r="A4" s="415"/>
    </row>
    <row r="5" spans="1:20" ht="20.25" customHeight="1">
      <c r="A5" s="4179" t="s">
        <v>9</v>
      </c>
      <c r="B5" s="4182" t="s">
        <v>0</v>
      </c>
      <c r="C5" s="4183"/>
      <c r="D5" s="4184"/>
      <c r="E5" s="4182" t="s">
        <v>1</v>
      </c>
      <c r="F5" s="4183"/>
      <c r="G5" s="4184"/>
      <c r="H5" s="4182" t="s">
        <v>2</v>
      </c>
      <c r="I5" s="4183"/>
      <c r="J5" s="4184"/>
      <c r="K5" s="4182" t="s">
        <v>3</v>
      </c>
      <c r="L5" s="4183"/>
      <c r="M5" s="4184"/>
      <c r="N5" s="4189" t="s">
        <v>6</v>
      </c>
      <c r="O5" s="4190"/>
      <c r="P5" s="4191"/>
      <c r="Q5" s="416"/>
      <c r="R5" s="416"/>
    </row>
    <row r="6" spans="1:20" ht="19.5" customHeight="1" thickBot="1">
      <c r="A6" s="4180"/>
      <c r="B6" s="4185"/>
      <c r="C6" s="4186"/>
      <c r="D6" s="3728"/>
      <c r="E6" s="3729"/>
      <c r="F6" s="4187"/>
      <c r="G6" s="4188"/>
      <c r="H6" s="3729"/>
      <c r="I6" s="4187"/>
      <c r="J6" s="4188"/>
      <c r="K6" s="4185"/>
      <c r="L6" s="4186"/>
      <c r="M6" s="3728"/>
      <c r="N6" s="4192"/>
      <c r="O6" s="4193"/>
      <c r="P6" s="4194"/>
      <c r="Q6" s="416"/>
      <c r="R6" s="416"/>
    </row>
    <row r="7" spans="1:20" ht="93" customHeight="1" thickBot="1">
      <c r="A7" s="4181"/>
      <c r="B7" s="1590" t="s">
        <v>26</v>
      </c>
      <c r="C7" s="1591" t="s">
        <v>27</v>
      </c>
      <c r="D7" s="1603" t="s">
        <v>4</v>
      </c>
      <c r="E7" s="1590" t="s">
        <v>26</v>
      </c>
      <c r="F7" s="1591" t="s">
        <v>27</v>
      </c>
      <c r="G7" s="1603" t="s">
        <v>4</v>
      </c>
      <c r="H7" s="1590" t="s">
        <v>93</v>
      </c>
      <c r="I7" s="1591" t="s">
        <v>27</v>
      </c>
      <c r="J7" s="1603" t="s">
        <v>4</v>
      </c>
      <c r="K7" s="1590" t="s">
        <v>93</v>
      </c>
      <c r="L7" s="1591" t="s">
        <v>27</v>
      </c>
      <c r="M7" s="1603" t="s">
        <v>4</v>
      </c>
      <c r="N7" s="1590" t="s">
        <v>26</v>
      </c>
      <c r="O7" s="1591" t="s">
        <v>27</v>
      </c>
      <c r="P7" s="1728" t="s">
        <v>4</v>
      </c>
      <c r="Q7" s="416"/>
      <c r="R7" s="416"/>
    </row>
    <row r="8" spans="1:20" ht="39" customHeight="1" thickBot="1">
      <c r="A8" s="1540" t="s">
        <v>22</v>
      </c>
      <c r="B8" s="1584"/>
      <c r="C8" s="1584"/>
      <c r="D8" s="1584"/>
      <c r="E8" s="1584"/>
      <c r="F8" s="1584"/>
      <c r="G8" s="1729"/>
      <c r="H8" s="1435"/>
      <c r="I8" s="1584"/>
      <c r="J8" s="1584"/>
      <c r="K8" s="1584"/>
      <c r="L8" s="1584"/>
      <c r="M8" s="1729"/>
      <c r="N8" s="1584"/>
      <c r="O8" s="1584"/>
      <c r="P8" s="1729"/>
      <c r="Q8" s="416"/>
      <c r="R8" s="416"/>
    </row>
    <row r="9" spans="1:20" ht="28.5" customHeight="1">
      <c r="A9" s="1551" t="s">
        <v>22</v>
      </c>
      <c r="B9" s="1552"/>
      <c r="C9" s="1553"/>
      <c r="D9" s="1554"/>
      <c r="E9" s="1552"/>
      <c r="F9" s="1553"/>
      <c r="G9" s="1554"/>
      <c r="H9" s="1552"/>
      <c r="I9" s="1553"/>
      <c r="J9" s="1554"/>
      <c r="K9" s="1555"/>
      <c r="L9" s="1553"/>
      <c r="M9" s="1556"/>
      <c r="N9" s="1557"/>
      <c r="O9" s="1557"/>
      <c r="P9" s="1558"/>
      <c r="Q9" s="416"/>
      <c r="R9" s="416"/>
    </row>
    <row r="10" spans="1:20" ht="28.5" customHeight="1">
      <c r="A10" s="1730" t="s">
        <v>84</v>
      </c>
      <c r="B10" s="536">
        <v>16</v>
      </c>
      <c r="C10" s="752">
        <v>0</v>
      </c>
      <c r="D10" s="754">
        <v>16</v>
      </c>
      <c r="E10" s="515">
        <v>15</v>
      </c>
      <c r="F10" s="775">
        <v>0</v>
      </c>
      <c r="G10" s="776">
        <f t="shared" ref="G10:G16" si="0">SUM(E10:F10)</f>
        <v>15</v>
      </c>
      <c r="H10" s="515">
        <v>11</v>
      </c>
      <c r="I10" s="775">
        <v>2</v>
      </c>
      <c r="J10" s="776">
        <f t="shared" ref="J10:J16" si="1">SUM(H10:I10)</f>
        <v>13</v>
      </c>
      <c r="K10" s="515">
        <v>8</v>
      </c>
      <c r="L10" s="775">
        <v>1</v>
      </c>
      <c r="M10" s="777">
        <f>SUM(K10:L10)</f>
        <v>9</v>
      </c>
      <c r="N10" s="756">
        <f>B10+E10+H10+K10</f>
        <v>50</v>
      </c>
      <c r="O10" s="756">
        <f>C10+F10+I10+L10</f>
        <v>3</v>
      </c>
      <c r="P10" s="758">
        <f>SUM(N10:O10)</f>
        <v>53</v>
      </c>
      <c r="Q10" s="416"/>
      <c r="R10" s="416"/>
    </row>
    <row r="11" spans="1:20" ht="30.75" customHeight="1">
      <c r="A11" s="593" t="s">
        <v>94</v>
      </c>
      <c r="B11" s="536">
        <v>1</v>
      </c>
      <c r="C11" s="752">
        <v>0</v>
      </c>
      <c r="D11" s="754">
        <f>B11+C11</f>
        <v>1</v>
      </c>
      <c r="E11" s="515">
        <v>13</v>
      </c>
      <c r="F11" s="775">
        <v>0</v>
      </c>
      <c r="G11" s="776">
        <f t="shared" si="0"/>
        <v>13</v>
      </c>
      <c r="H11" s="515">
        <v>15</v>
      </c>
      <c r="I11" s="775">
        <v>0</v>
      </c>
      <c r="J11" s="776">
        <f t="shared" si="1"/>
        <v>15</v>
      </c>
      <c r="K11" s="515">
        <v>8</v>
      </c>
      <c r="L11" s="775">
        <v>0</v>
      </c>
      <c r="M11" s="777">
        <f>SUM(K11:L11)</f>
        <v>8</v>
      </c>
      <c r="N11" s="756">
        <f>B11+E298+H11+K11+E11</f>
        <v>37</v>
      </c>
      <c r="O11" s="756">
        <f>C11+F299+I11+L11+F11</f>
        <v>0</v>
      </c>
      <c r="P11" s="758">
        <f t="shared" ref="P11:P16" si="2">SUM(N11:O11)</f>
        <v>37</v>
      </c>
      <c r="Q11" s="416"/>
      <c r="R11" s="416"/>
    </row>
    <row r="12" spans="1:20" ht="61.5" customHeight="1">
      <c r="A12" s="593" t="s">
        <v>95</v>
      </c>
      <c r="B12" s="536">
        <v>15</v>
      </c>
      <c r="C12" s="752">
        <v>3</v>
      </c>
      <c r="D12" s="754">
        <f>B12+C12</f>
        <v>18</v>
      </c>
      <c r="E12" s="515">
        <v>15</v>
      </c>
      <c r="F12" s="775">
        <v>0</v>
      </c>
      <c r="G12" s="776">
        <f t="shared" si="0"/>
        <v>15</v>
      </c>
      <c r="H12" s="515">
        <v>13</v>
      </c>
      <c r="I12" s="775">
        <v>3</v>
      </c>
      <c r="J12" s="776">
        <f t="shared" si="1"/>
        <v>16</v>
      </c>
      <c r="K12" s="515">
        <v>9</v>
      </c>
      <c r="L12" s="775">
        <v>2</v>
      </c>
      <c r="M12" s="777">
        <f>SUM(K12:L12)</f>
        <v>11</v>
      </c>
      <c r="N12" s="756">
        <f>B12+E12+H12+K12</f>
        <v>52</v>
      </c>
      <c r="O12" s="756">
        <f>C12+I12+L12+F12</f>
        <v>8</v>
      </c>
      <c r="P12" s="758">
        <f t="shared" si="2"/>
        <v>60</v>
      </c>
      <c r="Q12" s="416"/>
      <c r="R12" s="416"/>
    </row>
    <row r="13" spans="1:20" ht="30.75" customHeight="1">
      <c r="A13" s="593" t="s">
        <v>96</v>
      </c>
      <c r="B13" s="536">
        <v>10</v>
      </c>
      <c r="C13" s="752">
        <v>7</v>
      </c>
      <c r="D13" s="754">
        <v>17</v>
      </c>
      <c r="E13" s="515">
        <v>12</v>
      </c>
      <c r="F13" s="775">
        <v>6</v>
      </c>
      <c r="G13" s="776">
        <f t="shared" si="0"/>
        <v>18</v>
      </c>
      <c r="H13" s="515">
        <v>0</v>
      </c>
      <c r="I13" s="775">
        <v>5</v>
      </c>
      <c r="J13" s="776">
        <f t="shared" si="1"/>
        <v>5</v>
      </c>
      <c r="K13" s="515">
        <v>0</v>
      </c>
      <c r="L13" s="775">
        <v>12</v>
      </c>
      <c r="M13" s="777">
        <f>SUM(K13:L13)</f>
        <v>12</v>
      </c>
      <c r="N13" s="756">
        <f>B13+E13+H13+K13</f>
        <v>22</v>
      </c>
      <c r="O13" s="756">
        <f>C13+F13+I13+L13</f>
        <v>30</v>
      </c>
      <c r="P13" s="758">
        <f t="shared" si="2"/>
        <v>52</v>
      </c>
      <c r="Q13" s="416"/>
      <c r="R13" s="416"/>
    </row>
    <row r="14" spans="1:20" ht="30.75" customHeight="1">
      <c r="A14" s="593" t="s">
        <v>82</v>
      </c>
      <c r="B14" s="536">
        <v>16</v>
      </c>
      <c r="C14" s="752">
        <v>1</v>
      </c>
      <c r="D14" s="754">
        <f>B14+C14</f>
        <v>17</v>
      </c>
      <c r="E14" s="515">
        <v>15</v>
      </c>
      <c r="F14" s="775">
        <v>0</v>
      </c>
      <c r="G14" s="776">
        <f t="shared" si="0"/>
        <v>15</v>
      </c>
      <c r="H14" s="515">
        <v>8</v>
      </c>
      <c r="I14" s="775">
        <v>2</v>
      </c>
      <c r="J14" s="776">
        <f>SUM(H14:I14)</f>
        <v>10</v>
      </c>
      <c r="K14" s="515">
        <v>19</v>
      </c>
      <c r="L14" s="778">
        <v>0</v>
      </c>
      <c r="M14" s="777">
        <f>SUM(K14:L14)</f>
        <v>19</v>
      </c>
      <c r="N14" s="756">
        <f>B14+E14+H14+K14</f>
        <v>58</v>
      </c>
      <c r="O14" s="756">
        <f>C14+F14+I14+L14</f>
        <v>3</v>
      </c>
      <c r="P14" s="758">
        <f t="shared" si="2"/>
        <v>61</v>
      </c>
      <c r="Q14" s="416"/>
      <c r="R14" s="416"/>
    </row>
    <row r="15" spans="1:20" ht="27.75" customHeight="1">
      <c r="A15" s="593" t="s">
        <v>97</v>
      </c>
      <c r="B15" s="536">
        <v>0</v>
      </c>
      <c r="C15" s="752">
        <v>0</v>
      </c>
      <c r="D15" s="754">
        <f>B15+C15</f>
        <v>0</v>
      </c>
      <c r="E15" s="536">
        <v>0</v>
      </c>
      <c r="F15" s="752">
        <v>0</v>
      </c>
      <c r="G15" s="755">
        <f>SUM(E15:F15)</f>
        <v>0</v>
      </c>
      <c r="H15" s="536">
        <v>0</v>
      </c>
      <c r="I15" s="752">
        <v>0</v>
      </c>
      <c r="J15" s="755">
        <f t="shared" si="1"/>
        <v>0</v>
      </c>
      <c r="K15" s="536">
        <v>0</v>
      </c>
      <c r="L15" s="752">
        <v>0</v>
      </c>
      <c r="M15" s="777">
        <v>0</v>
      </c>
      <c r="N15" s="756">
        <f>B15+E15+H15+K15</f>
        <v>0</v>
      </c>
      <c r="O15" s="756">
        <f>C15+F15+I15+L15</f>
        <v>0</v>
      </c>
      <c r="P15" s="758">
        <f t="shared" si="2"/>
        <v>0</v>
      </c>
      <c r="Q15" s="416"/>
      <c r="R15" s="416"/>
    </row>
    <row r="16" spans="1:20" ht="89.25" customHeight="1" thickBot="1">
      <c r="A16" s="1730" t="s">
        <v>98</v>
      </c>
      <c r="B16" s="536">
        <v>0</v>
      </c>
      <c r="C16" s="752">
        <v>0</v>
      </c>
      <c r="D16" s="754">
        <f>B16+C16</f>
        <v>0</v>
      </c>
      <c r="E16" s="536">
        <v>0</v>
      </c>
      <c r="F16" s="752">
        <v>0</v>
      </c>
      <c r="G16" s="755">
        <f t="shared" si="0"/>
        <v>0</v>
      </c>
      <c r="H16" s="536">
        <v>0</v>
      </c>
      <c r="I16" s="752">
        <v>0</v>
      </c>
      <c r="J16" s="755">
        <f t="shared" si="1"/>
        <v>0</v>
      </c>
      <c r="K16" s="536">
        <v>0</v>
      </c>
      <c r="L16" s="752">
        <v>0</v>
      </c>
      <c r="M16" s="777">
        <v>0</v>
      </c>
      <c r="N16" s="756">
        <f>B16+E16+H16+K16</f>
        <v>0</v>
      </c>
      <c r="O16" s="756">
        <f>C16+F16+I16+L16</f>
        <v>0</v>
      </c>
      <c r="P16" s="758">
        <f t="shared" si="2"/>
        <v>0</v>
      </c>
      <c r="Q16" s="416"/>
      <c r="R16" s="416"/>
    </row>
    <row r="17" spans="1:27" ht="35.25" customHeight="1" thickBot="1">
      <c r="A17" s="1559" t="s">
        <v>12</v>
      </c>
      <c r="B17" s="1545">
        <f t="shared" ref="B17:N17" si="3">SUM(B10:B16)</f>
        <v>58</v>
      </c>
      <c r="C17" s="1545">
        <f t="shared" si="3"/>
        <v>11</v>
      </c>
      <c r="D17" s="1545">
        <f t="shared" si="3"/>
        <v>69</v>
      </c>
      <c r="E17" s="1545">
        <f t="shared" si="3"/>
        <v>70</v>
      </c>
      <c r="F17" s="1545">
        <f>SUM(F10:F16)</f>
        <v>6</v>
      </c>
      <c r="G17" s="1545">
        <f>SUM(G10:G16)</f>
        <v>76</v>
      </c>
      <c r="H17" s="1545">
        <f t="shared" si="3"/>
        <v>47</v>
      </c>
      <c r="I17" s="1545">
        <f>SUM(I10:I16)</f>
        <v>12</v>
      </c>
      <c r="J17" s="1545">
        <f>SUM(J10:J16)</f>
        <v>59</v>
      </c>
      <c r="K17" s="1545">
        <f t="shared" si="3"/>
        <v>44</v>
      </c>
      <c r="L17" s="1545">
        <f>SUM(L10:L16)</f>
        <v>15</v>
      </c>
      <c r="M17" s="1545">
        <f>SUM(M10:M16)</f>
        <v>59</v>
      </c>
      <c r="N17" s="1545">
        <f t="shared" si="3"/>
        <v>219</v>
      </c>
      <c r="O17" s="1545">
        <f>SUM(O10:O16)</f>
        <v>44</v>
      </c>
      <c r="P17" s="1544">
        <f>SUM(P10:P16)</f>
        <v>263</v>
      </c>
      <c r="Q17" s="416"/>
      <c r="R17" s="416"/>
    </row>
    <row r="18" spans="1:27" ht="31.5" customHeight="1" thickBot="1">
      <c r="A18" s="1559" t="s">
        <v>23</v>
      </c>
      <c r="B18" s="1560"/>
      <c r="C18" s="1561"/>
      <c r="D18" s="1562"/>
      <c r="E18" s="1436"/>
      <c r="F18" s="1436"/>
      <c r="G18" s="589"/>
      <c r="H18" s="1436"/>
      <c r="I18" s="1436"/>
      <c r="J18" s="17"/>
      <c r="K18" s="590"/>
      <c r="L18" s="1436"/>
      <c r="M18" s="589"/>
      <c r="N18" s="986"/>
      <c r="O18" s="591"/>
      <c r="P18" s="592"/>
      <c r="Q18" s="417"/>
      <c r="R18" s="417"/>
    </row>
    <row r="19" spans="1:27" ht="24.95" customHeight="1">
      <c r="A19" s="1529" t="s">
        <v>11</v>
      </c>
      <c r="B19" s="1530"/>
      <c r="C19" s="1531"/>
      <c r="D19" s="1532"/>
      <c r="E19" s="1533"/>
      <c r="F19" s="1531"/>
      <c r="G19" s="1532"/>
      <c r="H19" s="1533"/>
      <c r="I19" s="1531" t="s">
        <v>7</v>
      </c>
      <c r="J19" s="1437"/>
      <c r="K19" s="1530"/>
      <c r="L19" s="1531"/>
      <c r="M19" s="1532"/>
      <c r="N19" s="1598"/>
      <c r="O19" s="1599"/>
      <c r="P19" s="1600"/>
      <c r="Q19" s="418"/>
      <c r="R19" s="418"/>
    </row>
    <row r="20" spans="1:27" ht="24.75" customHeight="1">
      <c r="A20" s="1730" t="s">
        <v>84</v>
      </c>
      <c r="B20" s="536">
        <v>16</v>
      </c>
      <c r="C20" s="752">
        <v>0</v>
      </c>
      <c r="D20" s="754">
        <f t="shared" ref="D20:D26" si="4">SUM(B20:C20)</f>
        <v>16</v>
      </c>
      <c r="E20" s="515">
        <v>15</v>
      </c>
      <c r="F20" s="775">
        <v>0</v>
      </c>
      <c r="G20" s="776">
        <f t="shared" ref="G20:G26" si="5">SUM(E20:F20)</f>
        <v>15</v>
      </c>
      <c r="H20" s="515">
        <v>11</v>
      </c>
      <c r="I20" s="775">
        <v>2</v>
      </c>
      <c r="J20" s="776">
        <v>13</v>
      </c>
      <c r="K20" s="515">
        <v>8</v>
      </c>
      <c r="L20" s="775">
        <v>1</v>
      </c>
      <c r="M20" s="777">
        <v>9</v>
      </c>
      <c r="N20" s="756">
        <f t="shared" ref="N20:O34" si="6">B20+E20+H20+K20</f>
        <v>50</v>
      </c>
      <c r="O20" s="757">
        <f>C20+F20+I20+L20</f>
        <v>3</v>
      </c>
      <c r="P20" s="758">
        <f t="shared" ref="P20:P29" si="7">SUM(N20:O20)</f>
        <v>53</v>
      </c>
      <c r="Q20" s="418"/>
      <c r="R20" s="418"/>
    </row>
    <row r="21" spans="1:27" ht="24.95" customHeight="1">
      <c r="A21" s="593" t="s">
        <v>94</v>
      </c>
      <c r="B21" s="536">
        <v>1</v>
      </c>
      <c r="C21" s="752">
        <v>0</v>
      </c>
      <c r="D21" s="754">
        <f t="shared" si="4"/>
        <v>1</v>
      </c>
      <c r="E21" s="515">
        <v>13</v>
      </c>
      <c r="F21" s="775">
        <v>0</v>
      </c>
      <c r="G21" s="776">
        <f t="shared" si="5"/>
        <v>13</v>
      </c>
      <c r="H21" s="515">
        <v>15</v>
      </c>
      <c r="I21" s="775">
        <v>0</v>
      </c>
      <c r="J21" s="776">
        <f t="shared" ref="J21:J26" si="8">SUM(H21:I21)</f>
        <v>15</v>
      </c>
      <c r="K21" s="515">
        <v>8</v>
      </c>
      <c r="L21" s="775">
        <v>0</v>
      </c>
      <c r="M21" s="777">
        <f t="shared" ref="M21:M26" si="9">SUM(K21:L21)</f>
        <v>8</v>
      </c>
      <c r="N21" s="756">
        <f t="shared" si="6"/>
        <v>37</v>
      </c>
      <c r="O21" s="757">
        <f t="shared" si="6"/>
        <v>0</v>
      </c>
      <c r="P21" s="758">
        <f t="shared" si="7"/>
        <v>37</v>
      </c>
      <c r="Q21" s="418"/>
      <c r="R21" s="418"/>
    </row>
    <row r="22" spans="1:27" ht="57.75" customHeight="1">
      <c r="A22" s="593" t="s">
        <v>95</v>
      </c>
      <c r="B22" s="536">
        <v>15</v>
      </c>
      <c r="C22" s="752">
        <v>3</v>
      </c>
      <c r="D22" s="754">
        <v>18</v>
      </c>
      <c r="E22" s="515">
        <v>15</v>
      </c>
      <c r="F22" s="775">
        <v>0</v>
      </c>
      <c r="G22" s="776">
        <f t="shared" si="5"/>
        <v>15</v>
      </c>
      <c r="H22" s="515">
        <v>13</v>
      </c>
      <c r="I22" s="775">
        <v>3</v>
      </c>
      <c r="J22" s="776">
        <f t="shared" si="8"/>
        <v>16</v>
      </c>
      <c r="K22" s="515">
        <v>9</v>
      </c>
      <c r="L22" s="775">
        <v>2</v>
      </c>
      <c r="M22" s="777">
        <f t="shared" si="9"/>
        <v>11</v>
      </c>
      <c r="N22" s="756">
        <f t="shared" si="6"/>
        <v>52</v>
      </c>
      <c r="O22" s="757">
        <f t="shared" si="6"/>
        <v>8</v>
      </c>
      <c r="P22" s="758">
        <f t="shared" si="7"/>
        <v>60</v>
      </c>
      <c r="Q22" s="418"/>
      <c r="R22" s="418"/>
    </row>
    <row r="23" spans="1:27" ht="28.5" customHeight="1">
      <c r="A23" s="593" t="s">
        <v>96</v>
      </c>
      <c r="B23" s="536">
        <v>10</v>
      </c>
      <c r="C23" s="752">
        <v>6</v>
      </c>
      <c r="D23" s="754">
        <v>16</v>
      </c>
      <c r="E23" s="515">
        <v>12</v>
      </c>
      <c r="F23" s="775">
        <v>6</v>
      </c>
      <c r="G23" s="776">
        <f t="shared" si="5"/>
        <v>18</v>
      </c>
      <c r="H23" s="515">
        <v>0</v>
      </c>
      <c r="I23" s="775">
        <v>5</v>
      </c>
      <c r="J23" s="776">
        <f t="shared" si="8"/>
        <v>5</v>
      </c>
      <c r="K23" s="515">
        <v>0</v>
      </c>
      <c r="L23" s="775">
        <v>12</v>
      </c>
      <c r="M23" s="777">
        <f t="shared" si="9"/>
        <v>12</v>
      </c>
      <c r="N23" s="756">
        <f t="shared" si="6"/>
        <v>22</v>
      </c>
      <c r="O23" s="757">
        <f>C23+F23+I23+L23</f>
        <v>29</v>
      </c>
      <c r="P23" s="758">
        <f t="shared" si="7"/>
        <v>51</v>
      </c>
      <c r="Q23" s="418"/>
      <c r="R23" s="418"/>
    </row>
    <row r="24" spans="1:27" ht="28.5" customHeight="1">
      <c r="A24" s="593" t="s">
        <v>82</v>
      </c>
      <c r="B24" s="536">
        <v>16</v>
      </c>
      <c r="C24" s="752">
        <v>1</v>
      </c>
      <c r="D24" s="754">
        <f t="shared" si="4"/>
        <v>17</v>
      </c>
      <c r="E24" s="515">
        <v>15</v>
      </c>
      <c r="F24" s="775">
        <v>0</v>
      </c>
      <c r="G24" s="776">
        <f t="shared" si="5"/>
        <v>15</v>
      </c>
      <c r="H24" s="515">
        <v>8</v>
      </c>
      <c r="I24" s="775">
        <v>2</v>
      </c>
      <c r="J24" s="776">
        <f t="shared" si="8"/>
        <v>10</v>
      </c>
      <c r="K24" s="515">
        <v>19</v>
      </c>
      <c r="L24" s="778">
        <v>0</v>
      </c>
      <c r="M24" s="777">
        <f t="shared" si="9"/>
        <v>19</v>
      </c>
      <c r="N24" s="756">
        <f t="shared" si="6"/>
        <v>58</v>
      </c>
      <c r="O24" s="757">
        <f t="shared" si="6"/>
        <v>3</v>
      </c>
      <c r="P24" s="758">
        <f t="shared" si="7"/>
        <v>61</v>
      </c>
      <c r="Q24" s="418"/>
      <c r="R24" s="418"/>
    </row>
    <row r="25" spans="1:27" ht="33" customHeight="1">
      <c r="A25" s="593" t="s">
        <v>97</v>
      </c>
      <c r="B25" s="536">
        <v>0</v>
      </c>
      <c r="C25" s="752">
        <v>0</v>
      </c>
      <c r="D25" s="754">
        <f t="shared" si="4"/>
        <v>0</v>
      </c>
      <c r="E25" s="536">
        <v>0</v>
      </c>
      <c r="F25" s="752">
        <v>0</v>
      </c>
      <c r="G25" s="755">
        <f t="shared" si="5"/>
        <v>0</v>
      </c>
      <c r="H25" s="536">
        <v>0</v>
      </c>
      <c r="I25" s="752">
        <v>0</v>
      </c>
      <c r="J25" s="755">
        <f t="shared" si="8"/>
        <v>0</v>
      </c>
      <c r="K25" s="536">
        <v>0</v>
      </c>
      <c r="L25" s="752">
        <v>0</v>
      </c>
      <c r="M25" s="777">
        <f t="shared" si="9"/>
        <v>0</v>
      </c>
      <c r="N25" s="756">
        <f t="shared" si="6"/>
        <v>0</v>
      </c>
      <c r="O25" s="757">
        <f t="shared" si="6"/>
        <v>0</v>
      </c>
      <c r="P25" s="758">
        <f t="shared" si="7"/>
        <v>0</v>
      </c>
      <c r="Q25" s="419"/>
      <c r="R25" s="419"/>
    </row>
    <row r="26" spans="1:27" ht="88.5" customHeight="1" thickBot="1">
      <c r="A26" s="1730" t="s">
        <v>98</v>
      </c>
      <c r="B26" s="536">
        <v>0</v>
      </c>
      <c r="C26" s="752">
        <v>0</v>
      </c>
      <c r="D26" s="754">
        <f t="shared" si="4"/>
        <v>0</v>
      </c>
      <c r="E26" s="536">
        <v>0</v>
      </c>
      <c r="F26" s="752">
        <v>0</v>
      </c>
      <c r="G26" s="755">
        <f t="shared" si="5"/>
        <v>0</v>
      </c>
      <c r="H26" s="536">
        <v>0</v>
      </c>
      <c r="I26" s="752">
        <v>0</v>
      </c>
      <c r="J26" s="755">
        <f t="shared" si="8"/>
        <v>0</v>
      </c>
      <c r="K26" s="536">
        <v>0</v>
      </c>
      <c r="L26" s="752">
        <v>0</v>
      </c>
      <c r="M26" s="777">
        <f t="shared" si="9"/>
        <v>0</v>
      </c>
      <c r="N26" s="1731">
        <f t="shared" si="6"/>
        <v>0</v>
      </c>
      <c r="O26" s="1732">
        <f t="shared" si="6"/>
        <v>0</v>
      </c>
      <c r="P26" s="1733">
        <f t="shared" si="7"/>
        <v>0</v>
      </c>
      <c r="Q26" s="419"/>
      <c r="R26" s="419"/>
    </row>
    <row r="27" spans="1:27" ht="36" customHeight="1" thickBot="1">
      <c r="A27" s="1534" t="s">
        <v>8</v>
      </c>
      <c r="B27" s="1545">
        <f t="shared" ref="B27:M27" si="10">SUM(B20:B26)</f>
        <v>58</v>
      </c>
      <c r="C27" s="1545">
        <f t="shared" si="10"/>
        <v>10</v>
      </c>
      <c r="D27" s="1545">
        <f t="shared" si="10"/>
        <v>68</v>
      </c>
      <c r="E27" s="1545">
        <f t="shared" si="10"/>
        <v>70</v>
      </c>
      <c r="F27" s="1545">
        <f t="shared" si="10"/>
        <v>6</v>
      </c>
      <c r="G27" s="1545">
        <f t="shared" si="10"/>
        <v>76</v>
      </c>
      <c r="H27" s="1545">
        <f t="shared" si="10"/>
        <v>47</v>
      </c>
      <c r="I27" s="1545">
        <f t="shared" si="10"/>
        <v>12</v>
      </c>
      <c r="J27" s="1545">
        <f t="shared" si="10"/>
        <v>59</v>
      </c>
      <c r="K27" s="1545">
        <f t="shared" si="10"/>
        <v>44</v>
      </c>
      <c r="L27" s="1545">
        <f t="shared" si="10"/>
        <v>15</v>
      </c>
      <c r="M27" s="1545">
        <f t="shared" si="10"/>
        <v>59</v>
      </c>
      <c r="N27" s="1605">
        <f t="shared" si="6"/>
        <v>219</v>
      </c>
      <c r="O27" s="1606">
        <f t="shared" si="6"/>
        <v>43</v>
      </c>
      <c r="P27" s="1607">
        <f t="shared" si="7"/>
        <v>262</v>
      </c>
      <c r="Q27" s="418"/>
      <c r="R27" s="418"/>
    </row>
    <row r="28" spans="1:27" ht="65.25" customHeight="1">
      <c r="A28" s="989" t="s">
        <v>25</v>
      </c>
      <c r="B28" s="1085"/>
      <c r="C28" s="1086"/>
      <c r="D28" s="1087"/>
      <c r="E28" s="1088"/>
      <c r="F28" s="1086"/>
      <c r="G28" s="1601"/>
      <c r="H28" s="1439"/>
      <c r="I28" s="1537"/>
      <c r="J28" s="1538"/>
      <c r="K28" s="1536"/>
      <c r="L28" s="1537"/>
      <c r="M28" s="1538"/>
      <c r="N28" s="1097">
        <f>B28+E28+H28+K28</f>
        <v>0</v>
      </c>
      <c r="O28" s="1098">
        <f t="shared" si="6"/>
        <v>0</v>
      </c>
      <c r="P28" s="1099">
        <f t="shared" si="7"/>
        <v>0</v>
      </c>
      <c r="Q28" s="418"/>
      <c r="R28" s="418"/>
    </row>
    <row r="29" spans="1:27" ht="24.95" customHeight="1">
      <c r="A29" s="1730" t="s">
        <v>84</v>
      </c>
      <c r="B29" s="753">
        <v>0</v>
      </c>
      <c r="C29" s="752">
        <v>0</v>
      </c>
      <c r="D29" s="754">
        <f t="shared" ref="D29:D35" si="11">SUM(B29:C29)</f>
        <v>0</v>
      </c>
      <c r="E29" s="751">
        <v>0</v>
      </c>
      <c r="F29" s="752">
        <v>0</v>
      </c>
      <c r="G29" s="754">
        <v>0</v>
      </c>
      <c r="H29" s="751">
        <v>0</v>
      </c>
      <c r="I29" s="752">
        <v>0</v>
      </c>
      <c r="J29" s="755">
        <f>SUM(H29:I29)</f>
        <v>0</v>
      </c>
      <c r="K29" s="753">
        <v>0</v>
      </c>
      <c r="L29" s="752">
        <v>0</v>
      </c>
      <c r="M29" s="754">
        <v>0</v>
      </c>
      <c r="N29" s="756">
        <f t="shared" ref="N29:N35" si="12">B29+E29+H29+K29</f>
        <v>0</v>
      </c>
      <c r="O29" s="757">
        <f>C29+F29+I29+L29</f>
        <v>0</v>
      </c>
      <c r="P29" s="758">
        <f t="shared" si="7"/>
        <v>0</v>
      </c>
      <c r="Q29" s="419"/>
      <c r="R29" s="419"/>
    </row>
    <row r="30" spans="1:27" ht="32.25" customHeight="1">
      <c r="A30" s="593" t="s">
        <v>94</v>
      </c>
      <c r="B30" s="753">
        <v>0</v>
      </c>
      <c r="C30" s="752">
        <v>0</v>
      </c>
      <c r="D30" s="754">
        <f t="shared" si="11"/>
        <v>0</v>
      </c>
      <c r="E30" s="751">
        <v>0</v>
      </c>
      <c r="F30" s="752">
        <v>0</v>
      </c>
      <c r="G30" s="754">
        <f t="shared" ref="G30:G35" si="13">SUM(E30:F30)</f>
        <v>0</v>
      </c>
      <c r="H30" s="751">
        <v>0</v>
      </c>
      <c r="I30" s="752">
        <v>0</v>
      </c>
      <c r="J30" s="755">
        <f t="shared" ref="J30:J35" si="14">SUM(H30:I30)</f>
        <v>0</v>
      </c>
      <c r="K30" s="753">
        <v>0</v>
      </c>
      <c r="L30" s="752">
        <v>0</v>
      </c>
      <c r="M30" s="754">
        <f>SUM(K30:L30)</f>
        <v>0</v>
      </c>
      <c r="N30" s="756">
        <f t="shared" si="12"/>
        <v>0</v>
      </c>
      <c r="O30" s="757">
        <f t="shared" si="6"/>
        <v>0</v>
      </c>
      <c r="P30" s="758">
        <f t="shared" ref="P30:P35" si="15">SUM(N30:O30)</f>
        <v>0</v>
      </c>
      <c r="Q30" s="419"/>
      <c r="R30" s="419"/>
    </row>
    <row r="31" spans="1:27" ht="51.75" customHeight="1">
      <c r="A31" s="593" t="s">
        <v>95</v>
      </c>
      <c r="B31" s="753">
        <v>0</v>
      </c>
      <c r="C31" s="752">
        <v>0</v>
      </c>
      <c r="D31" s="754">
        <f t="shared" si="11"/>
        <v>0</v>
      </c>
      <c r="E31" s="751">
        <v>0</v>
      </c>
      <c r="F31" s="752">
        <v>0</v>
      </c>
      <c r="G31" s="754">
        <f t="shared" si="13"/>
        <v>0</v>
      </c>
      <c r="H31" s="751">
        <v>0</v>
      </c>
      <c r="I31" s="752">
        <v>0</v>
      </c>
      <c r="J31" s="755">
        <f t="shared" si="14"/>
        <v>0</v>
      </c>
      <c r="K31" s="753">
        <v>0</v>
      </c>
      <c r="L31" s="752">
        <v>0</v>
      </c>
      <c r="M31" s="754">
        <f>SUM(K31:L31)</f>
        <v>0</v>
      </c>
      <c r="N31" s="756">
        <f t="shared" si="12"/>
        <v>0</v>
      </c>
      <c r="O31" s="757">
        <f t="shared" si="6"/>
        <v>0</v>
      </c>
      <c r="P31" s="758">
        <f t="shared" si="15"/>
        <v>0</v>
      </c>
      <c r="Q31" s="419"/>
      <c r="R31" s="419"/>
    </row>
    <row r="32" spans="1:27" ht="42" customHeight="1">
      <c r="A32" s="593" t="s">
        <v>96</v>
      </c>
      <c r="B32" s="753">
        <v>0</v>
      </c>
      <c r="C32" s="752">
        <v>1</v>
      </c>
      <c r="D32" s="754">
        <f>SUM(B32:C32)</f>
        <v>1</v>
      </c>
      <c r="E32" s="751">
        <v>0</v>
      </c>
      <c r="F32" s="752">
        <v>0</v>
      </c>
      <c r="G32" s="754">
        <f t="shared" si="13"/>
        <v>0</v>
      </c>
      <c r="H32" s="751">
        <v>0</v>
      </c>
      <c r="I32" s="752">
        <v>0</v>
      </c>
      <c r="J32" s="755">
        <f>SUM(H32:I32)</f>
        <v>0</v>
      </c>
      <c r="K32" s="753">
        <v>0</v>
      </c>
      <c r="L32" s="752">
        <v>0</v>
      </c>
      <c r="M32" s="755">
        <v>0</v>
      </c>
      <c r="N32" s="756">
        <f>B32+E32+H32+K32</f>
        <v>0</v>
      </c>
      <c r="O32" s="757">
        <f>C32+F32+I32+L32</f>
        <v>1</v>
      </c>
      <c r="P32" s="758">
        <f t="shared" si="15"/>
        <v>1</v>
      </c>
      <c r="Q32" s="4175"/>
      <c r="R32" s="4176"/>
      <c r="S32" s="4176"/>
      <c r="T32" s="4176"/>
      <c r="U32" s="4176"/>
      <c r="V32" s="4176"/>
      <c r="W32" s="4176"/>
      <c r="X32" s="4176"/>
      <c r="Y32" s="4176"/>
      <c r="Z32" s="4176"/>
      <c r="AA32" s="4176"/>
    </row>
    <row r="33" spans="1:18" ht="42" customHeight="1">
      <c r="A33" s="650" t="s">
        <v>82</v>
      </c>
      <c r="B33" s="779">
        <v>0</v>
      </c>
      <c r="C33" s="775">
        <v>0</v>
      </c>
      <c r="D33" s="777">
        <v>0</v>
      </c>
      <c r="E33" s="780">
        <v>0</v>
      </c>
      <c r="F33" s="775">
        <v>0</v>
      </c>
      <c r="G33" s="777">
        <v>0</v>
      </c>
      <c r="H33" s="780">
        <v>0</v>
      </c>
      <c r="I33" s="775">
        <v>0</v>
      </c>
      <c r="J33" s="776">
        <v>0</v>
      </c>
      <c r="K33" s="779">
        <v>0</v>
      </c>
      <c r="L33" s="775">
        <v>0</v>
      </c>
      <c r="M33" s="776">
        <v>0</v>
      </c>
      <c r="N33" s="756">
        <f t="shared" si="12"/>
        <v>0</v>
      </c>
      <c r="O33" s="757">
        <f>C33+F33+I33+L33</f>
        <v>0</v>
      </c>
      <c r="P33" s="758">
        <f>SUM(N33:O33)</f>
        <v>0</v>
      </c>
      <c r="Q33" s="419"/>
      <c r="R33" s="419"/>
    </row>
    <row r="34" spans="1:18" ht="32.25" customHeight="1">
      <c r="A34" s="593" t="s">
        <v>97</v>
      </c>
      <c r="B34" s="753">
        <v>0</v>
      </c>
      <c r="C34" s="752">
        <v>0</v>
      </c>
      <c r="D34" s="754">
        <f t="shared" si="11"/>
        <v>0</v>
      </c>
      <c r="E34" s="751">
        <v>0</v>
      </c>
      <c r="F34" s="752">
        <v>0</v>
      </c>
      <c r="G34" s="754">
        <f t="shared" si="13"/>
        <v>0</v>
      </c>
      <c r="H34" s="751">
        <v>0</v>
      </c>
      <c r="I34" s="752">
        <v>0</v>
      </c>
      <c r="J34" s="755">
        <f t="shared" si="14"/>
        <v>0</v>
      </c>
      <c r="K34" s="753">
        <v>0</v>
      </c>
      <c r="L34" s="752">
        <v>0</v>
      </c>
      <c r="M34" s="754">
        <f>SUM(K34:L34)</f>
        <v>0</v>
      </c>
      <c r="N34" s="756">
        <f t="shared" si="12"/>
        <v>0</v>
      </c>
      <c r="O34" s="757">
        <f t="shared" si="6"/>
        <v>0</v>
      </c>
      <c r="P34" s="758">
        <f t="shared" si="15"/>
        <v>0</v>
      </c>
      <c r="Q34" s="420"/>
      <c r="R34" s="420"/>
    </row>
    <row r="35" spans="1:18" ht="85.5" customHeight="1" thickBot="1">
      <c r="A35" s="1730" t="s">
        <v>98</v>
      </c>
      <c r="B35" s="753">
        <v>0</v>
      </c>
      <c r="C35" s="752">
        <v>0</v>
      </c>
      <c r="D35" s="754">
        <f t="shared" si="11"/>
        <v>0</v>
      </c>
      <c r="E35" s="751">
        <v>0</v>
      </c>
      <c r="F35" s="752">
        <v>0</v>
      </c>
      <c r="G35" s="759">
        <f t="shared" si="13"/>
        <v>0</v>
      </c>
      <c r="H35" s="751">
        <v>0</v>
      </c>
      <c r="I35" s="752">
        <v>0</v>
      </c>
      <c r="J35" s="755">
        <f t="shared" si="14"/>
        <v>0</v>
      </c>
      <c r="K35" s="753">
        <v>0</v>
      </c>
      <c r="L35" s="752">
        <v>0</v>
      </c>
      <c r="M35" s="754">
        <v>0</v>
      </c>
      <c r="N35" s="756">
        <f t="shared" si="12"/>
        <v>0</v>
      </c>
      <c r="O35" s="757">
        <f>C35+F35+I35+L35</f>
        <v>0</v>
      </c>
      <c r="P35" s="758">
        <f t="shared" si="15"/>
        <v>0</v>
      </c>
      <c r="Q35" s="419"/>
      <c r="R35" s="419"/>
    </row>
    <row r="36" spans="1:18" ht="41.25" customHeight="1" thickBot="1">
      <c r="A36" s="1540" t="s">
        <v>13</v>
      </c>
      <c r="B36" s="1541">
        <f t="shared" ref="B36:K36" si="16">SUM(B29:B35)</f>
        <v>0</v>
      </c>
      <c r="C36" s="1541">
        <f t="shared" si="16"/>
        <v>1</v>
      </c>
      <c r="D36" s="1542">
        <f t="shared" si="16"/>
        <v>1</v>
      </c>
      <c r="E36" s="1583">
        <f t="shared" si="16"/>
        <v>0</v>
      </c>
      <c r="F36" s="1541">
        <f>SUM(F29:F35)</f>
        <v>0</v>
      </c>
      <c r="G36" s="1542">
        <f>SUM(G29:G35)</f>
        <v>0</v>
      </c>
      <c r="H36" s="1583">
        <f t="shared" si="16"/>
        <v>0</v>
      </c>
      <c r="I36" s="1541">
        <f>SUM(I29:I35)</f>
        <v>0</v>
      </c>
      <c r="J36" s="1541">
        <f>SUM(J29:J35)</f>
        <v>0</v>
      </c>
      <c r="K36" s="1541">
        <f t="shared" si="16"/>
        <v>0</v>
      </c>
      <c r="L36" s="1541">
        <f>SUM(L29:L35)</f>
        <v>0</v>
      </c>
      <c r="M36" s="1542">
        <f>SUM(M29:M35)</f>
        <v>0</v>
      </c>
      <c r="N36" s="1541">
        <v>1</v>
      </c>
      <c r="O36" s="1541">
        <f>SUM(O29:O35)</f>
        <v>1</v>
      </c>
      <c r="P36" s="1542">
        <f>SUM(P29:P35)</f>
        <v>1</v>
      </c>
      <c r="Q36" s="421"/>
      <c r="R36" s="421"/>
    </row>
    <row r="37" spans="1:18" ht="45.75" customHeight="1" thickBot="1">
      <c r="A37" s="1543" t="s">
        <v>10</v>
      </c>
      <c r="B37" s="1545">
        <f>B27</f>
        <v>58</v>
      </c>
      <c r="C37" s="1545">
        <f>C27</f>
        <v>10</v>
      </c>
      <c r="D37" s="1544">
        <f t="shared" ref="D37:N37" si="17">D27</f>
        <v>68</v>
      </c>
      <c r="E37" s="1546">
        <f>E27</f>
        <v>70</v>
      </c>
      <c r="F37" s="1545">
        <f>F27</f>
        <v>6</v>
      </c>
      <c r="G37" s="1545">
        <f>G27</f>
        <v>76</v>
      </c>
      <c r="H37" s="1545">
        <f t="shared" si="17"/>
        <v>47</v>
      </c>
      <c r="I37" s="1545">
        <f>I27</f>
        <v>12</v>
      </c>
      <c r="J37" s="1545">
        <f>J27</f>
        <v>59</v>
      </c>
      <c r="K37" s="1545">
        <f t="shared" si="17"/>
        <v>44</v>
      </c>
      <c r="L37" s="1545">
        <f t="shared" si="17"/>
        <v>15</v>
      </c>
      <c r="M37" s="1545">
        <f t="shared" si="17"/>
        <v>59</v>
      </c>
      <c r="N37" s="1545">
        <f t="shared" si="17"/>
        <v>219</v>
      </c>
      <c r="O37" s="1545">
        <f>O27</f>
        <v>43</v>
      </c>
      <c r="P37" s="1544">
        <f>P27</f>
        <v>262</v>
      </c>
      <c r="Q37" s="421"/>
      <c r="R37" s="421"/>
    </row>
    <row r="38" spans="1:18" ht="27.75" customHeight="1" thickBot="1">
      <c r="A38" s="1543" t="s">
        <v>14</v>
      </c>
      <c r="B38" s="1545">
        <f t="shared" ref="B38:K38" si="18">B36</f>
        <v>0</v>
      </c>
      <c r="C38" s="1545">
        <f t="shared" si="18"/>
        <v>1</v>
      </c>
      <c r="D38" s="1544">
        <f t="shared" si="18"/>
        <v>1</v>
      </c>
      <c r="E38" s="1546">
        <f t="shared" si="18"/>
        <v>0</v>
      </c>
      <c r="F38" s="1545">
        <f>F36</f>
        <v>0</v>
      </c>
      <c r="G38" s="1545">
        <f>G36</f>
        <v>0</v>
      </c>
      <c r="H38" s="1545">
        <f t="shared" si="18"/>
        <v>0</v>
      </c>
      <c r="I38" s="1545">
        <f>I36</f>
        <v>0</v>
      </c>
      <c r="J38" s="1545">
        <f>J36</f>
        <v>0</v>
      </c>
      <c r="K38" s="1545">
        <f t="shared" si="18"/>
        <v>0</v>
      </c>
      <c r="L38" s="1545">
        <f>L36</f>
        <v>0</v>
      </c>
      <c r="M38" s="1545">
        <f>M36</f>
        <v>0</v>
      </c>
      <c r="N38" s="1545">
        <v>0</v>
      </c>
      <c r="O38" s="1545">
        <f>O36</f>
        <v>1</v>
      </c>
      <c r="P38" s="1544">
        <f>P36</f>
        <v>1</v>
      </c>
      <c r="Q38" s="422"/>
    </row>
    <row r="39" spans="1:18" ht="49.5" customHeight="1" thickBot="1">
      <c r="A39" s="1547" t="s">
        <v>15</v>
      </c>
      <c r="B39" s="1548">
        <f t="shared" ref="B39:N39" si="19">SUM(B37:B38)</f>
        <v>58</v>
      </c>
      <c r="C39" s="1548">
        <f t="shared" si="19"/>
        <v>11</v>
      </c>
      <c r="D39" s="1549">
        <f t="shared" si="19"/>
        <v>69</v>
      </c>
      <c r="E39" s="1550">
        <f t="shared" si="19"/>
        <v>70</v>
      </c>
      <c r="F39" s="1548">
        <f t="shared" si="19"/>
        <v>6</v>
      </c>
      <c r="G39" s="1548">
        <f t="shared" si="19"/>
        <v>76</v>
      </c>
      <c r="H39" s="1548">
        <f t="shared" si="19"/>
        <v>47</v>
      </c>
      <c r="I39" s="1548">
        <f>SUM(I37:I38)</f>
        <v>12</v>
      </c>
      <c r="J39" s="1548">
        <f t="shared" si="19"/>
        <v>59</v>
      </c>
      <c r="K39" s="1548">
        <f t="shared" si="19"/>
        <v>44</v>
      </c>
      <c r="L39" s="1548">
        <f t="shared" si="19"/>
        <v>15</v>
      </c>
      <c r="M39" s="1548">
        <f t="shared" si="19"/>
        <v>59</v>
      </c>
      <c r="N39" s="1548">
        <f t="shared" si="19"/>
        <v>219</v>
      </c>
      <c r="O39" s="1548">
        <f>SUM(O37:O38)</f>
        <v>44</v>
      </c>
      <c r="P39" s="1549">
        <f>SUM(P37:P38)</f>
        <v>263</v>
      </c>
      <c r="Q39" s="421"/>
      <c r="R39" s="421"/>
    </row>
    <row r="40" spans="1:18" ht="84.75" customHeight="1">
      <c r="A40" s="4177"/>
      <c r="B40" s="4177"/>
      <c r="C40" s="4177"/>
      <c r="D40" s="4177"/>
      <c r="E40" s="4177"/>
      <c r="F40" s="4177"/>
      <c r="G40" s="4177"/>
      <c r="H40" s="4177"/>
      <c r="I40" s="4177"/>
      <c r="J40" s="4177"/>
      <c r="K40" s="4177"/>
      <c r="L40" s="4177"/>
      <c r="M40" s="4177"/>
      <c r="N40" s="4177"/>
      <c r="O40" s="4177"/>
      <c r="P40" s="4177"/>
    </row>
    <row r="41" spans="1:18">
      <c r="B41" s="422"/>
      <c r="C41" s="422"/>
      <c r="D41" s="422"/>
      <c r="E41" s="422"/>
      <c r="F41" s="422"/>
      <c r="G41" s="422"/>
      <c r="H41" s="422"/>
      <c r="I41" s="422"/>
      <c r="J41" s="422"/>
      <c r="K41" s="422"/>
      <c r="L41" s="422"/>
      <c r="M41" s="422"/>
      <c r="N41" s="422"/>
      <c r="O41" s="422"/>
      <c r="P41" s="422"/>
    </row>
    <row r="42" spans="1:18" ht="45" customHeight="1">
      <c r="B42" s="421"/>
      <c r="C42" s="421"/>
      <c r="D42" s="421"/>
      <c r="E42" s="421"/>
      <c r="F42" s="421"/>
      <c r="G42" s="421"/>
      <c r="H42" s="421"/>
      <c r="I42" s="421"/>
      <c r="J42" s="421"/>
      <c r="K42" s="421"/>
      <c r="L42" s="421"/>
      <c r="M42" s="421"/>
      <c r="N42" s="421"/>
      <c r="O42" s="421"/>
      <c r="P42" s="421"/>
    </row>
  </sheetData>
  <mergeCells count="11">
    <mergeCell ref="Q32:AA32"/>
    <mergeCell ref="A40:P40"/>
    <mergeCell ref="A1:P1"/>
    <mergeCell ref="A2:P2"/>
    <mergeCell ref="A3:P3"/>
    <mergeCell ref="A5:A7"/>
    <mergeCell ref="B5:D6"/>
    <mergeCell ref="E5:G6"/>
    <mergeCell ref="H5:J6"/>
    <mergeCell ref="K5:M6"/>
    <mergeCell ref="N5:P6"/>
  </mergeCells>
  <pageMargins left="0.70866141732283472" right="0.70866141732283472" top="0.74803149606299213" bottom="0.74803149606299213" header="0.31496062992125984" footer="0.31496062992125984"/>
  <pageSetup paperSize="9" scale="30" orientation="landscape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27"/>
  <sheetViews>
    <sheetView zoomScale="45" zoomScaleNormal="45" workbookViewId="0">
      <selection activeCell="B23" sqref="B23:T24"/>
    </sheetView>
  </sheetViews>
  <sheetFormatPr defaultRowHeight="25.5"/>
  <cols>
    <col min="1" max="1" width="3" style="413" customWidth="1"/>
    <col min="2" max="2" width="92.140625" style="413" customWidth="1"/>
    <col min="3" max="3" width="17.140625" style="413" customWidth="1"/>
    <col min="4" max="4" width="18" style="413" customWidth="1"/>
    <col min="5" max="5" width="15.7109375" style="413" customWidth="1"/>
    <col min="6" max="6" width="16" style="413" customWidth="1"/>
    <col min="7" max="20" width="15.7109375" style="413" customWidth="1"/>
    <col min="21" max="21" width="14.28515625" style="413" customWidth="1"/>
    <col min="22" max="22" width="10.5703125" style="413" bestFit="1" customWidth="1"/>
    <col min="23" max="23" width="9.28515625" style="413" bestFit="1" customWidth="1"/>
    <col min="24" max="256" width="9.140625" style="413"/>
    <col min="257" max="257" width="3" style="413" customWidth="1"/>
    <col min="258" max="258" width="92.140625" style="413" customWidth="1"/>
    <col min="259" max="259" width="17.140625" style="413" customWidth="1"/>
    <col min="260" max="260" width="18" style="413" customWidth="1"/>
    <col min="261" max="261" width="15.7109375" style="413" customWidth="1"/>
    <col min="262" max="262" width="16" style="413" customWidth="1"/>
    <col min="263" max="276" width="15.7109375" style="413" customWidth="1"/>
    <col min="277" max="277" width="14.28515625" style="413" customWidth="1"/>
    <col min="278" max="278" width="10.5703125" style="413" bestFit="1" customWidth="1"/>
    <col min="279" max="279" width="9.28515625" style="413" bestFit="1" customWidth="1"/>
    <col min="280" max="512" width="9.140625" style="413"/>
    <col min="513" max="513" width="3" style="413" customWidth="1"/>
    <col min="514" max="514" width="92.140625" style="413" customWidth="1"/>
    <col min="515" max="515" width="17.140625" style="413" customWidth="1"/>
    <col min="516" max="516" width="18" style="413" customWidth="1"/>
    <col min="517" max="517" width="15.7109375" style="413" customWidth="1"/>
    <col min="518" max="518" width="16" style="413" customWidth="1"/>
    <col min="519" max="532" width="15.7109375" style="413" customWidth="1"/>
    <col min="533" max="533" width="14.28515625" style="413" customWidth="1"/>
    <col min="534" max="534" width="10.5703125" style="413" bestFit="1" customWidth="1"/>
    <col min="535" max="535" width="9.28515625" style="413" bestFit="1" customWidth="1"/>
    <col min="536" max="768" width="9.140625" style="413"/>
    <col min="769" max="769" width="3" style="413" customWidth="1"/>
    <col min="770" max="770" width="92.140625" style="413" customWidth="1"/>
    <col min="771" max="771" width="17.140625" style="413" customWidth="1"/>
    <col min="772" max="772" width="18" style="413" customWidth="1"/>
    <col min="773" max="773" width="15.7109375" style="413" customWidth="1"/>
    <col min="774" max="774" width="16" style="413" customWidth="1"/>
    <col min="775" max="788" width="15.7109375" style="413" customWidth="1"/>
    <col min="789" max="789" width="14.28515625" style="413" customWidth="1"/>
    <col min="790" max="790" width="10.5703125" style="413" bestFit="1" customWidth="1"/>
    <col min="791" max="791" width="9.28515625" style="413" bestFit="1" customWidth="1"/>
    <col min="792" max="1024" width="9.140625" style="413"/>
    <col min="1025" max="1025" width="3" style="413" customWidth="1"/>
    <col min="1026" max="1026" width="92.140625" style="413" customWidth="1"/>
    <col min="1027" max="1027" width="17.140625" style="413" customWidth="1"/>
    <col min="1028" max="1028" width="18" style="413" customWidth="1"/>
    <col min="1029" max="1029" width="15.7109375" style="413" customWidth="1"/>
    <col min="1030" max="1030" width="16" style="413" customWidth="1"/>
    <col min="1031" max="1044" width="15.7109375" style="413" customWidth="1"/>
    <col min="1045" max="1045" width="14.28515625" style="413" customWidth="1"/>
    <col min="1046" max="1046" width="10.5703125" style="413" bestFit="1" customWidth="1"/>
    <col min="1047" max="1047" width="9.28515625" style="413" bestFit="1" customWidth="1"/>
    <col min="1048" max="1280" width="9.140625" style="413"/>
    <col min="1281" max="1281" width="3" style="413" customWidth="1"/>
    <col min="1282" max="1282" width="92.140625" style="413" customWidth="1"/>
    <col min="1283" max="1283" width="17.140625" style="413" customWidth="1"/>
    <col min="1284" max="1284" width="18" style="413" customWidth="1"/>
    <col min="1285" max="1285" width="15.7109375" style="413" customWidth="1"/>
    <col min="1286" max="1286" width="16" style="413" customWidth="1"/>
    <col min="1287" max="1300" width="15.7109375" style="413" customWidth="1"/>
    <col min="1301" max="1301" width="14.28515625" style="413" customWidth="1"/>
    <col min="1302" max="1302" width="10.5703125" style="413" bestFit="1" customWidth="1"/>
    <col min="1303" max="1303" width="9.28515625" style="413" bestFit="1" customWidth="1"/>
    <col min="1304" max="1536" width="9.140625" style="413"/>
    <col min="1537" max="1537" width="3" style="413" customWidth="1"/>
    <col min="1538" max="1538" width="92.140625" style="413" customWidth="1"/>
    <col min="1539" max="1539" width="17.140625" style="413" customWidth="1"/>
    <col min="1540" max="1540" width="18" style="413" customWidth="1"/>
    <col min="1541" max="1541" width="15.7109375" style="413" customWidth="1"/>
    <col min="1542" max="1542" width="16" style="413" customWidth="1"/>
    <col min="1543" max="1556" width="15.7109375" style="413" customWidth="1"/>
    <col min="1557" max="1557" width="14.28515625" style="413" customWidth="1"/>
    <col min="1558" max="1558" width="10.5703125" style="413" bestFit="1" customWidth="1"/>
    <col min="1559" max="1559" width="9.28515625" style="413" bestFit="1" customWidth="1"/>
    <col min="1560" max="1792" width="9.140625" style="413"/>
    <col min="1793" max="1793" width="3" style="413" customWidth="1"/>
    <col min="1794" max="1794" width="92.140625" style="413" customWidth="1"/>
    <col min="1795" max="1795" width="17.140625" style="413" customWidth="1"/>
    <col min="1796" max="1796" width="18" style="413" customWidth="1"/>
    <col min="1797" max="1797" width="15.7109375" style="413" customWidth="1"/>
    <col min="1798" max="1798" width="16" style="413" customWidth="1"/>
    <col min="1799" max="1812" width="15.7109375" style="413" customWidth="1"/>
    <col min="1813" max="1813" width="14.28515625" style="413" customWidth="1"/>
    <col min="1814" max="1814" width="10.5703125" style="413" bestFit="1" customWidth="1"/>
    <col min="1815" max="1815" width="9.28515625" style="413" bestFit="1" customWidth="1"/>
    <col min="1816" max="2048" width="9.140625" style="413"/>
    <col min="2049" max="2049" width="3" style="413" customWidth="1"/>
    <col min="2050" max="2050" width="92.140625" style="413" customWidth="1"/>
    <col min="2051" max="2051" width="17.140625" style="413" customWidth="1"/>
    <col min="2052" max="2052" width="18" style="413" customWidth="1"/>
    <col min="2053" max="2053" width="15.7109375" style="413" customWidth="1"/>
    <col min="2054" max="2054" width="16" style="413" customWidth="1"/>
    <col min="2055" max="2068" width="15.7109375" style="413" customWidth="1"/>
    <col min="2069" max="2069" width="14.28515625" style="413" customWidth="1"/>
    <col min="2070" max="2070" width="10.5703125" style="413" bestFit="1" customWidth="1"/>
    <col min="2071" max="2071" width="9.28515625" style="413" bestFit="1" customWidth="1"/>
    <col min="2072" max="2304" width="9.140625" style="413"/>
    <col min="2305" max="2305" width="3" style="413" customWidth="1"/>
    <col min="2306" max="2306" width="92.140625" style="413" customWidth="1"/>
    <col min="2307" max="2307" width="17.140625" style="413" customWidth="1"/>
    <col min="2308" max="2308" width="18" style="413" customWidth="1"/>
    <col min="2309" max="2309" width="15.7109375" style="413" customWidth="1"/>
    <col min="2310" max="2310" width="16" style="413" customWidth="1"/>
    <col min="2311" max="2324" width="15.7109375" style="413" customWidth="1"/>
    <col min="2325" max="2325" width="14.28515625" style="413" customWidth="1"/>
    <col min="2326" max="2326" width="10.5703125" style="413" bestFit="1" customWidth="1"/>
    <col min="2327" max="2327" width="9.28515625" style="413" bestFit="1" customWidth="1"/>
    <col min="2328" max="2560" width="9.140625" style="413"/>
    <col min="2561" max="2561" width="3" style="413" customWidth="1"/>
    <col min="2562" max="2562" width="92.140625" style="413" customWidth="1"/>
    <col min="2563" max="2563" width="17.140625" style="413" customWidth="1"/>
    <col min="2564" max="2564" width="18" style="413" customWidth="1"/>
    <col min="2565" max="2565" width="15.7109375" style="413" customWidth="1"/>
    <col min="2566" max="2566" width="16" style="413" customWidth="1"/>
    <col min="2567" max="2580" width="15.7109375" style="413" customWidth="1"/>
    <col min="2581" max="2581" width="14.28515625" style="413" customWidth="1"/>
    <col min="2582" max="2582" width="10.5703125" style="413" bestFit="1" customWidth="1"/>
    <col min="2583" max="2583" width="9.28515625" style="413" bestFit="1" customWidth="1"/>
    <col min="2584" max="2816" width="9.140625" style="413"/>
    <col min="2817" max="2817" width="3" style="413" customWidth="1"/>
    <col min="2818" max="2818" width="92.140625" style="413" customWidth="1"/>
    <col min="2819" max="2819" width="17.140625" style="413" customWidth="1"/>
    <col min="2820" max="2820" width="18" style="413" customWidth="1"/>
    <col min="2821" max="2821" width="15.7109375" style="413" customWidth="1"/>
    <col min="2822" max="2822" width="16" style="413" customWidth="1"/>
    <col min="2823" max="2836" width="15.7109375" style="413" customWidth="1"/>
    <col min="2837" max="2837" width="14.28515625" style="413" customWidth="1"/>
    <col min="2838" max="2838" width="10.5703125" style="413" bestFit="1" customWidth="1"/>
    <col min="2839" max="2839" width="9.28515625" style="413" bestFit="1" customWidth="1"/>
    <col min="2840" max="3072" width="9.140625" style="413"/>
    <col min="3073" max="3073" width="3" style="413" customWidth="1"/>
    <col min="3074" max="3074" width="92.140625" style="413" customWidth="1"/>
    <col min="3075" max="3075" width="17.140625" style="413" customWidth="1"/>
    <col min="3076" max="3076" width="18" style="413" customWidth="1"/>
    <col min="3077" max="3077" width="15.7109375" style="413" customWidth="1"/>
    <col min="3078" max="3078" width="16" style="413" customWidth="1"/>
    <col min="3079" max="3092" width="15.7109375" style="413" customWidth="1"/>
    <col min="3093" max="3093" width="14.28515625" style="413" customWidth="1"/>
    <col min="3094" max="3094" width="10.5703125" style="413" bestFit="1" customWidth="1"/>
    <col min="3095" max="3095" width="9.28515625" style="413" bestFit="1" customWidth="1"/>
    <col min="3096" max="3328" width="9.140625" style="413"/>
    <col min="3329" max="3329" width="3" style="413" customWidth="1"/>
    <col min="3330" max="3330" width="92.140625" style="413" customWidth="1"/>
    <col min="3331" max="3331" width="17.140625" style="413" customWidth="1"/>
    <col min="3332" max="3332" width="18" style="413" customWidth="1"/>
    <col min="3333" max="3333" width="15.7109375" style="413" customWidth="1"/>
    <col min="3334" max="3334" width="16" style="413" customWidth="1"/>
    <col min="3335" max="3348" width="15.7109375" style="413" customWidth="1"/>
    <col min="3349" max="3349" width="14.28515625" style="413" customWidth="1"/>
    <col min="3350" max="3350" width="10.5703125" style="413" bestFit="1" customWidth="1"/>
    <col min="3351" max="3351" width="9.28515625" style="413" bestFit="1" customWidth="1"/>
    <col min="3352" max="3584" width="9.140625" style="413"/>
    <col min="3585" max="3585" width="3" style="413" customWidth="1"/>
    <col min="3586" max="3586" width="92.140625" style="413" customWidth="1"/>
    <col min="3587" max="3587" width="17.140625" style="413" customWidth="1"/>
    <col min="3588" max="3588" width="18" style="413" customWidth="1"/>
    <col min="3589" max="3589" width="15.7109375" style="413" customWidth="1"/>
    <col min="3590" max="3590" width="16" style="413" customWidth="1"/>
    <col min="3591" max="3604" width="15.7109375" style="413" customWidth="1"/>
    <col min="3605" max="3605" width="14.28515625" style="413" customWidth="1"/>
    <col min="3606" max="3606" width="10.5703125" style="413" bestFit="1" customWidth="1"/>
    <col min="3607" max="3607" width="9.28515625" style="413" bestFit="1" customWidth="1"/>
    <col min="3608" max="3840" width="9.140625" style="413"/>
    <col min="3841" max="3841" width="3" style="413" customWidth="1"/>
    <col min="3842" max="3842" width="92.140625" style="413" customWidth="1"/>
    <col min="3843" max="3843" width="17.140625" style="413" customWidth="1"/>
    <col min="3844" max="3844" width="18" style="413" customWidth="1"/>
    <col min="3845" max="3845" width="15.7109375" style="413" customWidth="1"/>
    <col min="3846" max="3846" width="16" style="413" customWidth="1"/>
    <col min="3847" max="3860" width="15.7109375" style="413" customWidth="1"/>
    <col min="3861" max="3861" width="14.28515625" style="413" customWidth="1"/>
    <col min="3862" max="3862" width="10.5703125" style="413" bestFit="1" customWidth="1"/>
    <col min="3863" max="3863" width="9.28515625" style="413" bestFit="1" customWidth="1"/>
    <col min="3864" max="4096" width="9.140625" style="413"/>
    <col min="4097" max="4097" width="3" style="413" customWidth="1"/>
    <col min="4098" max="4098" width="92.140625" style="413" customWidth="1"/>
    <col min="4099" max="4099" width="17.140625" style="413" customWidth="1"/>
    <col min="4100" max="4100" width="18" style="413" customWidth="1"/>
    <col min="4101" max="4101" width="15.7109375" style="413" customWidth="1"/>
    <col min="4102" max="4102" width="16" style="413" customWidth="1"/>
    <col min="4103" max="4116" width="15.7109375" style="413" customWidth="1"/>
    <col min="4117" max="4117" width="14.28515625" style="413" customWidth="1"/>
    <col min="4118" max="4118" width="10.5703125" style="413" bestFit="1" customWidth="1"/>
    <col min="4119" max="4119" width="9.28515625" style="413" bestFit="1" customWidth="1"/>
    <col min="4120" max="4352" width="9.140625" style="413"/>
    <col min="4353" max="4353" width="3" style="413" customWidth="1"/>
    <col min="4354" max="4354" width="92.140625" style="413" customWidth="1"/>
    <col min="4355" max="4355" width="17.140625" style="413" customWidth="1"/>
    <col min="4356" max="4356" width="18" style="413" customWidth="1"/>
    <col min="4357" max="4357" width="15.7109375" style="413" customWidth="1"/>
    <col min="4358" max="4358" width="16" style="413" customWidth="1"/>
    <col min="4359" max="4372" width="15.7109375" style="413" customWidth="1"/>
    <col min="4373" max="4373" width="14.28515625" style="413" customWidth="1"/>
    <col min="4374" max="4374" width="10.5703125" style="413" bestFit="1" customWidth="1"/>
    <col min="4375" max="4375" width="9.28515625" style="413" bestFit="1" customWidth="1"/>
    <col min="4376" max="4608" width="9.140625" style="413"/>
    <col min="4609" max="4609" width="3" style="413" customWidth="1"/>
    <col min="4610" max="4610" width="92.140625" style="413" customWidth="1"/>
    <col min="4611" max="4611" width="17.140625" style="413" customWidth="1"/>
    <col min="4612" max="4612" width="18" style="413" customWidth="1"/>
    <col min="4613" max="4613" width="15.7109375" style="413" customWidth="1"/>
    <col min="4614" max="4614" width="16" style="413" customWidth="1"/>
    <col min="4615" max="4628" width="15.7109375" style="413" customWidth="1"/>
    <col min="4629" max="4629" width="14.28515625" style="413" customWidth="1"/>
    <col min="4630" max="4630" width="10.5703125" style="413" bestFit="1" customWidth="1"/>
    <col min="4631" max="4631" width="9.28515625" style="413" bestFit="1" customWidth="1"/>
    <col min="4632" max="4864" width="9.140625" style="413"/>
    <col min="4865" max="4865" width="3" style="413" customWidth="1"/>
    <col min="4866" max="4866" width="92.140625" style="413" customWidth="1"/>
    <col min="4867" max="4867" width="17.140625" style="413" customWidth="1"/>
    <col min="4868" max="4868" width="18" style="413" customWidth="1"/>
    <col min="4869" max="4869" width="15.7109375" style="413" customWidth="1"/>
    <col min="4870" max="4870" width="16" style="413" customWidth="1"/>
    <col min="4871" max="4884" width="15.7109375" style="413" customWidth="1"/>
    <col min="4885" max="4885" width="14.28515625" style="413" customWidth="1"/>
    <col min="4886" max="4886" width="10.5703125" style="413" bestFit="1" customWidth="1"/>
    <col min="4887" max="4887" width="9.28515625" style="413" bestFit="1" customWidth="1"/>
    <col min="4888" max="5120" width="9.140625" style="413"/>
    <col min="5121" max="5121" width="3" style="413" customWidth="1"/>
    <col min="5122" max="5122" width="92.140625" style="413" customWidth="1"/>
    <col min="5123" max="5123" width="17.140625" style="413" customWidth="1"/>
    <col min="5124" max="5124" width="18" style="413" customWidth="1"/>
    <col min="5125" max="5125" width="15.7109375" style="413" customWidth="1"/>
    <col min="5126" max="5126" width="16" style="413" customWidth="1"/>
    <col min="5127" max="5140" width="15.7109375" style="413" customWidth="1"/>
    <col min="5141" max="5141" width="14.28515625" style="413" customWidth="1"/>
    <col min="5142" max="5142" width="10.5703125" style="413" bestFit="1" customWidth="1"/>
    <col min="5143" max="5143" width="9.28515625" style="413" bestFit="1" customWidth="1"/>
    <col min="5144" max="5376" width="9.140625" style="413"/>
    <col min="5377" max="5377" width="3" style="413" customWidth="1"/>
    <col min="5378" max="5378" width="92.140625" style="413" customWidth="1"/>
    <col min="5379" max="5379" width="17.140625" style="413" customWidth="1"/>
    <col min="5380" max="5380" width="18" style="413" customWidth="1"/>
    <col min="5381" max="5381" width="15.7109375" style="413" customWidth="1"/>
    <col min="5382" max="5382" width="16" style="413" customWidth="1"/>
    <col min="5383" max="5396" width="15.7109375" style="413" customWidth="1"/>
    <col min="5397" max="5397" width="14.28515625" style="413" customWidth="1"/>
    <col min="5398" max="5398" width="10.5703125" style="413" bestFit="1" customWidth="1"/>
    <col min="5399" max="5399" width="9.28515625" style="413" bestFit="1" customWidth="1"/>
    <col min="5400" max="5632" width="9.140625" style="413"/>
    <col min="5633" max="5633" width="3" style="413" customWidth="1"/>
    <col min="5634" max="5634" width="92.140625" style="413" customWidth="1"/>
    <col min="5635" max="5635" width="17.140625" style="413" customWidth="1"/>
    <col min="5636" max="5636" width="18" style="413" customWidth="1"/>
    <col min="5637" max="5637" width="15.7109375" style="413" customWidth="1"/>
    <col min="5638" max="5638" width="16" style="413" customWidth="1"/>
    <col min="5639" max="5652" width="15.7109375" style="413" customWidth="1"/>
    <col min="5653" max="5653" width="14.28515625" style="413" customWidth="1"/>
    <col min="5654" max="5654" width="10.5703125" style="413" bestFit="1" customWidth="1"/>
    <col min="5655" max="5655" width="9.28515625" style="413" bestFit="1" customWidth="1"/>
    <col min="5656" max="5888" width="9.140625" style="413"/>
    <col min="5889" max="5889" width="3" style="413" customWidth="1"/>
    <col min="5890" max="5890" width="92.140625" style="413" customWidth="1"/>
    <col min="5891" max="5891" width="17.140625" style="413" customWidth="1"/>
    <col min="5892" max="5892" width="18" style="413" customWidth="1"/>
    <col min="5893" max="5893" width="15.7109375" style="413" customWidth="1"/>
    <col min="5894" max="5894" width="16" style="413" customWidth="1"/>
    <col min="5895" max="5908" width="15.7109375" style="413" customWidth="1"/>
    <col min="5909" max="5909" width="14.28515625" style="413" customWidth="1"/>
    <col min="5910" max="5910" width="10.5703125" style="413" bestFit="1" customWidth="1"/>
    <col min="5911" max="5911" width="9.28515625" style="413" bestFit="1" customWidth="1"/>
    <col min="5912" max="6144" width="9.140625" style="413"/>
    <col min="6145" max="6145" width="3" style="413" customWidth="1"/>
    <col min="6146" max="6146" width="92.140625" style="413" customWidth="1"/>
    <col min="6147" max="6147" width="17.140625" style="413" customWidth="1"/>
    <col min="6148" max="6148" width="18" style="413" customWidth="1"/>
    <col min="6149" max="6149" width="15.7109375" style="413" customWidth="1"/>
    <col min="6150" max="6150" width="16" style="413" customWidth="1"/>
    <col min="6151" max="6164" width="15.7109375" style="413" customWidth="1"/>
    <col min="6165" max="6165" width="14.28515625" style="413" customWidth="1"/>
    <col min="6166" max="6166" width="10.5703125" style="413" bestFit="1" customWidth="1"/>
    <col min="6167" max="6167" width="9.28515625" style="413" bestFit="1" customWidth="1"/>
    <col min="6168" max="6400" width="9.140625" style="413"/>
    <col min="6401" max="6401" width="3" style="413" customWidth="1"/>
    <col min="6402" max="6402" width="92.140625" style="413" customWidth="1"/>
    <col min="6403" max="6403" width="17.140625" style="413" customWidth="1"/>
    <col min="6404" max="6404" width="18" style="413" customWidth="1"/>
    <col min="6405" max="6405" width="15.7109375" style="413" customWidth="1"/>
    <col min="6406" max="6406" width="16" style="413" customWidth="1"/>
    <col min="6407" max="6420" width="15.7109375" style="413" customWidth="1"/>
    <col min="6421" max="6421" width="14.28515625" style="413" customWidth="1"/>
    <col min="6422" max="6422" width="10.5703125" style="413" bestFit="1" customWidth="1"/>
    <col min="6423" max="6423" width="9.28515625" style="413" bestFit="1" customWidth="1"/>
    <col min="6424" max="6656" width="9.140625" style="413"/>
    <col min="6657" max="6657" width="3" style="413" customWidth="1"/>
    <col min="6658" max="6658" width="92.140625" style="413" customWidth="1"/>
    <col min="6659" max="6659" width="17.140625" style="413" customWidth="1"/>
    <col min="6660" max="6660" width="18" style="413" customWidth="1"/>
    <col min="6661" max="6661" width="15.7109375" style="413" customWidth="1"/>
    <col min="6662" max="6662" width="16" style="413" customWidth="1"/>
    <col min="6663" max="6676" width="15.7109375" style="413" customWidth="1"/>
    <col min="6677" max="6677" width="14.28515625" style="413" customWidth="1"/>
    <col min="6678" max="6678" width="10.5703125" style="413" bestFit="1" customWidth="1"/>
    <col min="6679" max="6679" width="9.28515625" style="413" bestFit="1" customWidth="1"/>
    <col min="6680" max="6912" width="9.140625" style="413"/>
    <col min="6913" max="6913" width="3" style="413" customWidth="1"/>
    <col min="6914" max="6914" width="92.140625" style="413" customWidth="1"/>
    <col min="6915" max="6915" width="17.140625" style="413" customWidth="1"/>
    <col min="6916" max="6916" width="18" style="413" customWidth="1"/>
    <col min="6917" max="6917" width="15.7109375" style="413" customWidth="1"/>
    <col min="6918" max="6918" width="16" style="413" customWidth="1"/>
    <col min="6919" max="6932" width="15.7109375" style="413" customWidth="1"/>
    <col min="6933" max="6933" width="14.28515625" style="413" customWidth="1"/>
    <col min="6934" max="6934" width="10.5703125" style="413" bestFit="1" customWidth="1"/>
    <col min="6935" max="6935" width="9.28515625" style="413" bestFit="1" customWidth="1"/>
    <col min="6936" max="7168" width="9.140625" style="413"/>
    <col min="7169" max="7169" width="3" style="413" customWidth="1"/>
    <col min="7170" max="7170" width="92.140625" style="413" customWidth="1"/>
    <col min="7171" max="7171" width="17.140625" style="413" customWidth="1"/>
    <col min="7172" max="7172" width="18" style="413" customWidth="1"/>
    <col min="7173" max="7173" width="15.7109375" style="413" customWidth="1"/>
    <col min="7174" max="7174" width="16" style="413" customWidth="1"/>
    <col min="7175" max="7188" width="15.7109375" style="413" customWidth="1"/>
    <col min="7189" max="7189" width="14.28515625" style="413" customWidth="1"/>
    <col min="7190" max="7190" width="10.5703125" style="413" bestFit="1" customWidth="1"/>
    <col min="7191" max="7191" width="9.28515625" style="413" bestFit="1" customWidth="1"/>
    <col min="7192" max="7424" width="9.140625" style="413"/>
    <col min="7425" max="7425" width="3" style="413" customWidth="1"/>
    <col min="7426" max="7426" width="92.140625" style="413" customWidth="1"/>
    <col min="7427" max="7427" width="17.140625" style="413" customWidth="1"/>
    <col min="7428" max="7428" width="18" style="413" customWidth="1"/>
    <col min="7429" max="7429" width="15.7109375" style="413" customWidth="1"/>
    <col min="7430" max="7430" width="16" style="413" customWidth="1"/>
    <col min="7431" max="7444" width="15.7109375" style="413" customWidth="1"/>
    <col min="7445" max="7445" width="14.28515625" style="413" customWidth="1"/>
    <col min="7446" max="7446" width="10.5703125" style="413" bestFit="1" customWidth="1"/>
    <col min="7447" max="7447" width="9.28515625" style="413" bestFit="1" customWidth="1"/>
    <col min="7448" max="7680" width="9.140625" style="413"/>
    <col min="7681" max="7681" width="3" style="413" customWidth="1"/>
    <col min="7682" max="7682" width="92.140625" style="413" customWidth="1"/>
    <col min="7683" max="7683" width="17.140625" style="413" customWidth="1"/>
    <col min="7684" max="7684" width="18" style="413" customWidth="1"/>
    <col min="7685" max="7685" width="15.7109375" style="413" customWidth="1"/>
    <col min="7686" max="7686" width="16" style="413" customWidth="1"/>
    <col min="7687" max="7700" width="15.7109375" style="413" customWidth="1"/>
    <col min="7701" max="7701" width="14.28515625" style="413" customWidth="1"/>
    <col min="7702" max="7702" width="10.5703125" style="413" bestFit="1" customWidth="1"/>
    <col min="7703" max="7703" width="9.28515625" style="413" bestFit="1" customWidth="1"/>
    <col min="7704" max="7936" width="9.140625" style="413"/>
    <col min="7937" max="7937" width="3" style="413" customWidth="1"/>
    <col min="7938" max="7938" width="92.140625" style="413" customWidth="1"/>
    <col min="7939" max="7939" width="17.140625" style="413" customWidth="1"/>
    <col min="7940" max="7940" width="18" style="413" customWidth="1"/>
    <col min="7941" max="7941" width="15.7109375" style="413" customWidth="1"/>
    <col min="7942" max="7942" width="16" style="413" customWidth="1"/>
    <col min="7943" max="7956" width="15.7109375" style="413" customWidth="1"/>
    <col min="7957" max="7957" width="14.28515625" style="413" customWidth="1"/>
    <col min="7958" max="7958" width="10.5703125" style="413" bestFit="1" customWidth="1"/>
    <col min="7959" max="7959" width="9.28515625" style="413" bestFit="1" customWidth="1"/>
    <col min="7960" max="8192" width="9.140625" style="413"/>
    <col min="8193" max="8193" width="3" style="413" customWidth="1"/>
    <col min="8194" max="8194" width="92.140625" style="413" customWidth="1"/>
    <col min="8195" max="8195" width="17.140625" style="413" customWidth="1"/>
    <col min="8196" max="8196" width="18" style="413" customWidth="1"/>
    <col min="8197" max="8197" width="15.7109375" style="413" customWidth="1"/>
    <col min="8198" max="8198" width="16" style="413" customWidth="1"/>
    <col min="8199" max="8212" width="15.7109375" style="413" customWidth="1"/>
    <col min="8213" max="8213" width="14.28515625" style="413" customWidth="1"/>
    <col min="8214" max="8214" width="10.5703125" style="413" bestFit="1" customWidth="1"/>
    <col min="8215" max="8215" width="9.28515625" style="413" bestFit="1" customWidth="1"/>
    <col min="8216" max="8448" width="9.140625" style="413"/>
    <col min="8449" max="8449" width="3" style="413" customWidth="1"/>
    <col min="8450" max="8450" width="92.140625" style="413" customWidth="1"/>
    <col min="8451" max="8451" width="17.140625" style="413" customWidth="1"/>
    <col min="8452" max="8452" width="18" style="413" customWidth="1"/>
    <col min="8453" max="8453" width="15.7109375" style="413" customWidth="1"/>
    <col min="8454" max="8454" width="16" style="413" customWidth="1"/>
    <col min="8455" max="8468" width="15.7109375" style="413" customWidth="1"/>
    <col min="8469" max="8469" width="14.28515625" style="413" customWidth="1"/>
    <col min="8470" max="8470" width="10.5703125" style="413" bestFit="1" customWidth="1"/>
    <col min="8471" max="8471" width="9.28515625" style="413" bestFit="1" customWidth="1"/>
    <col min="8472" max="8704" width="9.140625" style="413"/>
    <col min="8705" max="8705" width="3" style="413" customWidth="1"/>
    <col min="8706" max="8706" width="92.140625" style="413" customWidth="1"/>
    <col min="8707" max="8707" width="17.140625" style="413" customWidth="1"/>
    <col min="8708" max="8708" width="18" style="413" customWidth="1"/>
    <col min="8709" max="8709" width="15.7109375" style="413" customWidth="1"/>
    <col min="8710" max="8710" width="16" style="413" customWidth="1"/>
    <col min="8711" max="8724" width="15.7109375" style="413" customWidth="1"/>
    <col min="8725" max="8725" width="14.28515625" style="413" customWidth="1"/>
    <col min="8726" max="8726" width="10.5703125" style="413" bestFit="1" customWidth="1"/>
    <col min="8727" max="8727" width="9.28515625" style="413" bestFit="1" customWidth="1"/>
    <col min="8728" max="8960" width="9.140625" style="413"/>
    <col min="8961" max="8961" width="3" style="413" customWidth="1"/>
    <col min="8962" max="8962" width="92.140625" style="413" customWidth="1"/>
    <col min="8963" max="8963" width="17.140625" style="413" customWidth="1"/>
    <col min="8964" max="8964" width="18" style="413" customWidth="1"/>
    <col min="8965" max="8965" width="15.7109375" style="413" customWidth="1"/>
    <col min="8966" max="8966" width="16" style="413" customWidth="1"/>
    <col min="8967" max="8980" width="15.7109375" style="413" customWidth="1"/>
    <col min="8981" max="8981" width="14.28515625" style="413" customWidth="1"/>
    <col min="8982" max="8982" width="10.5703125" style="413" bestFit="1" customWidth="1"/>
    <col min="8983" max="8983" width="9.28515625" style="413" bestFit="1" customWidth="1"/>
    <col min="8984" max="9216" width="9.140625" style="413"/>
    <col min="9217" max="9217" width="3" style="413" customWidth="1"/>
    <col min="9218" max="9218" width="92.140625" style="413" customWidth="1"/>
    <col min="9219" max="9219" width="17.140625" style="413" customWidth="1"/>
    <col min="9220" max="9220" width="18" style="413" customWidth="1"/>
    <col min="9221" max="9221" width="15.7109375" style="413" customWidth="1"/>
    <col min="9222" max="9222" width="16" style="413" customWidth="1"/>
    <col min="9223" max="9236" width="15.7109375" style="413" customWidth="1"/>
    <col min="9237" max="9237" width="14.28515625" style="413" customWidth="1"/>
    <col min="9238" max="9238" width="10.5703125" style="413" bestFit="1" customWidth="1"/>
    <col min="9239" max="9239" width="9.28515625" style="413" bestFit="1" customWidth="1"/>
    <col min="9240" max="9472" width="9.140625" style="413"/>
    <col min="9473" max="9473" width="3" style="413" customWidth="1"/>
    <col min="9474" max="9474" width="92.140625" style="413" customWidth="1"/>
    <col min="9475" max="9475" width="17.140625" style="413" customWidth="1"/>
    <col min="9476" max="9476" width="18" style="413" customWidth="1"/>
    <col min="9477" max="9477" width="15.7109375" style="413" customWidth="1"/>
    <col min="9478" max="9478" width="16" style="413" customWidth="1"/>
    <col min="9479" max="9492" width="15.7109375" style="413" customWidth="1"/>
    <col min="9493" max="9493" width="14.28515625" style="413" customWidth="1"/>
    <col min="9494" max="9494" width="10.5703125" style="413" bestFit="1" customWidth="1"/>
    <col min="9495" max="9495" width="9.28515625" style="413" bestFit="1" customWidth="1"/>
    <col min="9496" max="9728" width="9.140625" style="413"/>
    <col min="9729" max="9729" width="3" style="413" customWidth="1"/>
    <col min="9730" max="9730" width="92.140625" style="413" customWidth="1"/>
    <col min="9731" max="9731" width="17.140625" style="413" customWidth="1"/>
    <col min="9732" max="9732" width="18" style="413" customWidth="1"/>
    <col min="9733" max="9733" width="15.7109375" style="413" customWidth="1"/>
    <col min="9734" max="9734" width="16" style="413" customWidth="1"/>
    <col min="9735" max="9748" width="15.7109375" style="413" customWidth="1"/>
    <col min="9749" max="9749" width="14.28515625" style="413" customWidth="1"/>
    <col min="9750" max="9750" width="10.5703125" style="413" bestFit="1" customWidth="1"/>
    <col min="9751" max="9751" width="9.28515625" style="413" bestFit="1" customWidth="1"/>
    <col min="9752" max="9984" width="9.140625" style="413"/>
    <col min="9985" max="9985" width="3" style="413" customWidth="1"/>
    <col min="9986" max="9986" width="92.140625" style="413" customWidth="1"/>
    <col min="9987" max="9987" width="17.140625" style="413" customWidth="1"/>
    <col min="9988" max="9988" width="18" style="413" customWidth="1"/>
    <col min="9989" max="9989" width="15.7109375" style="413" customWidth="1"/>
    <col min="9990" max="9990" width="16" style="413" customWidth="1"/>
    <col min="9991" max="10004" width="15.7109375" style="413" customWidth="1"/>
    <col min="10005" max="10005" width="14.28515625" style="413" customWidth="1"/>
    <col min="10006" max="10006" width="10.5703125" style="413" bestFit="1" customWidth="1"/>
    <col min="10007" max="10007" width="9.28515625" style="413" bestFit="1" customWidth="1"/>
    <col min="10008" max="10240" width="9.140625" style="413"/>
    <col min="10241" max="10241" width="3" style="413" customWidth="1"/>
    <col min="10242" max="10242" width="92.140625" style="413" customWidth="1"/>
    <col min="10243" max="10243" width="17.140625" style="413" customWidth="1"/>
    <col min="10244" max="10244" width="18" style="413" customWidth="1"/>
    <col min="10245" max="10245" width="15.7109375" style="413" customWidth="1"/>
    <col min="10246" max="10246" width="16" style="413" customWidth="1"/>
    <col min="10247" max="10260" width="15.7109375" style="413" customWidth="1"/>
    <col min="10261" max="10261" width="14.28515625" style="413" customWidth="1"/>
    <col min="10262" max="10262" width="10.5703125" style="413" bestFit="1" customWidth="1"/>
    <col min="10263" max="10263" width="9.28515625" style="413" bestFit="1" customWidth="1"/>
    <col min="10264" max="10496" width="9.140625" style="413"/>
    <col min="10497" max="10497" width="3" style="413" customWidth="1"/>
    <col min="10498" max="10498" width="92.140625" style="413" customWidth="1"/>
    <col min="10499" max="10499" width="17.140625" style="413" customWidth="1"/>
    <col min="10500" max="10500" width="18" style="413" customWidth="1"/>
    <col min="10501" max="10501" width="15.7109375" style="413" customWidth="1"/>
    <col min="10502" max="10502" width="16" style="413" customWidth="1"/>
    <col min="10503" max="10516" width="15.7109375" style="413" customWidth="1"/>
    <col min="10517" max="10517" width="14.28515625" style="413" customWidth="1"/>
    <col min="10518" max="10518" width="10.5703125" style="413" bestFit="1" customWidth="1"/>
    <col min="10519" max="10519" width="9.28515625" style="413" bestFit="1" customWidth="1"/>
    <col min="10520" max="10752" width="9.140625" style="413"/>
    <col min="10753" max="10753" width="3" style="413" customWidth="1"/>
    <col min="10754" max="10754" width="92.140625" style="413" customWidth="1"/>
    <col min="10755" max="10755" width="17.140625" style="413" customWidth="1"/>
    <col min="10756" max="10756" width="18" style="413" customWidth="1"/>
    <col min="10757" max="10757" width="15.7109375" style="413" customWidth="1"/>
    <col min="10758" max="10758" width="16" style="413" customWidth="1"/>
    <col min="10759" max="10772" width="15.7109375" style="413" customWidth="1"/>
    <col min="10773" max="10773" width="14.28515625" style="413" customWidth="1"/>
    <col min="10774" max="10774" width="10.5703125" style="413" bestFit="1" customWidth="1"/>
    <col min="10775" max="10775" width="9.28515625" style="413" bestFit="1" customWidth="1"/>
    <col min="10776" max="11008" width="9.140625" style="413"/>
    <col min="11009" max="11009" width="3" style="413" customWidth="1"/>
    <col min="11010" max="11010" width="92.140625" style="413" customWidth="1"/>
    <col min="11011" max="11011" width="17.140625" style="413" customWidth="1"/>
    <col min="11012" max="11012" width="18" style="413" customWidth="1"/>
    <col min="11013" max="11013" width="15.7109375" style="413" customWidth="1"/>
    <col min="11014" max="11014" width="16" style="413" customWidth="1"/>
    <col min="11015" max="11028" width="15.7109375" style="413" customWidth="1"/>
    <col min="11029" max="11029" width="14.28515625" style="413" customWidth="1"/>
    <col min="11030" max="11030" width="10.5703125" style="413" bestFit="1" customWidth="1"/>
    <col min="11031" max="11031" width="9.28515625" style="413" bestFit="1" customWidth="1"/>
    <col min="11032" max="11264" width="9.140625" style="413"/>
    <col min="11265" max="11265" width="3" style="413" customWidth="1"/>
    <col min="11266" max="11266" width="92.140625" style="413" customWidth="1"/>
    <col min="11267" max="11267" width="17.140625" style="413" customWidth="1"/>
    <col min="11268" max="11268" width="18" style="413" customWidth="1"/>
    <col min="11269" max="11269" width="15.7109375" style="413" customWidth="1"/>
    <col min="11270" max="11270" width="16" style="413" customWidth="1"/>
    <col min="11271" max="11284" width="15.7109375" style="413" customWidth="1"/>
    <col min="11285" max="11285" width="14.28515625" style="413" customWidth="1"/>
    <col min="11286" max="11286" width="10.5703125" style="413" bestFit="1" customWidth="1"/>
    <col min="11287" max="11287" width="9.28515625" style="413" bestFit="1" customWidth="1"/>
    <col min="11288" max="11520" width="9.140625" style="413"/>
    <col min="11521" max="11521" width="3" style="413" customWidth="1"/>
    <col min="11522" max="11522" width="92.140625" style="413" customWidth="1"/>
    <col min="11523" max="11523" width="17.140625" style="413" customWidth="1"/>
    <col min="11524" max="11524" width="18" style="413" customWidth="1"/>
    <col min="11525" max="11525" width="15.7109375" style="413" customWidth="1"/>
    <col min="11526" max="11526" width="16" style="413" customWidth="1"/>
    <col min="11527" max="11540" width="15.7109375" style="413" customWidth="1"/>
    <col min="11541" max="11541" width="14.28515625" style="413" customWidth="1"/>
    <col min="11542" max="11542" width="10.5703125" style="413" bestFit="1" customWidth="1"/>
    <col min="11543" max="11543" width="9.28515625" style="413" bestFit="1" customWidth="1"/>
    <col min="11544" max="11776" width="9.140625" style="413"/>
    <col min="11777" max="11777" width="3" style="413" customWidth="1"/>
    <col min="11778" max="11778" width="92.140625" style="413" customWidth="1"/>
    <col min="11779" max="11779" width="17.140625" style="413" customWidth="1"/>
    <col min="11780" max="11780" width="18" style="413" customWidth="1"/>
    <col min="11781" max="11781" width="15.7109375" style="413" customWidth="1"/>
    <col min="11782" max="11782" width="16" style="413" customWidth="1"/>
    <col min="11783" max="11796" width="15.7109375" style="413" customWidth="1"/>
    <col min="11797" max="11797" width="14.28515625" style="413" customWidth="1"/>
    <col min="11798" max="11798" width="10.5703125" style="413" bestFit="1" customWidth="1"/>
    <col min="11799" max="11799" width="9.28515625" style="413" bestFit="1" customWidth="1"/>
    <col min="11800" max="12032" width="9.140625" style="413"/>
    <col min="12033" max="12033" width="3" style="413" customWidth="1"/>
    <col min="12034" max="12034" width="92.140625" style="413" customWidth="1"/>
    <col min="12035" max="12035" width="17.140625" style="413" customWidth="1"/>
    <col min="12036" max="12036" width="18" style="413" customWidth="1"/>
    <col min="12037" max="12037" width="15.7109375" style="413" customWidth="1"/>
    <col min="12038" max="12038" width="16" style="413" customWidth="1"/>
    <col min="12039" max="12052" width="15.7109375" style="413" customWidth="1"/>
    <col min="12053" max="12053" width="14.28515625" style="413" customWidth="1"/>
    <col min="12054" max="12054" width="10.5703125" style="413" bestFit="1" customWidth="1"/>
    <col min="12055" max="12055" width="9.28515625" style="413" bestFit="1" customWidth="1"/>
    <col min="12056" max="12288" width="9.140625" style="413"/>
    <col min="12289" max="12289" width="3" style="413" customWidth="1"/>
    <col min="12290" max="12290" width="92.140625" style="413" customWidth="1"/>
    <col min="12291" max="12291" width="17.140625" style="413" customWidth="1"/>
    <col min="12292" max="12292" width="18" style="413" customWidth="1"/>
    <col min="12293" max="12293" width="15.7109375" style="413" customWidth="1"/>
    <col min="12294" max="12294" width="16" style="413" customWidth="1"/>
    <col min="12295" max="12308" width="15.7109375" style="413" customWidth="1"/>
    <col min="12309" max="12309" width="14.28515625" style="413" customWidth="1"/>
    <col min="12310" max="12310" width="10.5703125" style="413" bestFit="1" customWidth="1"/>
    <col min="12311" max="12311" width="9.28515625" style="413" bestFit="1" customWidth="1"/>
    <col min="12312" max="12544" width="9.140625" style="413"/>
    <col min="12545" max="12545" width="3" style="413" customWidth="1"/>
    <col min="12546" max="12546" width="92.140625" style="413" customWidth="1"/>
    <col min="12547" max="12547" width="17.140625" style="413" customWidth="1"/>
    <col min="12548" max="12548" width="18" style="413" customWidth="1"/>
    <col min="12549" max="12549" width="15.7109375" style="413" customWidth="1"/>
    <col min="12550" max="12550" width="16" style="413" customWidth="1"/>
    <col min="12551" max="12564" width="15.7109375" style="413" customWidth="1"/>
    <col min="12565" max="12565" width="14.28515625" style="413" customWidth="1"/>
    <col min="12566" max="12566" width="10.5703125" style="413" bestFit="1" customWidth="1"/>
    <col min="12567" max="12567" width="9.28515625" style="413" bestFit="1" customWidth="1"/>
    <col min="12568" max="12800" width="9.140625" style="413"/>
    <col min="12801" max="12801" width="3" style="413" customWidth="1"/>
    <col min="12802" max="12802" width="92.140625" style="413" customWidth="1"/>
    <col min="12803" max="12803" width="17.140625" style="413" customWidth="1"/>
    <col min="12804" max="12804" width="18" style="413" customWidth="1"/>
    <col min="12805" max="12805" width="15.7109375" style="413" customWidth="1"/>
    <col min="12806" max="12806" width="16" style="413" customWidth="1"/>
    <col min="12807" max="12820" width="15.7109375" style="413" customWidth="1"/>
    <col min="12821" max="12821" width="14.28515625" style="413" customWidth="1"/>
    <col min="12822" max="12822" width="10.5703125" style="413" bestFit="1" customWidth="1"/>
    <col min="12823" max="12823" width="9.28515625" style="413" bestFit="1" customWidth="1"/>
    <col min="12824" max="13056" width="9.140625" style="413"/>
    <col min="13057" max="13057" width="3" style="413" customWidth="1"/>
    <col min="13058" max="13058" width="92.140625" style="413" customWidth="1"/>
    <col min="13059" max="13059" width="17.140625" style="413" customWidth="1"/>
    <col min="13060" max="13060" width="18" style="413" customWidth="1"/>
    <col min="13061" max="13061" width="15.7109375" style="413" customWidth="1"/>
    <col min="13062" max="13062" width="16" style="413" customWidth="1"/>
    <col min="13063" max="13076" width="15.7109375" style="413" customWidth="1"/>
    <col min="13077" max="13077" width="14.28515625" style="413" customWidth="1"/>
    <col min="13078" max="13078" width="10.5703125" style="413" bestFit="1" customWidth="1"/>
    <col min="13079" max="13079" width="9.28515625" style="413" bestFit="1" customWidth="1"/>
    <col min="13080" max="13312" width="9.140625" style="413"/>
    <col min="13313" max="13313" width="3" style="413" customWidth="1"/>
    <col min="13314" max="13314" width="92.140625" style="413" customWidth="1"/>
    <col min="13315" max="13315" width="17.140625" style="413" customWidth="1"/>
    <col min="13316" max="13316" width="18" style="413" customWidth="1"/>
    <col min="13317" max="13317" width="15.7109375" style="413" customWidth="1"/>
    <col min="13318" max="13318" width="16" style="413" customWidth="1"/>
    <col min="13319" max="13332" width="15.7109375" style="413" customWidth="1"/>
    <col min="13333" max="13333" width="14.28515625" style="413" customWidth="1"/>
    <col min="13334" max="13334" width="10.5703125" style="413" bestFit="1" customWidth="1"/>
    <col min="13335" max="13335" width="9.28515625" style="413" bestFit="1" customWidth="1"/>
    <col min="13336" max="13568" width="9.140625" style="413"/>
    <col min="13569" max="13569" width="3" style="413" customWidth="1"/>
    <col min="13570" max="13570" width="92.140625" style="413" customWidth="1"/>
    <col min="13571" max="13571" width="17.140625" style="413" customWidth="1"/>
    <col min="13572" max="13572" width="18" style="413" customWidth="1"/>
    <col min="13573" max="13573" width="15.7109375" style="413" customWidth="1"/>
    <col min="13574" max="13574" width="16" style="413" customWidth="1"/>
    <col min="13575" max="13588" width="15.7109375" style="413" customWidth="1"/>
    <col min="13589" max="13589" width="14.28515625" style="413" customWidth="1"/>
    <col min="13590" max="13590" width="10.5703125" style="413" bestFit="1" customWidth="1"/>
    <col min="13591" max="13591" width="9.28515625" style="413" bestFit="1" customWidth="1"/>
    <col min="13592" max="13824" width="9.140625" style="413"/>
    <col min="13825" max="13825" width="3" style="413" customWidth="1"/>
    <col min="13826" max="13826" width="92.140625" style="413" customWidth="1"/>
    <col min="13827" max="13827" width="17.140625" style="413" customWidth="1"/>
    <col min="13828" max="13828" width="18" style="413" customWidth="1"/>
    <col min="13829" max="13829" width="15.7109375" style="413" customWidth="1"/>
    <col min="13830" max="13830" width="16" style="413" customWidth="1"/>
    <col min="13831" max="13844" width="15.7109375" style="413" customWidth="1"/>
    <col min="13845" max="13845" width="14.28515625" style="413" customWidth="1"/>
    <col min="13846" max="13846" width="10.5703125" style="413" bestFit="1" customWidth="1"/>
    <col min="13847" max="13847" width="9.28515625" style="413" bestFit="1" customWidth="1"/>
    <col min="13848" max="14080" width="9.140625" style="413"/>
    <col min="14081" max="14081" width="3" style="413" customWidth="1"/>
    <col min="14082" max="14082" width="92.140625" style="413" customWidth="1"/>
    <col min="14083" max="14083" width="17.140625" style="413" customWidth="1"/>
    <col min="14084" max="14084" width="18" style="413" customWidth="1"/>
    <col min="14085" max="14085" width="15.7109375" style="413" customWidth="1"/>
    <col min="14086" max="14086" width="16" style="413" customWidth="1"/>
    <col min="14087" max="14100" width="15.7109375" style="413" customWidth="1"/>
    <col min="14101" max="14101" width="14.28515625" style="413" customWidth="1"/>
    <col min="14102" max="14102" width="10.5703125" style="413" bestFit="1" customWidth="1"/>
    <col min="14103" max="14103" width="9.28515625" style="413" bestFit="1" customWidth="1"/>
    <col min="14104" max="14336" width="9.140625" style="413"/>
    <col min="14337" max="14337" width="3" style="413" customWidth="1"/>
    <col min="14338" max="14338" width="92.140625" style="413" customWidth="1"/>
    <col min="14339" max="14339" width="17.140625" style="413" customWidth="1"/>
    <col min="14340" max="14340" width="18" style="413" customWidth="1"/>
    <col min="14341" max="14341" width="15.7109375" style="413" customWidth="1"/>
    <col min="14342" max="14342" width="16" style="413" customWidth="1"/>
    <col min="14343" max="14356" width="15.7109375" style="413" customWidth="1"/>
    <col min="14357" max="14357" width="14.28515625" style="413" customWidth="1"/>
    <col min="14358" max="14358" width="10.5703125" style="413" bestFit="1" customWidth="1"/>
    <col min="14359" max="14359" width="9.28515625" style="413" bestFit="1" customWidth="1"/>
    <col min="14360" max="14592" width="9.140625" style="413"/>
    <col min="14593" max="14593" width="3" style="413" customWidth="1"/>
    <col min="14594" max="14594" width="92.140625" style="413" customWidth="1"/>
    <col min="14595" max="14595" width="17.140625" style="413" customWidth="1"/>
    <col min="14596" max="14596" width="18" style="413" customWidth="1"/>
    <col min="14597" max="14597" width="15.7109375" style="413" customWidth="1"/>
    <col min="14598" max="14598" width="16" style="413" customWidth="1"/>
    <col min="14599" max="14612" width="15.7109375" style="413" customWidth="1"/>
    <col min="14613" max="14613" width="14.28515625" style="413" customWidth="1"/>
    <col min="14614" max="14614" width="10.5703125" style="413" bestFit="1" customWidth="1"/>
    <col min="14615" max="14615" width="9.28515625" style="413" bestFit="1" customWidth="1"/>
    <col min="14616" max="14848" width="9.140625" style="413"/>
    <col min="14849" max="14849" width="3" style="413" customWidth="1"/>
    <col min="14850" max="14850" width="92.140625" style="413" customWidth="1"/>
    <col min="14851" max="14851" width="17.140625" style="413" customWidth="1"/>
    <col min="14852" max="14852" width="18" style="413" customWidth="1"/>
    <col min="14853" max="14853" width="15.7109375" style="413" customWidth="1"/>
    <col min="14854" max="14854" width="16" style="413" customWidth="1"/>
    <col min="14855" max="14868" width="15.7109375" style="413" customWidth="1"/>
    <col min="14869" max="14869" width="14.28515625" style="413" customWidth="1"/>
    <col min="14870" max="14870" width="10.5703125" style="413" bestFit="1" customWidth="1"/>
    <col min="14871" max="14871" width="9.28515625" style="413" bestFit="1" customWidth="1"/>
    <col min="14872" max="15104" width="9.140625" style="413"/>
    <col min="15105" max="15105" width="3" style="413" customWidth="1"/>
    <col min="15106" max="15106" width="92.140625" style="413" customWidth="1"/>
    <col min="15107" max="15107" width="17.140625" style="413" customWidth="1"/>
    <col min="15108" max="15108" width="18" style="413" customWidth="1"/>
    <col min="15109" max="15109" width="15.7109375" style="413" customWidth="1"/>
    <col min="15110" max="15110" width="16" style="413" customWidth="1"/>
    <col min="15111" max="15124" width="15.7109375" style="413" customWidth="1"/>
    <col min="15125" max="15125" width="14.28515625" style="413" customWidth="1"/>
    <col min="15126" max="15126" width="10.5703125" style="413" bestFit="1" customWidth="1"/>
    <col min="15127" max="15127" width="9.28515625" style="413" bestFit="1" customWidth="1"/>
    <col min="15128" max="15360" width="9.140625" style="413"/>
    <col min="15361" max="15361" width="3" style="413" customWidth="1"/>
    <col min="15362" max="15362" width="92.140625" style="413" customWidth="1"/>
    <col min="15363" max="15363" width="17.140625" style="413" customWidth="1"/>
    <col min="15364" max="15364" width="18" style="413" customWidth="1"/>
    <col min="15365" max="15365" width="15.7109375" style="413" customWidth="1"/>
    <col min="15366" max="15366" width="16" style="413" customWidth="1"/>
    <col min="15367" max="15380" width="15.7109375" style="413" customWidth="1"/>
    <col min="15381" max="15381" width="14.28515625" style="413" customWidth="1"/>
    <col min="15382" max="15382" width="10.5703125" style="413" bestFit="1" customWidth="1"/>
    <col min="15383" max="15383" width="9.28515625" style="413" bestFit="1" customWidth="1"/>
    <col min="15384" max="15616" width="9.140625" style="413"/>
    <col min="15617" max="15617" width="3" style="413" customWidth="1"/>
    <col min="15618" max="15618" width="92.140625" style="413" customWidth="1"/>
    <col min="15619" max="15619" width="17.140625" style="413" customWidth="1"/>
    <col min="15620" max="15620" width="18" style="413" customWidth="1"/>
    <col min="15621" max="15621" width="15.7109375" style="413" customWidth="1"/>
    <col min="15622" max="15622" width="16" style="413" customWidth="1"/>
    <col min="15623" max="15636" width="15.7109375" style="413" customWidth="1"/>
    <col min="15637" max="15637" width="14.28515625" style="413" customWidth="1"/>
    <col min="15638" max="15638" width="10.5703125" style="413" bestFit="1" customWidth="1"/>
    <col min="15639" max="15639" width="9.28515625" style="413" bestFit="1" customWidth="1"/>
    <col min="15640" max="15872" width="9.140625" style="413"/>
    <col min="15873" max="15873" width="3" style="413" customWidth="1"/>
    <col min="15874" max="15874" width="92.140625" style="413" customWidth="1"/>
    <col min="15875" max="15875" width="17.140625" style="413" customWidth="1"/>
    <col min="15876" max="15876" width="18" style="413" customWidth="1"/>
    <col min="15877" max="15877" width="15.7109375" style="413" customWidth="1"/>
    <col min="15878" max="15878" width="16" style="413" customWidth="1"/>
    <col min="15879" max="15892" width="15.7109375" style="413" customWidth="1"/>
    <col min="15893" max="15893" width="14.28515625" style="413" customWidth="1"/>
    <col min="15894" max="15894" width="10.5703125" style="413" bestFit="1" customWidth="1"/>
    <col min="15895" max="15895" width="9.28515625" style="413" bestFit="1" customWidth="1"/>
    <col min="15896" max="16128" width="9.140625" style="413"/>
    <col min="16129" max="16129" width="3" style="413" customWidth="1"/>
    <col min="16130" max="16130" width="92.140625" style="413" customWidth="1"/>
    <col min="16131" max="16131" width="17.140625" style="413" customWidth="1"/>
    <col min="16132" max="16132" width="18" style="413" customWidth="1"/>
    <col min="16133" max="16133" width="15.7109375" style="413" customWidth="1"/>
    <col min="16134" max="16134" width="16" style="413" customWidth="1"/>
    <col min="16135" max="16148" width="15.7109375" style="413" customWidth="1"/>
    <col min="16149" max="16149" width="14.28515625" style="413" customWidth="1"/>
    <col min="16150" max="16150" width="10.5703125" style="413" bestFit="1" customWidth="1"/>
    <col min="16151" max="16151" width="9.28515625" style="413" bestFit="1" customWidth="1"/>
    <col min="16152" max="16384" width="9.140625" style="413"/>
  </cols>
  <sheetData>
    <row r="1" spans="1:20" ht="25.5" customHeight="1">
      <c r="A1" s="3715" t="s">
        <v>91</v>
      </c>
      <c r="B1" s="3715"/>
      <c r="C1" s="3715"/>
      <c r="D1" s="3715"/>
      <c r="E1" s="3715"/>
      <c r="F1" s="3715"/>
      <c r="G1" s="3715"/>
      <c r="H1" s="3715"/>
      <c r="I1" s="3715"/>
      <c r="J1" s="3715"/>
      <c r="K1" s="3715"/>
      <c r="L1" s="3715"/>
      <c r="M1" s="3715"/>
      <c r="N1" s="3715"/>
      <c r="O1" s="3715"/>
      <c r="P1" s="3715"/>
      <c r="Q1" s="3715"/>
      <c r="R1" s="3715"/>
      <c r="S1" s="3715"/>
      <c r="T1" s="3715"/>
    </row>
    <row r="2" spans="1:20" ht="26.25" customHeight="1">
      <c r="A2" s="4178" t="s">
        <v>92</v>
      </c>
      <c r="B2" s="4178"/>
      <c r="C2" s="4178"/>
      <c r="D2" s="4178"/>
      <c r="E2" s="4178"/>
      <c r="F2" s="4178"/>
      <c r="G2" s="4178"/>
      <c r="H2" s="4178"/>
      <c r="I2" s="4178"/>
      <c r="J2" s="4178"/>
      <c r="K2" s="4178"/>
      <c r="L2" s="4178"/>
      <c r="M2" s="4178"/>
      <c r="N2" s="4178"/>
      <c r="O2" s="4178"/>
      <c r="P2" s="4178"/>
      <c r="Q2" s="4178"/>
      <c r="R2" s="4178"/>
      <c r="S2" s="4178"/>
      <c r="T2" s="4178"/>
    </row>
    <row r="3" spans="1:20" ht="28.5" customHeight="1">
      <c r="A3" s="3715" t="s">
        <v>349</v>
      </c>
      <c r="B3" s="3715"/>
      <c r="C3" s="3715"/>
      <c r="D3" s="3715"/>
      <c r="E3" s="3715"/>
      <c r="F3" s="3715"/>
      <c r="G3" s="3715"/>
      <c r="H3" s="3715"/>
      <c r="I3" s="3715"/>
      <c r="J3" s="3715"/>
      <c r="K3" s="3715"/>
      <c r="L3" s="3715"/>
      <c r="M3" s="3715"/>
      <c r="N3" s="3715"/>
      <c r="O3" s="3715"/>
      <c r="P3" s="3715"/>
      <c r="Q3" s="3715"/>
      <c r="R3" s="3715"/>
      <c r="S3" s="3715"/>
      <c r="T3" s="3715"/>
    </row>
    <row r="4" spans="1:20" ht="33" customHeight="1" thickBot="1">
      <c r="B4" s="118"/>
    </row>
    <row r="5" spans="1:20" ht="33" customHeight="1">
      <c r="B5" s="4179" t="s">
        <v>9</v>
      </c>
      <c r="C5" s="4182" t="s">
        <v>0</v>
      </c>
      <c r="D5" s="4195"/>
      <c r="E5" s="4195"/>
      <c r="F5" s="4182" t="s">
        <v>1</v>
      </c>
      <c r="G5" s="4195"/>
      <c r="H5" s="4198"/>
      <c r="I5" s="4183" t="s">
        <v>2</v>
      </c>
      <c r="J5" s="4195"/>
      <c r="K5" s="4195"/>
      <c r="L5" s="4182" t="s">
        <v>3</v>
      </c>
      <c r="M5" s="4195"/>
      <c r="N5" s="4198"/>
      <c r="O5" s="4182">
        <v>5</v>
      </c>
      <c r="P5" s="4195"/>
      <c r="Q5" s="4195"/>
      <c r="R5" s="4189" t="s">
        <v>6</v>
      </c>
      <c r="S5" s="4190"/>
      <c r="T5" s="4191"/>
    </row>
    <row r="6" spans="1:20" ht="33" customHeight="1" thickBot="1">
      <c r="B6" s="4180"/>
      <c r="C6" s="4196"/>
      <c r="D6" s="4197"/>
      <c r="E6" s="4197"/>
      <c r="F6" s="4199"/>
      <c r="G6" s="4200"/>
      <c r="H6" s="4201"/>
      <c r="I6" s="4200"/>
      <c r="J6" s="4200"/>
      <c r="K6" s="4200"/>
      <c r="L6" s="4202"/>
      <c r="M6" s="4203"/>
      <c r="N6" s="4204"/>
      <c r="O6" s="4196"/>
      <c r="P6" s="4197"/>
      <c r="Q6" s="4197"/>
      <c r="R6" s="4192"/>
      <c r="S6" s="4193"/>
      <c r="T6" s="4194"/>
    </row>
    <row r="7" spans="1:20" ht="99.75" customHeight="1" thickBot="1">
      <c r="B7" s="4181"/>
      <c r="C7" s="1608" t="s">
        <v>26</v>
      </c>
      <c r="D7" s="1609" t="s">
        <v>27</v>
      </c>
      <c r="E7" s="1610" t="s">
        <v>4</v>
      </c>
      <c r="F7" s="1608" t="s">
        <v>93</v>
      </c>
      <c r="G7" s="1609" t="s">
        <v>27</v>
      </c>
      <c r="H7" s="1610" t="s">
        <v>4</v>
      </c>
      <c r="I7" s="1608" t="s">
        <v>93</v>
      </c>
      <c r="J7" s="1609" t="s">
        <v>27</v>
      </c>
      <c r="K7" s="1610" t="s">
        <v>4</v>
      </c>
      <c r="L7" s="1608" t="s">
        <v>93</v>
      </c>
      <c r="M7" s="1609" t="s">
        <v>27</v>
      </c>
      <c r="N7" s="1610" t="s">
        <v>4</v>
      </c>
      <c r="O7" s="1608" t="s">
        <v>93</v>
      </c>
      <c r="P7" s="1609" t="s">
        <v>27</v>
      </c>
      <c r="Q7" s="1610" t="s">
        <v>4</v>
      </c>
      <c r="R7" s="1608" t="s">
        <v>26</v>
      </c>
      <c r="S7" s="1609" t="s">
        <v>27</v>
      </c>
      <c r="T7" s="1734" t="s">
        <v>4</v>
      </c>
    </row>
    <row r="8" spans="1:20" ht="34.5" customHeight="1">
      <c r="B8" s="1611" t="s">
        <v>22</v>
      </c>
      <c r="C8" s="1612"/>
      <c r="D8" s="1613"/>
      <c r="E8" s="1614"/>
      <c r="F8" s="1615"/>
      <c r="G8" s="1615"/>
      <c r="H8" s="119"/>
      <c r="I8" s="1616"/>
      <c r="J8" s="1613"/>
      <c r="K8" s="1614"/>
      <c r="L8" s="1615"/>
      <c r="M8" s="1615"/>
      <c r="N8" s="119"/>
      <c r="O8" s="1617"/>
      <c r="P8" s="1618"/>
      <c r="Q8" s="1735"/>
      <c r="R8" s="673"/>
      <c r="S8" s="1619"/>
      <c r="T8" s="672"/>
    </row>
    <row r="9" spans="1:20" ht="31.5" customHeight="1" thickBot="1">
      <c r="B9" s="650" t="s">
        <v>96</v>
      </c>
      <c r="C9" s="515">
        <v>0</v>
      </c>
      <c r="D9" s="775">
        <v>0</v>
      </c>
      <c r="E9" s="776">
        <v>0</v>
      </c>
      <c r="F9" s="515">
        <v>0</v>
      </c>
      <c r="G9" s="775">
        <v>8</v>
      </c>
      <c r="H9" s="784">
        <f>SUM(F9:G9)</f>
        <v>8</v>
      </c>
      <c r="I9" s="515">
        <v>0</v>
      </c>
      <c r="J9" s="775">
        <v>9</v>
      </c>
      <c r="K9" s="777">
        <v>9</v>
      </c>
      <c r="L9" s="797">
        <v>0</v>
      </c>
      <c r="M9" s="798">
        <v>6</v>
      </c>
      <c r="N9" s="784">
        <v>6</v>
      </c>
      <c r="O9" s="515">
        <v>0</v>
      </c>
      <c r="P9" s="775">
        <v>0</v>
      </c>
      <c r="Q9" s="776">
        <v>0</v>
      </c>
      <c r="R9" s="515">
        <f>SUM(C9+F9+I9+L9)</f>
        <v>0</v>
      </c>
      <c r="S9" s="798">
        <f>SUM(D9+G9+J9+M9+P9)</f>
        <v>23</v>
      </c>
      <c r="T9" s="784">
        <f>SUM(R9+S9)</f>
        <v>23</v>
      </c>
    </row>
    <row r="10" spans="1:20" ht="34.5" customHeight="1" thickBot="1">
      <c r="B10" s="1611" t="s">
        <v>16</v>
      </c>
      <c r="C10" s="1620">
        <f>SUM(C9:C9)</f>
        <v>0</v>
      </c>
      <c r="D10" s="1621">
        <v>0</v>
      </c>
      <c r="E10" s="1622">
        <v>0</v>
      </c>
      <c r="F10" s="1623">
        <v>0</v>
      </c>
      <c r="G10" s="1621">
        <v>8</v>
      </c>
      <c r="H10" s="1649">
        <f>SUM(F10:G10)</f>
        <v>8</v>
      </c>
      <c r="I10" s="1620">
        <v>0</v>
      </c>
      <c r="J10" s="1621">
        <v>9</v>
      </c>
      <c r="K10" s="1622">
        <v>9</v>
      </c>
      <c r="L10" s="1736">
        <v>0</v>
      </c>
      <c r="M10" s="1737">
        <v>6</v>
      </c>
      <c r="N10" s="1649">
        <v>6</v>
      </c>
      <c r="O10" s="1620">
        <v>0</v>
      </c>
      <c r="P10" s="1621">
        <v>0</v>
      </c>
      <c r="Q10" s="1624">
        <v>0</v>
      </c>
      <c r="R10" s="1620">
        <f>SUM(R9:R9)</f>
        <v>0</v>
      </c>
      <c r="S10" s="1737">
        <f>SUM(D10+G10+J10+M10+P10)</f>
        <v>23</v>
      </c>
      <c r="T10" s="1738">
        <f>SUM(R10+S10)</f>
        <v>23</v>
      </c>
    </row>
    <row r="11" spans="1:20" ht="30.75" customHeight="1" thickBot="1">
      <c r="B11" s="1625" t="s">
        <v>23</v>
      </c>
      <c r="C11" s="1626"/>
      <c r="D11" s="1627"/>
      <c r="E11" s="1628"/>
      <c r="F11" s="1629"/>
      <c r="G11" s="1627"/>
      <c r="H11" s="1628"/>
      <c r="I11" s="1629"/>
      <c r="J11" s="1627"/>
      <c r="K11" s="1628"/>
      <c r="L11" s="1629"/>
      <c r="M11" s="1627"/>
      <c r="N11" s="1628"/>
      <c r="O11" s="1626"/>
      <c r="P11" s="1627"/>
      <c r="Q11" s="1628"/>
      <c r="R11" s="1626"/>
      <c r="S11" s="1627"/>
      <c r="T11" s="1739"/>
    </row>
    <row r="12" spans="1:20" ht="30.75" customHeight="1" thickBot="1">
      <c r="B12" s="1631" t="s">
        <v>11</v>
      </c>
      <c r="C12" s="1632"/>
      <c r="D12" s="1633"/>
      <c r="E12" s="1624"/>
      <c r="F12" s="1632"/>
      <c r="G12" s="1633"/>
      <c r="H12" s="1622"/>
      <c r="I12" s="1634"/>
      <c r="J12" s="1633"/>
      <c r="K12" s="1624"/>
      <c r="L12" s="1632"/>
      <c r="M12" s="1633"/>
      <c r="N12" s="1624"/>
      <c r="O12" s="1620"/>
      <c r="P12" s="1621"/>
      <c r="Q12" s="1624"/>
      <c r="R12" s="1632"/>
      <c r="S12" s="1633"/>
      <c r="T12" s="1622"/>
    </row>
    <row r="13" spans="1:20" ht="30" customHeight="1" thickBot="1">
      <c r="B13" s="650" t="s">
        <v>96</v>
      </c>
      <c r="C13" s="515">
        <v>0</v>
      </c>
      <c r="D13" s="775">
        <v>0</v>
      </c>
      <c r="E13" s="776">
        <v>0</v>
      </c>
      <c r="F13" s="677">
        <v>0</v>
      </c>
      <c r="G13" s="678">
        <v>8</v>
      </c>
      <c r="H13" s="776">
        <v>8</v>
      </c>
      <c r="I13" s="677">
        <v>0</v>
      </c>
      <c r="J13" s="678">
        <v>9</v>
      </c>
      <c r="K13" s="679">
        <v>9</v>
      </c>
      <c r="L13" s="1740">
        <v>0</v>
      </c>
      <c r="M13" s="1741">
        <v>6</v>
      </c>
      <c r="N13" s="1742">
        <v>6</v>
      </c>
      <c r="O13" s="677">
        <v>0</v>
      </c>
      <c r="P13" s="678">
        <v>0</v>
      </c>
      <c r="Q13" s="679">
        <v>0</v>
      </c>
      <c r="R13" s="515">
        <v>0</v>
      </c>
      <c r="S13" s="775">
        <v>23</v>
      </c>
      <c r="T13" s="777">
        <v>23</v>
      </c>
    </row>
    <row r="14" spans="1:20" ht="27.75" customHeight="1" thickBot="1">
      <c r="B14" s="1635" t="s">
        <v>8</v>
      </c>
      <c r="C14" s="1620">
        <f>SUM(C13:C13)</f>
        <v>0</v>
      </c>
      <c r="D14" s="1621">
        <v>0</v>
      </c>
      <c r="E14" s="1622">
        <v>0</v>
      </c>
      <c r="F14" s="1626">
        <v>0</v>
      </c>
      <c r="G14" s="1626">
        <v>8</v>
      </c>
      <c r="H14" s="1626">
        <v>8</v>
      </c>
      <c r="I14" s="1626">
        <v>0</v>
      </c>
      <c r="J14" s="1626">
        <v>9</v>
      </c>
      <c r="K14" s="1626">
        <v>9</v>
      </c>
      <c r="L14" s="799">
        <v>0</v>
      </c>
      <c r="M14" s="800">
        <v>6</v>
      </c>
      <c r="N14" s="801">
        <v>6</v>
      </c>
      <c r="O14" s="1626">
        <v>0</v>
      </c>
      <c r="P14" s="1626">
        <v>0</v>
      </c>
      <c r="Q14" s="1668">
        <v>0</v>
      </c>
      <c r="R14" s="1620">
        <f>SUM(R13:R13)</f>
        <v>0</v>
      </c>
      <c r="S14" s="1621">
        <f>SUM(S13:S13)</f>
        <v>23</v>
      </c>
      <c r="T14" s="1622">
        <f>SUM(T13:T13)</f>
        <v>23</v>
      </c>
    </row>
    <row r="15" spans="1:20" ht="30.75" customHeight="1">
      <c r="B15" s="1636" t="s">
        <v>25</v>
      </c>
      <c r="C15" s="1602"/>
      <c r="D15" s="1637"/>
      <c r="E15" s="1638"/>
      <c r="F15" s="1602"/>
      <c r="G15" s="1637"/>
      <c r="H15" s="1639"/>
      <c r="I15" s="1637"/>
      <c r="J15" s="1637"/>
      <c r="K15" s="1638"/>
      <c r="L15" s="1602"/>
      <c r="M15" s="1637"/>
      <c r="N15" s="1639"/>
      <c r="O15" s="1637"/>
      <c r="P15" s="1637"/>
      <c r="Q15" s="1638"/>
      <c r="R15" s="1602"/>
      <c r="S15" s="1637"/>
      <c r="T15" s="1639"/>
    </row>
    <row r="16" spans="1:20" ht="24.95" customHeight="1" thickBot="1">
      <c r="B16" s="650" t="s">
        <v>96</v>
      </c>
      <c r="C16" s="1643">
        <v>0</v>
      </c>
      <c r="D16" s="1644">
        <v>0</v>
      </c>
      <c r="E16" s="1210">
        <v>0</v>
      </c>
      <c r="F16" s="1643">
        <v>0</v>
      </c>
      <c r="G16" s="1644">
        <v>0</v>
      </c>
      <c r="H16" s="676">
        <v>0</v>
      </c>
      <c r="I16" s="1645">
        <v>0</v>
      </c>
      <c r="J16" s="1644">
        <v>0</v>
      </c>
      <c r="K16" s="1210">
        <v>0</v>
      </c>
      <c r="L16" s="1643">
        <v>0</v>
      </c>
      <c r="M16" s="1644">
        <v>0</v>
      </c>
      <c r="N16" s="1649">
        <v>0</v>
      </c>
      <c r="O16" s="1645">
        <v>0</v>
      </c>
      <c r="P16" s="1644">
        <v>0</v>
      </c>
      <c r="Q16" s="1210">
        <v>0</v>
      </c>
      <c r="R16" s="1643">
        <v>0</v>
      </c>
      <c r="S16" s="1644">
        <v>0</v>
      </c>
      <c r="T16" s="1649">
        <v>0</v>
      </c>
    </row>
    <row r="17" spans="2:21" ht="27" customHeight="1" thickBot="1">
      <c r="B17" s="1650" t="s">
        <v>13</v>
      </c>
      <c r="C17" s="1622">
        <f>SUM(C16:C16)</f>
        <v>0</v>
      </c>
      <c r="D17" s="1620">
        <f>SUM(D16:D16)</f>
        <v>0</v>
      </c>
      <c r="E17" s="1651">
        <f>SUM(E16:E16)</f>
        <v>0</v>
      </c>
      <c r="F17" s="1620">
        <v>0</v>
      </c>
      <c r="G17" s="1620">
        <v>0</v>
      </c>
      <c r="H17" s="1743">
        <v>0</v>
      </c>
      <c r="I17" s="1623">
        <v>0</v>
      </c>
      <c r="J17" s="1620">
        <v>0</v>
      </c>
      <c r="K17" s="1620">
        <v>0</v>
      </c>
      <c r="L17" s="1620">
        <v>0</v>
      </c>
      <c r="M17" s="1620">
        <v>0</v>
      </c>
      <c r="N17" s="1620">
        <v>0</v>
      </c>
      <c r="O17" s="1620"/>
      <c r="P17" s="1620"/>
      <c r="Q17" s="1651"/>
      <c r="R17" s="1743">
        <f>SUM(R16:R16)</f>
        <v>0</v>
      </c>
      <c r="S17" s="1620">
        <f>SUM(S16:S16)</f>
        <v>0</v>
      </c>
      <c r="T17" s="1743">
        <f>SUM(T16:T16)</f>
        <v>0</v>
      </c>
    </row>
    <row r="18" spans="2:21" ht="30.75" customHeight="1" thickBot="1">
      <c r="B18" s="1652" t="s">
        <v>10</v>
      </c>
      <c r="C18" s="1653">
        <f t="shared" ref="C18:Q18" si="0">C14</f>
        <v>0</v>
      </c>
      <c r="D18" s="1654">
        <f t="shared" si="0"/>
        <v>0</v>
      </c>
      <c r="E18" s="1655">
        <f t="shared" si="0"/>
        <v>0</v>
      </c>
      <c r="F18" s="1655">
        <f t="shared" si="0"/>
        <v>0</v>
      </c>
      <c r="G18" s="1655">
        <f t="shared" si="0"/>
        <v>8</v>
      </c>
      <c r="H18" s="1655">
        <f t="shared" si="0"/>
        <v>8</v>
      </c>
      <c r="I18" s="1657">
        <f t="shared" si="0"/>
        <v>0</v>
      </c>
      <c r="J18" s="1744">
        <f t="shared" si="0"/>
        <v>9</v>
      </c>
      <c r="K18" s="1745">
        <f t="shared" si="0"/>
        <v>9</v>
      </c>
      <c r="L18" s="1657">
        <f t="shared" si="0"/>
        <v>0</v>
      </c>
      <c r="M18" s="1744">
        <f t="shared" si="0"/>
        <v>6</v>
      </c>
      <c r="N18" s="1745">
        <f t="shared" si="0"/>
        <v>6</v>
      </c>
      <c r="O18" s="1657">
        <f t="shared" si="0"/>
        <v>0</v>
      </c>
      <c r="P18" s="1744">
        <f t="shared" si="0"/>
        <v>0</v>
      </c>
      <c r="Q18" s="1745">
        <f t="shared" si="0"/>
        <v>0</v>
      </c>
      <c r="R18" s="1653">
        <f>R14</f>
        <v>0</v>
      </c>
      <c r="S18" s="1654">
        <f>S14</f>
        <v>23</v>
      </c>
      <c r="T18" s="1655">
        <f>T14</f>
        <v>23</v>
      </c>
      <c r="U18" s="120"/>
    </row>
    <row r="19" spans="2:21" ht="37.5" customHeight="1" thickBot="1">
      <c r="B19" s="1658" t="s">
        <v>17</v>
      </c>
      <c r="C19" s="788">
        <f>C17</f>
        <v>0</v>
      </c>
      <c r="D19" s="789">
        <f>D17</f>
        <v>0</v>
      </c>
      <c r="E19" s="790">
        <f>E17</f>
        <v>0</v>
      </c>
      <c r="F19" s="791">
        <v>0</v>
      </c>
      <c r="G19" s="789">
        <v>0</v>
      </c>
      <c r="H19" s="792">
        <v>0</v>
      </c>
      <c r="I19" s="540">
        <v>0</v>
      </c>
      <c r="J19" s="802">
        <v>0</v>
      </c>
      <c r="K19" s="803">
        <v>0</v>
      </c>
      <c r="L19" s="541">
        <v>0</v>
      </c>
      <c r="M19" s="802">
        <v>0</v>
      </c>
      <c r="N19" s="541">
        <v>0</v>
      </c>
      <c r="O19" s="540">
        <v>0</v>
      </c>
      <c r="P19" s="802">
        <v>0</v>
      </c>
      <c r="Q19" s="541">
        <v>0</v>
      </c>
      <c r="R19" s="788">
        <f>R17</f>
        <v>0</v>
      </c>
      <c r="S19" s="789">
        <f>S17</f>
        <v>0</v>
      </c>
      <c r="T19" s="790">
        <f>T17</f>
        <v>0</v>
      </c>
    </row>
    <row r="20" spans="2:21" ht="36" customHeight="1" thickBot="1">
      <c r="B20" s="1659" t="s">
        <v>18</v>
      </c>
      <c r="C20" s="793">
        <f t="shared" ref="C20:Q20" si="1">SUM(C18:C19)</f>
        <v>0</v>
      </c>
      <c r="D20" s="794">
        <f t="shared" si="1"/>
        <v>0</v>
      </c>
      <c r="E20" s="795">
        <f t="shared" si="1"/>
        <v>0</v>
      </c>
      <c r="F20" s="795">
        <f t="shared" si="1"/>
        <v>0</v>
      </c>
      <c r="G20" s="795">
        <f t="shared" si="1"/>
        <v>8</v>
      </c>
      <c r="H20" s="795">
        <f t="shared" si="1"/>
        <v>8</v>
      </c>
      <c r="I20" s="796">
        <f t="shared" si="1"/>
        <v>0</v>
      </c>
      <c r="J20" s="804">
        <f t="shared" si="1"/>
        <v>9</v>
      </c>
      <c r="K20" s="542">
        <f t="shared" si="1"/>
        <v>9</v>
      </c>
      <c r="L20" s="796">
        <f t="shared" si="1"/>
        <v>0</v>
      </c>
      <c r="M20" s="804">
        <f t="shared" si="1"/>
        <v>6</v>
      </c>
      <c r="N20" s="542">
        <f t="shared" si="1"/>
        <v>6</v>
      </c>
      <c r="O20" s="796">
        <f t="shared" si="1"/>
        <v>0</v>
      </c>
      <c r="P20" s="804">
        <f t="shared" si="1"/>
        <v>0</v>
      </c>
      <c r="Q20" s="542">
        <f t="shared" si="1"/>
        <v>0</v>
      </c>
      <c r="R20" s="793">
        <f>SUM(R18:R19)</f>
        <v>0</v>
      </c>
      <c r="S20" s="794">
        <f>SUM(S18:S19)</f>
        <v>23</v>
      </c>
      <c r="T20" s="795">
        <f>SUM(T18:T19)</f>
        <v>23</v>
      </c>
    </row>
    <row r="21" spans="2:21">
      <c r="B21" s="424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</row>
    <row r="22" spans="2:21">
      <c r="B22" s="424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</row>
    <row r="23" spans="2:21">
      <c r="B23" s="4177"/>
      <c r="C23" s="4177"/>
      <c r="D23" s="4177"/>
      <c r="E23" s="4177"/>
      <c r="F23" s="4177"/>
      <c r="G23" s="4177"/>
      <c r="H23" s="4177"/>
      <c r="I23" s="4177"/>
      <c r="J23" s="4177"/>
      <c r="K23" s="4177"/>
      <c r="L23" s="4177"/>
      <c r="M23" s="4177"/>
      <c r="N23" s="4177"/>
      <c r="O23" s="4177"/>
      <c r="P23" s="4177"/>
      <c r="Q23" s="4177"/>
      <c r="R23" s="4177"/>
      <c r="S23" s="4177"/>
      <c r="T23" s="4177"/>
    </row>
    <row r="24" spans="2:21">
      <c r="B24" s="424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</row>
    <row r="26" spans="2:21">
      <c r="B26" s="120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</row>
    <row r="27" spans="2:21"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</row>
  </sheetData>
  <mergeCells count="11">
    <mergeCell ref="B23:T23"/>
    <mergeCell ref="O5:Q6"/>
    <mergeCell ref="A1:T1"/>
    <mergeCell ref="A2:T2"/>
    <mergeCell ref="A3:T3"/>
    <mergeCell ref="R5:T6"/>
    <mergeCell ref="B5:B7"/>
    <mergeCell ref="C5:E6"/>
    <mergeCell ref="F5:H6"/>
    <mergeCell ref="I5:K6"/>
    <mergeCell ref="L5:N6"/>
  </mergeCells>
  <pageMargins left="0.70866141732283472" right="0.70866141732283472" top="0.74803149606299213" bottom="0.74803149606299213" header="0.31496062992125984" footer="0.31496062992125984"/>
  <pageSetup paperSize="9" scale="3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998"/>
  <sheetViews>
    <sheetView view="pageBreakPreview" topLeftCell="A4" zoomScale="50" zoomScaleNormal="50" zoomScaleSheetLayoutView="50" workbookViewId="0">
      <selection activeCell="Q24" sqref="Q24"/>
    </sheetView>
  </sheetViews>
  <sheetFormatPr defaultRowHeight="15" customHeight="1"/>
  <cols>
    <col min="1" max="1" width="88.85546875" style="412" customWidth="1"/>
    <col min="2" max="2" width="12.7109375" style="412" customWidth="1"/>
    <col min="3" max="3" width="12.85546875" style="412" customWidth="1"/>
    <col min="4" max="4" width="12.28515625" style="412" customWidth="1"/>
    <col min="5" max="5" width="10.28515625" style="412" customWidth="1"/>
    <col min="6" max="6" width="8.7109375" style="412" customWidth="1"/>
    <col min="7" max="7" width="11" style="412" customWidth="1"/>
    <col min="8" max="8" width="9.42578125" style="412" customWidth="1"/>
    <col min="9" max="9" width="10.42578125" style="412" customWidth="1"/>
    <col min="10" max="10" width="12.28515625" style="412" customWidth="1"/>
    <col min="11" max="12" width="9.5703125" style="412" customWidth="1"/>
    <col min="13" max="16" width="12" style="412" customWidth="1"/>
    <col min="17" max="17" width="12.5703125" style="412" customWidth="1"/>
    <col min="18" max="18" width="11" style="412" customWidth="1"/>
    <col min="19" max="19" width="10.85546875" style="412" customWidth="1"/>
    <col min="20" max="21" width="10.7109375" style="412" customWidth="1"/>
    <col min="22" max="22" width="9.140625" style="412"/>
    <col min="23" max="23" width="12.85546875" style="412" customWidth="1"/>
    <col min="24" max="24" width="23.42578125" style="412" customWidth="1"/>
    <col min="25" max="26" width="9.140625" style="412"/>
    <col min="27" max="27" width="10.5703125" style="412" bestFit="1" customWidth="1"/>
    <col min="28" max="28" width="11.28515625" style="412" customWidth="1"/>
    <col min="29" max="256" width="9.140625" style="412"/>
    <col min="257" max="257" width="88.85546875" style="412" customWidth="1"/>
    <col min="258" max="258" width="12.7109375" style="412" customWidth="1"/>
    <col min="259" max="259" width="12.85546875" style="412" customWidth="1"/>
    <col min="260" max="260" width="12.28515625" style="412" customWidth="1"/>
    <col min="261" max="261" width="10.28515625" style="412" customWidth="1"/>
    <col min="262" max="262" width="8.7109375" style="412" customWidth="1"/>
    <col min="263" max="263" width="11" style="412" customWidth="1"/>
    <col min="264" max="264" width="9.42578125" style="412" customWidth="1"/>
    <col min="265" max="265" width="10.42578125" style="412" customWidth="1"/>
    <col min="266" max="266" width="12.28515625" style="412" customWidth="1"/>
    <col min="267" max="268" width="9.5703125" style="412" customWidth="1"/>
    <col min="269" max="272" width="12" style="412" customWidth="1"/>
    <col min="273" max="273" width="12.5703125" style="412" customWidth="1"/>
    <col min="274" max="274" width="11" style="412" customWidth="1"/>
    <col min="275" max="275" width="10.85546875" style="412" customWidth="1"/>
    <col min="276" max="277" width="10.7109375" style="412" customWidth="1"/>
    <col min="278" max="278" width="9.140625" style="412"/>
    <col min="279" max="279" width="12.85546875" style="412" customWidth="1"/>
    <col min="280" max="280" width="23.42578125" style="412" customWidth="1"/>
    <col min="281" max="282" width="9.140625" style="412"/>
    <col min="283" max="283" width="10.5703125" style="412" bestFit="1" customWidth="1"/>
    <col min="284" max="284" width="11.28515625" style="412" customWidth="1"/>
    <col min="285" max="512" width="9.140625" style="412"/>
    <col min="513" max="513" width="88.85546875" style="412" customWidth="1"/>
    <col min="514" max="514" width="12.7109375" style="412" customWidth="1"/>
    <col min="515" max="515" width="12.85546875" style="412" customWidth="1"/>
    <col min="516" max="516" width="12.28515625" style="412" customWidth="1"/>
    <col min="517" max="517" width="10.28515625" style="412" customWidth="1"/>
    <col min="518" max="518" width="8.7109375" style="412" customWidth="1"/>
    <col min="519" max="519" width="11" style="412" customWidth="1"/>
    <col min="520" max="520" width="9.42578125" style="412" customWidth="1"/>
    <col min="521" max="521" width="10.42578125" style="412" customWidth="1"/>
    <col min="522" max="522" width="12.28515625" style="412" customWidth="1"/>
    <col min="523" max="524" width="9.5703125" style="412" customWidth="1"/>
    <col min="525" max="528" width="12" style="412" customWidth="1"/>
    <col min="529" max="529" width="12.5703125" style="412" customWidth="1"/>
    <col min="530" max="530" width="11" style="412" customWidth="1"/>
    <col min="531" max="531" width="10.85546875" style="412" customWidth="1"/>
    <col min="532" max="533" width="10.7109375" style="412" customWidth="1"/>
    <col min="534" max="534" width="9.140625" style="412"/>
    <col min="535" max="535" width="12.85546875" style="412" customWidth="1"/>
    <col min="536" max="536" width="23.42578125" style="412" customWidth="1"/>
    <col min="537" max="538" width="9.140625" style="412"/>
    <col min="539" max="539" width="10.5703125" style="412" bestFit="1" customWidth="1"/>
    <col min="540" max="540" width="11.28515625" style="412" customWidth="1"/>
    <col min="541" max="768" width="9.140625" style="412"/>
    <col min="769" max="769" width="88.85546875" style="412" customWidth="1"/>
    <col min="770" max="770" width="12.7109375" style="412" customWidth="1"/>
    <col min="771" max="771" width="12.85546875" style="412" customWidth="1"/>
    <col min="772" max="772" width="12.28515625" style="412" customWidth="1"/>
    <col min="773" max="773" width="10.28515625" style="412" customWidth="1"/>
    <col min="774" max="774" width="8.7109375" style="412" customWidth="1"/>
    <col min="775" max="775" width="11" style="412" customWidth="1"/>
    <col min="776" max="776" width="9.42578125" style="412" customWidth="1"/>
    <col min="777" max="777" width="10.42578125" style="412" customWidth="1"/>
    <col min="778" max="778" width="12.28515625" style="412" customWidth="1"/>
    <col min="779" max="780" width="9.5703125" style="412" customWidth="1"/>
    <col min="781" max="784" width="12" style="412" customWidth="1"/>
    <col min="785" max="785" width="12.5703125" style="412" customWidth="1"/>
    <col min="786" max="786" width="11" style="412" customWidth="1"/>
    <col min="787" max="787" width="10.85546875" style="412" customWidth="1"/>
    <col min="788" max="789" width="10.7109375" style="412" customWidth="1"/>
    <col min="790" max="790" width="9.140625" style="412"/>
    <col min="791" max="791" width="12.85546875" style="412" customWidth="1"/>
    <col min="792" max="792" width="23.42578125" style="412" customWidth="1"/>
    <col min="793" max="794" width="9.140625" style="412"/>
    <col min="795" max="795" width="10.5703125" style="412" bestFit="1" customWidth="1"/>
    <col min="796" max="796" width="11.28515625" style="412" customWidth="1"/>
    <col min="797" max="1024" width="9.140625" style="412"/>
    <col min="1025" max="1025" width="88.85546875" style="412" customWidth="1"/>
    <col min="1026" max="1026" width="12.7109375" style="412" customWidth="1"/>
    <col min="1027" max="1027" width="12.85546875" style="412" customWidth="1"/>
    <col min="1028" max="1028" width="12.28515625" style="412" customWidth="1"/>
    <col min="1029" max="1029" width="10.28515625" style="412" customWidth="1"/>
    <col min="1030" max="1030" width="8.7109375" style="412" customWidth="1"/>
    <col min="1031" max="1031" width="11" style="412" customWidth="1"/>
    <col min="1032" max="1032" width="9.42578125" style="412" customWidth="1"/>
    <col min="1033" max="1033" width="10.42578125" style="412" customWidth="1"/>
    <col min="1034" max="1034" width="12.28515625" style="412" customWidth="1"/>
    <col min="1035" max="1036" width="9.5703125" style="412" customWidth="1"/>
    <col min="1037" max="1040" width="12" style="412" customWidth="1"/>
    <col min="1041" max="1041" width="12.5703125" style="412" customWidth="1"/>
    <col min="1042" max="1042" width="11" style="412" customWidth="1"/>
    <col min="1043" max="1043" width="10.85546875" style="412" customWidth="1"/>
    <col min="1044" max="1045" width="10.7109375" style="412" customWidth="1"/>
    <col min="1046" max="1046" width="9.140625" style="412"/>
    <col min="1047" max="1047" width="12.85546875" style="412" customWidth="1"/>
    <col min="1048" max="1048" width="23.42578125" style="412" customWidth="1"/>
    <col min="1049" max="1050" width="9.140625" style="412"/>
    <col min="1051" max="1051" width="10.5703125" style="412" bestFit="1" customWidth="1"/>
    <col min="1052" max="1052" width="11.28515625" style="412" customWidth="1"/>
    <col min="1053" max="1280" width="9.140625" style="412"/>
    <col min="1281" max="1281" width="88.85546875" style="412" customWidth="1"/>
    <col min="1282" max="1282" width="12.7109375" style="412" customWidth="1"/>
    <col min="1283" max="1283" width="12.85546875" style="412" customWidth="1"/>
    <col min="1284" max="1284" width="12.28515625" style="412" customWidth="1"/>
    <col min="1285" max="1285" width="10.28515625" style="412" customWidth="1"/>
    <col min="1286" max="1286" width="8.7109375" style="412" customWidth="1"/>
    <col min="1287" max="1287" width="11" style="412" customWidth="1"/>
    <col min="1288" max="1288" width="9.42578125" style="412" customWidth="1"/>
    <col min="1289" max="1289" width="10.42578125" style="412" customWidth="1"/>
    <col min="1290" max="1290" width="12.28515625" style="412" customWidth="1"/>
    <col min="1291" max="1292" width="9.5703125" style="412" customWidth="1"/>
    <col min="1293" max="1296" width="12" style="412" customWidth="1"/>
    <col min="1297" max="1297" width="12.5703125" style="412" customWidth="1"/>
    <col min="1298" max="1298" width="11" style="412" customWidth="1"/>
    <col min="1299" max="1299" width="10.85546875" style="412" customWidth="1"/>
    <col min="1300" max="1301" width="10.7109375" style="412" customWidth="1"/>
    <col min="1302" max="1302" width="9.140625" style="412"/>
    <col min="1303" max="1303" width="12.85546875" style="412" customWidth="1"/>
    <col min="1304" max="1304" width="23.42578125" style="412" customWidth="1"/>
    <col min="1305" max="1306" width="9.140625" style="412"/>
    <col min="1307" max="1307" width="10.5703125" style="412" bestFit="1" customWidth="1"/>
    <col min="1308" max="1308" width="11.28515625" style="412" customWidth="1"/>
    <col min="1309" max="1536" width="9.140625" style="412"/>
    <col min="1537" max="1537" width="88.85546875" style="412" customWidth="1"/>
    <col min="1538" max="1538" width="12.7109375" style="412" customWidth="1"/>
    <col min="1539" max="1539" width="12.85546875" style="412" customWidth="1"/>
    <col min="1540" max="1540" width="12.28515625" style="412" customWidth="1"/>
    <col min="1541" max="1541" width="10.28515625" style="412" customWidth="1"/>
    <col min="1542" max="1542" width="8.7109375" style="412" customWidth="1"/>
    <col min="1543" max="1543" width="11" style="412" customWidth="1"/>
    <col min="1544" max="1544" width="9.42578125" style="412" customWidth="1"/>
    <col min="1545" max="1545" width="10.42578125" style="412" customWidth="1"/>
    <col min="1546" max="1546" width="12.28515625" style="412" customWidth="1"/>
    <col min="1547" max="1548" width="9.5703125" style="412" customWidth="1"/>
    <col min="1549" max="1552" width="12" style="412" customWidth="1"/>
    <col min="1553" max="1553" width="12.5703125" style="412" customWidth="1"/>
    <col min="1554" max="1554" width="11" style="412" customWidth="1"/>
    <col min="1555" max="1555" width="10.85546875" style="412" customWidth="1"/>
    <col min="1556" max="1557" width="10.7109375" style="412" customWidth="1"/>
    <col min="1558" max="1558" width="9.140625" style="412"/>
    <col min="1559" max="1559" width="12.85546875" style="412" customWidth="1"/>
    <col min="1560" max="1560" width="23.42578125" style="412" customWidth="1"/>
    <col min="1561" max="1562" width="9.140625" style="412"/>
    <col min="1563" max="1563" width="10.5703125" style="412" bestFit="1" customWidth="1"/>
    <col min="1564" max="1564" width="11.28515625" style="412" customWidth="1"/>
    <col min="1565" max="1792" width="9.140625" style="412"/>
    <col min="1793" max="1793" width="88.85546875" style="412" customWidth="1"/>
    <col min="1794" max="1794" width="12.7109375" style="412" customWidth="1"/>
    <col min="1795" max="1795" width="12.85546875" style="412" customWidth="1"/>
    <col min="1796" max="1796" width="12.28515625" style="412" customWidth="1"/>
    <col min="1797" max="1797" width="10.28515625" style="412" customWidth="1"/>
    <col min="1798" max="1798" width="8.7109375" style="412" customWidth="1"/>
    <col min="1799" max="1799" width="11" style="412" customWidth="1"/>
    <col min="1800" max="1800" width="9.42578125" style="412" customWidth="1"/>
    <col min="1801" max="1801" width="10.42578125" style="412" customWidth="1"/>
    <col min="1802" max="1802" width="12.28515625" style="412" customWidth="1"/>
    <col min="1803" max="1804" width="9.5703125" style="412" customWidth="1"/>
    <col min="1805" max="1808" width="12" style="412" customWidth="1"/>
    <col min="1809" max="1809" width="12.5703125" style="412" customWidth="1"/>
    <col min="1810" max="1810" width="11" style="412" customWidth="1"/>
    <col min="1811" max="1811" width="10.85546875" style="412" customWidth="1"/>
    <col min="1812" max="1813" width="10.7109375" style="412" customWidth="1"/>
    <col min="1814" max="1814" width="9.140625" style="412"/>
    <col min="1815" max="1815" width="12.85546875" style="412" customWidth="1"/>
    <col min="1816" max="1816" width="23.42578125" style="412" customWidth="1"/>
    <col min="1817" max="1818" width="9.140625" style="412"/>
    <col min="1819" max="1819" width="10.5703125" style="412" bestFit="1" customWidth="1"/>
    <col min="1820" max="1820" width="11.28515625" style="412" customWidth="1"/>
    <col min="1821" max="2048" width="9.140625" style="412"/>
    <col min="2049" max="2049" width="88.85546875" style="412" customWidth="1"/>
    <col min="2050" max="2050" width="12.7109375" style="412" customWidth="1"/>
    <col min="2051" max="2051" width="12.85546875" style="412" customWidth="1"/>
    <col min="2052" max="2052" width="12.28515625" style="412" customWidth="1"/>
    <col min="2053" max="2053" width="10.28515625" style="412" customWidth="1"/>
    <col min="2054" max="2054" width="8.7109375" style="412" customWidth="1"/>
    <col min="2055" max="2055" width="11" style="412" customWidth="1"/>
    <col min="2056" max="2056" width="9.42578125" style="412" customWidth="1"/>
    <col min="2057" max="2057" width="10.42578125" style="412" customWidth="1"/>
    <col min="2058" max="2058" width="12.28515625" style="412" customWidth="1"/>
    <col min="2059" max="2060" width="9.5703125" style="412" customWidth="1"/>
    <col min="2061" max="2064" width="12" style="412" customWidth="1"/>
    <col min="2065" max="2065" width="12.5703125" style="412" customWidth="1"/>
    <col min="2066" max="2066" width="11" style="412" customWidth="1"/>
    <col min="2067" max="2067" width="10.85546875" style="412" customWidth="1"/>
    <col min="2068" max="2069" width="10.7109375" style="412" customWidth="1"/>
    <col min="2070" max="2070" width="9.140625" style="412"/>
    <col min="2071" max="2071" width="12.85546875" style="412" customWidth="1"/>
    <col min="2072" max="2072" width="23.42578125" style="412" customWidth="1"/>
    <col min="2073" max="2074" width="9.140625" style="412"/>
    <col min="2075" max="2075" width="10.5703125" style="412" bestFit="1" customWidth="1"/>
    <col min="2076" max="2076" width="11.28515625" style="412" customWidth="1"/>
    <col min="2077" max="2304" width="9.140625" style="412"/>
    <col min="2305" max="2305" width="88.85546875" style="412" customWidth="1"/>
    <col min="2306" max="2306" width="12.7109375" style="412" customWidth="1"/>
    <col min="2307" max="2307" width="12.85546875" style="412" customWidth="1"/>
    <col min="2308" max="2308" width="12.28515625" style="412" customWidth="1"/>
    <col min="2309" max="2309" width="10.28515625" style="412" customWidth="1"/>
    <col min="2310" max="2310" width="8.7109375" style="412" customWidth="1"/>
    <col min="2311" max="2311" width="11" style="412" customWidth="1"/>
    <col min="2312" max="2312" width="9.42578125" style="412" customWidth="1"/>
    <col min="2313" max="2313" width="10.42578125" style="412" customWidth="1"/>
    <col min="2314" max="2314" width="12.28515625" style="412" customWidth="1"/>
    <col min="2315" max="2316" width="9.5703125" style="412" customWidth="1"/>
    <col min="2317" max="2320" width="12" style="412" customWidth="1"/>
    <col min="2321" max="2321" width="12.5703125" style="412" customWidth="1"/>
    <col min="2322" max="2322" width="11" style="412" customWidth="1"/>
    <col min="2323" max="2323" width="10.85546875" style="412" customWidth="1"/>
    <col min="2324" max="2325" width="10.7109375" style="412" customWidth="1"/>
    <col min="2326" max="2326" width="9.140625" style="412"/>
    <col min="2327" max="2327" width="12.85546875" style="412" customWidth="1"/>
    <col min="2328" max="2328" width="23.42578125" style="412" customWidth="1"/>
    <col min="2329" max="2330" width="9.140625" style="412"/>
    <col min="2331" max="2331" width="10.5703125" style="412" bestFit="1" customWidth="1"/>
    <col min="2332" max="2332" width="11.28515625" style="412" customWidth="1"/>
    <col min="2333" max="2560" width="9.140625" style="412"/>
    <col min="2561" max="2561" width="88.85546875" style="412" customWidth="1"/>
    <col min="2562" max="2562" width="12.7109375" style="412" customWidth="1"/>
    <col min="2563" max="2563" width="12.85546875" style="412" customWidth="1"/>
    <col min="2564" max="2564" width="12.28515625" style="412" customWidth="1"/>
    <col min="2565" max="2565" width="10.28515625" style="412" customWidth="1"/>
    <col min="2566" max="2566" width="8.7109375" style="412" customWidth="1"/>
    <col min="2567" max="2567" width="11" style="412" customWidth="1"/>
    <col min="2568" max="2568" width="9.42578125" style="412" customWidth="1"/>
    <col min="2569" max="2569" width="10.42578125" style="412" customWidth="1"/>
    <col min="2570" max="2570" width="12.28515625" style="412" customWidth="1"/>
    <col min="2571" max="2572" width="9.5703125" style="412" customWidth="1"/>
    <col min="2573" max="2576" width="12" style="412" customWidth="1"/>
    <col min="2577" max="2577" width="12.5703125" style="412" customWidth="1"/>
    <col min="2578" max="2578" width="11" style="412" customWidth="1"/>
    <col min="2579" max="2579" width="10.85546875" style="412" customWidth="1"/>
    <col min="2580" max="2581" width="10.7109375" style="412" customWidth="1"/>
    <col min="2582" max="2582" width="9.140625" style="412"/>
    <col min="2583" max="2583" width="12.85546875" style="412" customWidth="1"/>
    <col min="2584" max="2584" width="23.42578125" style="412" customWidth="1"/>
    <col min="2585" max="2586" width="9.140625" style="412"/>
    <col min="2587" max="2587" width="10.5703125" style="412" bestFit="1" customWidth="1"/>
    <col min="2588" max="2588" width="11.28515625" style="412" customWidth="1"/>
    <col min="2589" max="2816" width="9.140625" style="412"/>
    <col min="2817" max="2817" width="88.85546875" style="412" customWidth="1"/>
    <col min="2818" max="2818" width="12.7109375" style="412" customWidth="1"/>
    <col min="2819" max="2819" width="12.85546875" style="412" customWidth="1"/>
    <col min="2820" max="2820" width="12.28515625" style="412" customWidth="1"/>
    <col min="2821" max="2821" width="10.28515625" style="412" customWidth="1"/>
    <col min="2822" max="2822" width="8.7109375" style="412" customWidth="1"/>
    <col min="2823" max="2823" width="11" style="412" customWidth="1"/>
    <col min="2824" max="2824" width="9.42578125" style="412" customWidth="1"/>
    <col min="2825" max="2825" width="10.42578125" style="412" customWidth="1"/>
    <col min="2826" max="2826" width="12.28515625" style="412" customWidth="1"/>
    <col min="2827" max="2828" width="9.5703125" style="412" customWidth="1"/>
    <col min="2829" max="2832" width="12" style="412" customWidth="1"/>
    <col min="2833" max="2833" width="12.5703125" style="412" customWidth="1"/>
    <col min="2834" max="2834" width="11" style="412" customWidth="1"/>
    <col min="2835" max="2835" width="10.85546875" style="412" customWidth="1"/>
    <col min="2836" max="2837" width="10.7109375" style="412" customWidth="1"/>
    <col min="2838" max="2838" width="9.140625" style="412"/>
    <col min="2839" max="2839" width="12.85546875" style="412" customWidth="1"/>
    <col min="2840" max="2840" width="23.42578125" style="412" customWidth="1"/>
    <col min="2841" max="2842" width="9.140625" style="412"/>
    <col min="2843" max="2843" width="10.5703125" style="412" bestFit="1" customWidth="1"/>
    <col min="2844" max="2844" width="11.28515625" style="412" customWidth="1"/>
    <col min="2845" max="3072" width="9.140625" style="412"/>
    <col min="3073" max="3073" width="88.85546875" style="412" customWidth="1"/>
    <col min="3074" max="3074" width="12.7109375" style="412" customWidth="1"/>
    <col min="3075" max="3075" width="12.85546875" style="412" customWidth="1"/>
    <col min="3076" max="3076" width="12.28515625" style="412" customWidth="1"/>
    <col min="3077" max="3077" width="10.28515625" style="412" customWidth="1"/>
    <col min="3078" max="3078" width="8.7109375" style="412" customWidth="1"/>
    <col min="3079" max="3079" width="11" style="412" customWidth="1"/>
    <col min="3080" max="3080" width="9.42578125" style="412" customWidth="1"/>
    <col min="3081" max="3081" width="10.42578125" style="412" customWidth="1"/>
    <col min="3082" max="3082" width="12.28515625" style="412" customWidth="1"/>
    <col min="3083" max="3084" width="9.5703125" style="412" customWidth="1"/>
    <col min="3085" max="3088" width="12" style="412" customWidth="1"/>
    <col min="3089" max="3089" width="12.5703125" style="412" customWidth="1"/>
    <col min="3090" max="3090" width="11" style="412" customWidth="1"/>
    <col min="3091" max="3091" width="10.85546875" style="412" customWidth="1"/>
    <col min="3092" max="3093" width="10.7109375" style="412" customWidth="1"/>
    <col min="3094" max="3094" width="9.140625" style="412"/>
    <col min="3095" max="3095" width="12.85546875" style="412" customWidth="1"/>
    <col min="3096" max="3096" width="23.42578125" style="412" customWidth="1"/>
    <col min="3097" max="3098" width="9.140625" style="412"/>
    <col min="3099" max="3099" width="10.5703125" style="412" bestFit="1" customWidth="1"/>
    <col min="3100" max="3100" width="11.28515625" style="412" customWidth="1"/>
    <col min="3101" max="3328" width="9.140625" style="412"/>
    <col min="3329" max="3329" width="88.85546875" style="412" customWidth="1"/>
    <col min="3330" max="3330" width="12.7109375" style="412" customWidth="1"/>
    <col min="3331" max="3331" width="12.85546875" style="412" customWidth="1"/>
    <col min="3332" max="3332" width="12.28515625" style="412" customWidth="1"/>
    <col min="3333" max="3333" width="10.28515625" style="412" customWidth="1"/>
    <col min="3334" max="3334" width="8.7109375" style="412" customWidth="1"/>
    <col min="3335" max="3335" width="11" style="412" customWidth="1"/>
    <col min="3336" max="3336" width="9.42578125" style="412" customWidth="1"/>
    <col min="3337" max="3337" width="10.42578125" style="412" customWidth="1"/>
    <col min="3338" max="3338" width="12.28515625" style="412" customWidth="1"/>
    <col min="3339" max="3340" width="9.5703125" style="412" customWidth="1"/>
    <col min="3341" max="3344" width="12" style="412" customWidth="1"/>
    <col min="3345" max="3345" width="12.5703125" style="412" customWidth="1"/>
    <col min="3346" max="3346" width="11" style="412" customWidth="1"/>
    <col min="3347" max="3347" width="10.85546875" style="412" customWidth="1"/>
    <col min="3348" max="3349" width="10.7109375" style="412" customWidth="1"/>
    <col min="3350" max="3350" width="9.140625" style="412"/>
    <col min="3351" max="3351" width="12.85546875" style="412" customWidth="1"/>
    <col min="3352" max="3352" width="23.42578125" style="412" customWidth="1"/>
    <col min="3353" max="3354" width="9.140625" style="412"/>
    <col min="3355" max="3355" width="10.5703125" style="412" bestFit="1" customWidth="1"/>
    <col min="3356" max="3356" width="11.28515625" style="412" customWidth="1"/>
    <col min="3357" max="3584" width="9.140625" style="412"/>
    <col min="3585" max="3585" width="88.85546875" style="412" customWidth="1"/>
    <col min="3586" max="3586" width="12.7109375" style="412" customWidth="1"/>
    <col min="3587" max="3587" width="12.85546875" style="412" customWidth="1"/>
    <col min="3588" max="3588" width="12.28515625" style="412" customWidth="1"/>
    <col min="3589" max="3589" width="10.28515625" style="412" customWidth="1"/>
    <col min="3590" max="3590" width="8.7109375" style="412" customWidth="1"/>
    <col min="3591" max="3591" width="11" style="412" customWidth="1"/>
    <col min="3592" max="3592" width="9.42578125" style="412" customWidth="1"/>
    <col min="3593" max="3593" width="10.42578125" style="412" customWidth="1"/>
    <col min="3594" max="3594" width="12.28515625" style="412" customWidth="1"/>
    <col min="3595" max="3596" width="9.5703125" style="412" customWidth="1"/>
    <col min="3597" max="3600" width="12" style="412" customWidth="1"/>
    <col min="3601" max="3601" width="12.5703125" style="412" customWidth="1"/>
    <col min="3602" max="3602" width="11" style="412" customWidth="1"/>
    <col min="3603" max="3603" width="10.85546875" style="412" customWidth="1"/>
    <col min="3604" max="3605" width="10.7109375" style="412" customWidth="1"/>
    <col min="3606" max="3606" width="9.140625" style="412"/>
    <col min="3607" max="3607" width="12.85546875" style="412" customWidth="1"/>
    <col min="3608" max="3608" width="23.42578125" style="412" customWidth="1"/>
    <col min="3609" max="3610" width="9.140625" style="412"/>
    <col min="3611" max="3611" width="10.5703125" style="412" bestFit="1" customWidth="1"/>
    <col min="3612" max="3612" width="11.28515625" style="412" customWidth="1"/>
    <col min="3613" max="3840" width="9.140625" style="412"/>
    <col min="3841" max="3841" width="88.85546875" style="412" customWidth="1"/>
    <col min="3842" max="3842" width="12.7109375" style="412" customWidth="1"/>
    <col min="3843" max="3843" width="12.85546875" style="412" customWidth="1"/>
    <col min="3844" max="3844" width="12.28515625" style="412" customWidth="1"/>
    <col min="3845" max="3845" width="10.28515625" style="412" customWidth="1"/>
    <col min="3846" max="3846" width="8.7109375" style="412" customWidth="1"/>
    <col min="3847" max="3847" width="11" style="412" customWidth="1"/>
    <col min="3848" max="3848" width="9.42578125" style="412" customWidth="1"/>
    <col min="3849" max="3849" width="10.42578125" style="412" customWidth="1"/>
    <col min="3850" max="3850" width="12.28515625" style="412" customWidth="1"/>
    <col min="3851" max="3852" width="9.5703125" style="412" customWidth="1"/>
    <col min="3853" max="3856" width="12" style="412" customWidth="1"/>
    <col min="3857" max="3857" width="12.5703125" style="412" customWidth="1"/>
    <col min="3858" max="3858" width="11" style="412" customWidth="1"/>
    <col min="3859" max="3859" width="10.85546875" style="412" customWidth="1"/>
    <col min="3860" max="3861" width="10.7109375" style="412" customWidth="1"/>
    <col min="3862" max="3862" width="9.140625" style="412"/>
    <col min="3863" max="3863" width="12.85546875" style="412" customWidth="1"/>
    <col min="3864" max="3864" width="23.42578125" style="412" customWidth="1"/>
    <col min="3865" max="3866" width="9.140625" style="412"/>
    <col min="3867" max="3867" width="10.5703125" style="412" bestFit="1" customWidth="1"/>
    <col min="3868" max="3868" width="11.28515625" style="412" customWidth="1"/>
    <col min="3869" max="4096" width="9.140625" style="412"/>
    <col min="4097" max="4097" width="88.85546875" style="412" customWidth="1"/>
    <col min="4098" max="4098" width="12.7109375" style="412" customWidth="1"/>
    <col min="4099" max="4099" width="12.85546875" style="412" customWidth="1"/>
    <col min="4100" max="4100" width="12.28515625" style="412" customWidth="1"/>
    <col min="4101" max="4101" width="10.28515625" style="412" customWidth="1"/>
    <col min="4102" max="4102" width="8.7109375" style="412" customWidth="1"/>
    <col min="4103" max="4103" width="11" style="412" customWidth="1"/>
    <col min="4104" max="4104" width="9.42578125" style="412" customWidth="1"/>
    <col min="4105" max="4105" width="10.42578125" style="412" customWidth="1"/>
    <col min="4106" max="4106" width="12.28515625" style="412" customWidth="1"/>
    <col min="4107" max="4108" width="9.5703125" style="412" customWidth="1"/>
    <col min="4109" max="4112" width="12" style="412" customWidth="1"/>
    <col min="4113" max="4113" width="12.5703125" style="412" customWidth="1"/>
    <col min="4114" max="4114" width="11" style="412" customWidth="1"/>
    <col min="4115" max="4115" width="10.85546875" style="412" customWidth="1"/>
    <col min="4116" max="4117" width="10.7109375" style="412" customWidth="1"/>
    <col min="4118" max="4118" width="9.140625" style="412"/>
    <col min="4119" max="4119" width="12.85546875" style="412" customWidth="1"/>
    <col min="4120" max="4120" width="23.42578125" style="412" customWidth="1"/>
    <col min="4121" max="4122" width="9.140625" style="412"/>
    <col min="4123" max="4123" width="10.5703125" style="412" bestFit="1" customWidth="1"/>
    <col min="4124" max="4124" width="11.28515625" style="412" customWidth="1"/>
    <col min="4125" max="4352" width="9.140625" style="412"/>
    <col min="4353" max="4353" width="88.85546875" style="412" customWidth="1"/>
    <col min="4354" max="4354" width="12.7109375" style="412" customWidth="1"/>
    <col min="4355" max="4355" width="12.85546875" style="412" customWidth="1"/>
    <col min="4356" max="4356" width="12.28515625" style="412" customWidth="1"/>
    <col min="4357" max="4357" width="10.28515625" style="412" customWidth="1"/>
    <col min="4358" max="4358" width="8.7109375" style="412" customWidth="1"/>
    <col min="4359" max="4359" width="11" style="412" customWidth="1"/>
    <col min="4360" max="4360" width="9.42578125" style="412" customWidth="1"/>
    <col min="4361" max="4361" width="10.42578125" style="412" customWidth="1"/>
    <col min="4362" max="4362" width="12.28515625" style="412" customWidth="1"/>
    <col min="4363" max="4364" width="9.5703125" style="412" customWidth="1"/>
    <col min="4365" max="4368" width="12" style="412" customWidth="1"/>
    <col min="4369" max="4369" width="12.5703125" style="412" customWidth="1"/>
    <col min="4370" max="4370" width="11" style="412" customWidth="1"/>
    <col min="4371" max="4371" width="10.85546875" style="412" customWidth="1"/>
    <col min="4372" max="4373" width="10.7109375" style="412" customWidth="1"/>
    <col min="4374" max="4374" width="9.140625" style="412"/>
    <col min="4375" max="4375" width="12.85546875" style="412" customWidth="1"/>
    <col min="4376" max="4376" width="23.42578125" style="412" customWidth="1"/>
    <col min="4377" max="4378" width="9.140625" style="412"/>
    <col min="4379" max="4379" width="10.5703125" style="412" bestFit="1" customWidth="1"/>
    <col min="4380" max="4380" width="11.28515625" style="412" customWidth="1"/>
    <col min="4381" max="4608" width="9.140625" style="412"/>
    <col min="4609" max="4609" width="88.85546875" style="412" customWidth="1"/>
    <col min="4610" max="4610" width="12.7109375" style="412" customWidth="1"/>
    <col min="4611" max="4611" width="12.85546875" style="412" customWidth="1"/>
    <col min="4612" max="4612" width="12.28515625" style="412" customWidth="1"/>
    <col min="4613" max="4613" width="10.28515625" style="412" customWidth="1"/>
    <col min="4614" max="4614" width="8.7109375" style="412" customWidth="1"/>
    <col min="4615" max="4615" width="11" style="412" customWidth="1"/>
    <col min="4616" max="4616" width="9.42578125" style="412" customWidth="1"/>
    <col min="4617" max="4617" width="10.42578125" style="412" customWidth="1"/>
    <col min="4618" max="4618" width="12.28515625" style="412" customWidth="1"/>
    <col min="4619" max="4620" width="9.5703125" style="412" customWidth="1"/>
    <col min="4621" max="4624" width="12" style="412" customWidth="1"/>
    <col min="4625" max="4625" width="12.5703125" style="412" customWidth="1"/>
    <col min="4626" max="4626" width="11" style="412" customWidth="1"/>
    <col min="4627" max="4627" width="10.85546875" style="412" customWidth="1"/>
    <col min="4628" max="4629" width="10.7109375" style="412" customWidth="1"/>
    <col min="4630" max="4630" width="9.140625" style="412"/>
    <col min="4631" max="4631" width="12.85546875" style="412" customWidth="1"/>
    <col min="4632" max="4632" width="23.42578125" style="412" customWidth="1"/>
    <col min="4633" max="4634" width="9.140625" style="412"/>
    <col min="4635" max="4635" width="10.5703125" style="412" bestFit="1" customWidth="1"/>
    <col min="4636" max="4636" width="11.28515625" style="412" customWidth="1"/>
    <col min="4637" max="4864" width="9.140625" style="412"/>
    <col min="4865" max="4865" width="88.85546875" style="412" customWidth="1"/>
    <col min="4866" max="4866" width="12.7109375" style="412" customWidth="1"/>
    <col min="4867" max="4867" width="12.85546875" style="412" customWidth="1"/>
    <col min="4868" max="4868" width="12.28515625" style="412" customWidth="1"/>
    <col min="4869" max="4869" width="10.28515625" style="412" customWidth="1"/>
    <col min="4870" max="4870" width="8.7109375" style="412" customWidth="1"/>
    <col min="4871" max="4871" width="11" style="412" customWidth="1"/>
    <col min="4872" max="4872" width="9.42578125" style="412" customWidth="1"/>
    <col min="4873" max="4873" width="10.42578125" style="412" customWidth="1"/>
    <col min="4874" max="4874" width="12.28515625" style="412" customWidth="1"/>
    <col min="4875" max="4876" width="9.5703125" style="412" customWidth="1"/>
    <col min="4877" max="4880" width="12" style="412" customWidth="1"/>
    <col min="4881" max="4881" width="12.5703125" style="412" customWidth="1"/>
    <col min="4882" max="4882" width="11" style="412" customWidth="1"/>
    <col min="4883" max="4883" width="10.85546875" style="412" customWidth="1"/>
    <col min="4884" max="4885" width="10.7109375" style="412" customWidth="1"/>
    <col min="4886" max="4886" width="9.140625" style="412"/>
    <col min="4887" max="4887" width="12.85546875" style="412" customWidth="1"/>
    <col min="4888" max="4888" width="23.42578125" style="412" customWidth="1"/>
    <col min="4889" max="4890" width="9.140625" style="412"/>
    <col min="4891" max="4891" width="10.5703125" style="412" bestFit="1" customWidth="1"/>
    <col min="4892" max="4892" width="11.28515625" style="412" customWidth="1"/>
    <col min="4893" max="5120" width="9.140625" style="412"/>
    <col min="5121" max="5121" width="88.85546875" style="412" customWidth="1"/>
    <col min="5122" max="5122" width="12.7109375" style="412" customWidth="1"/>
    <col min="5123" max="5123" width="12.85546875" style="412" customWidth="1"/>
    <col min="5124" max="5124" width="12.28515625" style="412" customWidth="1"/>
    <col min="5125" max="5125" width="10.28515625" style="412" customWidth="1"/>
    <col min="5126" max="5126" width="8.7109375" style="412" customWidth="1"/>
    <col min="5127" max="5127" width="11" style="412" customWidth="1"/>
    <col min="5128" max="5128" width="9.42578125" style="412" customWidth="1"/>
    <col min="5129" max="5129" width="10.42578125" style="412" customWidth="1"/>
    <col min="5130" max="5130" width="12.28515625" style="412" customWidth="1"/>
    <col min="5131" max="5132" width="9.5703125" style="412" customWidth="1"/>
    <col min="5133" max="5136" width="12" style="412" customWidth="1"/>
    <col min="5137" max="5137" width="12.5703125" style="412" customWidth="1"/>
    <col min="5138" max="5138" width="11" style="412" customWidth="1"/>
    <col min="5139" max="5139" width="10.85546875" style="412" customWidth="1"/>
    <col min="5140" max="5141" width="10.7109375" style="412" customWidth="1"/>
    <col min="5142" max="5142" width="9.140625" style="412"/>
    <col min="5143" max="5143" width="12.85546875" style="412" customWidth="1"/>
    <col min="5144" max="5144" width="23.42578125" style="412" customWidth="1"/>
    <col min="5145" max="5146" width="9.140625" style="412"/>
    <col min="5147" max="5147" width="10.5703125" style="412" bestFit="1" customWidth="1"/>
    <col min="5148" max="5148" width="11.28515625" style="412" customWidth="1"/>
    <col min="5149" max="5376" width="9.140625" style="412"/>
    <col min="5377" max="5377" width="88.85546875" style="412" customWidth="1"/>
    <col min="5378" max="5378" width="12.7109375" style="412" customWidth="1"/>
    <col min="5379" max="5379" width="12.85546875" style="412" customWidth="1"/>
    <col min="5380" max="5380" width="12.28515625" style="412" customWidth="1"/>
    <col min="5381" max="5381" width="10.28515625" style="412" customWidth="1"/>
    <col min="5382" max="5382" width="8.7109375" style="412" customWidth="1"/>
    <col min="5383" max="5383" width="11" style="412" customWidth="1"/>
    <col min="5384" max="5384" width="9.42578125" style="412" customWidth="1"/>
    <col min="5385" max="5385" width="10.42578125" style="412" customWidth="1"/>
    <col min="5386" max="5386" width="12.28515625" style="412" customWidth="1"/>
    <col min="5387" max="5388" width="9.5703125" style="412" customWidth="1"/>
    <col min="5389" max="5392" width="12" style="412" customWidth="1"/>
    <col min="5393" max="5393" width="12.5703125" style="412" customWidth="1"/>
    <col min="5394" max="5394" width="11" style="412" customWidth="1"/>
    <col min="5395" max="5395" width="10.85546875" style="412" customWidth="1"/>
    <col min="5396" max="5397" width="10.7109375" style="412" customWidth="1"/>
    <col min="5398" max="5398" width="9.140625" style="412"/>
    <col min="5399" max="5399" width="12.85546875" style="412" customWidth="1"/>
    <col min="5400" max="5400" width="23.42578125" style="412" customWidth="1"/>
    <col min="5401" max="5402" width="9.140625" style="412"/>
    <col min="5403" max="5403" width="10.5703125" style="412" bestFit="1" customWidth="1"/>
    <col min="5404" max="5404" width="11.28515625" style="412" customWidth="1"/>
    <col min="5405" max="5632" width="9.140625" style="412"/>
    <col min="5633" max="5633" width="88.85546875" style="412" customWidth="1"/>
    <col min="5634" max="5634" width="12.7109375" style="412" customWidth="1"/>
    <col min="5635" max="5635" width="12.85546875" style="412" customWidth="1"/>
    <col min="5636" max="5636" width="12.28515625" style="412" customWidth="1"/>
    <col min="5637" max="5637" width="10.28515625" style="412" customWidth="1"/>
    <col min="5638" max="5638" width="8.7109375" style="412" customWidth="1"/>
    <col min="5639" max="5639" width="11" style="412" customWidth="1"/>
    <col min="5640" max="5640" width="9.42578125" style="412" customWidth="1"/>
    <col min="5641" max="5641" width="10.42578125" style="412" customWidth="1"/>
    <col min="5642" max="5642" width="12.28515625" style="412" customWidth="1"/>
    <col min="5643" max="5644" width="9.5703125" style="412" customWidth="1"/>
    <col min="5645" max="5648" width="12" style="412" customWidth="1"/>
    <col min="5649" max="5649" width="12.5703125" style="412" customWidth="1"/>
    <col min="5650" max="5650" width="11" style="412" customWidth="1"/>
    <col min="5651" max="5651" width="10.85546875" style="412" customWidth="1"/>
    <col min="5652" max="5653" width="10.7109375" style="412" customWidth="1"/>
    <col min="5654" max="5654" width="9.140625" style="412"/>
    <col min="5655" max="5655" width="12.85546875" style="412" customWidth="1"/>
    <col min="5656" max="5656" width="23.42578125" style="412" customWidth="1"/>
    <col min="5657" max="5658" width="9.140625" style="412"/>
    <col min="5659" max="5659" width="10.5703125" style="412" bestFit="1" customWidth="1"/>
    <col min="5660" max="5660" width="11.28515625" style="412" customWidth="1"/>
    <col min="5661" max="5888" width="9.140625" style="412"/>
    <col min="5889" max="5889" width="88.85546875" style="412" customWidth="1"/>
    <col min="5890" max="5890" width="12.7109375" style="412" customWidth="1"/>
    <col min="5891" max="5891" width="12.85546875" style="412" customWidth="1"/>
    <col min="5892" max="5892" width="12.28515625" style="412" customWidth="1"/>
    <col min="5893" max="5893" width="10.28515625" style="412" customWidth="1"/>
    <col min="5894" max="5894" width="8.7109375" style="412" customWidth="1"/>
    <col min="5895" max="5895" width="11" style="412" customWidth="1"/>
    <col min="5896" max="5896" width="9.42578125" style="412" customWidth="1"/>
    <col min="5897" max="5897" width="10.42578125" style="412" customWidth="1"/>
    <col min="5898" max="5898" width="12.28515625" style="412" customWidth="1"/>
    <col min="5899" max="5900" width="9.5703125" style="412" customWidth="1"/>
    <col min="5901" max="5904" width="12" style="412" customWidth="1"/>
    <col min="5905" max="5905" width="12.5703125" style="412" customWidth="1"/>
    <col min="5906" max="5906" width="11" style="412" customWidth="1"/>
    <col min="5907" max="5907" width="10.85546875" style="412" customWidth="1"/>
    <col min="5908" max="5909" width="10.7109375" style="412" customWidth="1"/>
    <col min="5910" max="5910" width="9.140625" style="412"/>
    <col min="5911" max="5911" width="12.85546875" style="412" customWidth="1"/>
    <col min="5912" max="5912" width="23.42578125" style="412" customWidth="1"/>
    <col min="5913" max="5914" width="9.140625" style="412"/>
    <col min="5915" max="5915" width="10.5703125" style="412" bestFit="1" customWidth="1"/>
    <col min="5916" max="5916" width="11.28515625" style="412" customWidth="1"/>
    <col min="5917" max="6144" width="9.140625" style="412"/>
    <col min="6145" max="6145" width="88.85546875" style="412" customWidth="1"/>
    <col min="6146" max="6146" width="12.7109375" style="412" customWidth="1"/>
    <col min="6147" max="6147" width="12.85546875" style="412" customWidth="1"/>
    <col min="6148" max="6148" width="12.28515625" style="412" customWidth="1"/>
    <col min="6149" max="6149" width="10.28515625" style="412" customWidth="1"/>
    <col min="6150" max="6150" width="8.7109375" style="412" customWidth="1"/>
    <col min="6151" max="6151" width="11" style="412" customWidth="1"/>
    <col min="6152" max="6152" width="9.42578125" style="412" customWidth="1"/>
    <col min="6153" max="6153" width="10.42578125" style="412" customWidth="1"/>
    <col min="6154" max="6154" width="12.28515625" style="412" customWidth="1"/>
    <col min="6155" max="6156" width="9.5703125" style="412" customWidth="1"/>
    <col min="6157" max="6160" width="12" style="412" customWidth="1"/>
    <col min="6161" max="6161" width="12.5703125" style="412" customWidth="1"/>
    <col min="6162" max="6162" width="11" style="412" customWidth="1"/>
    <col min="6163" max="6163" width="10.85546875" style="412" customWidth="1"/>
    <col min="6164" max="6165" width="10.7109375" style="412" customWidth="1"/>
    <col min="6166" max="6166" width="9.140625" style="412"/>
    <col min="6167" max="6167" width="12.85546875" style="412" customWidth="1"/>
    <col min="6168" max="6168" width="23.42578125" style="412" customWidth="1"/>
    <col min="6169" max="6170" width="9.140625" style="412"/>
    <col min="6171" max="6171" width="10.5703125" style="412" bestFit="1" customWidth="1"/>
    <col min="6172" max="6172" width="11.28515625" style="412" customWidth="1"/>
    <col min="6173" max="6400" width="9.140625" style="412"/>
    <col min="6401" max="6401" width="88.85546875" style="412" customWidth="1"/>
    <col min="6402" max="6402" width="12.7109375" style="412" customWidth="1"/>
    <col min="6403" max="6403" width="12.85546875" style="412" customWidth="1"/>
    <col min="6404" max="6404" width="12.28515625" style="412" customWidth="1"/>
    <col min="6405" max="6405" width="10.28515625" style="412" customWidth="1"/>
    <col min="6406" max="6406" width="8.7109375" style="412" customWidth="1"/>
    <col min="6407" max="6407" width="11" style="412" customWidth="1"/>
    <col min="6408" max="6408" width="9.42578125" style="412" customWidth="1"/>
    <col min="6409" max="6409" width="10.42578125" style="412" customWidth="1"/>
    <col min="6410" max="6410" width="12.28515625" style="412" customWidth="1"/>
    <col min="6411" max="6412" width="9.5703125" style="412" customWidth="1"/>
    <col min="6413" max="6416" width="12" style="412" customWidth="1"/>
    <col min="6417" max="6417" width="12.5703125" style="412" customWidth="1"/>
    <col min="6418" max="6418" width="11" style="412" customWidth="1"/>
    <col min="6419" max="6419" width="10.85546875" style="412" customWidth="1"/>
    <col min="6420" max="6421" width="10.7109375" style="412" customWidth="1"/>
    <col min="6422" max="6422" width="9.140625" style="412"/>
    <col min="6423" max="6423" width="12.85546875" style="412" customWidth="1"/>
    <col min="6424" max="6424" width="23.42578125" style="412" customWidth="1"/>
    <col min="6425" max="6426" width="9.140625" style="412"/>
    <col min="6427" max="6427" width="10.5703125" style="412" bestFit="1" customWidth="1"/>
    <col min="6428" max="6428" width="11.28515625" style="412" customWidth="1"/>
    <col min="6429" max="6656" width="9.140625" style="412"/>
    <col min="6657" max="6657" width="88.85546875" style="412" customWidth="1"/>
    <col min="6658" max="6658" width="12.7109375" style="412" customWidth="1"/>
    <col min="6659" max="6659" width="12.85546875" style="412" customWidth="1"/>
    <col min="6660" max="6660" width="12.28515625" style="412" customWidth="1"/>
    <col min="6661" max="6661" width="10.28515625" style="412" customWidth="1"/>
    <col min="6662" max="6662" width="8.7109375" style="412" customWidth="1"/>
    <col min="6663" max="6663" width="11" style="412" customWidth="1"/>
    <col min="6664" max="6664" width="9.42578125" style="412" customWidth="1"/>
    <col min="6665" max="6665" width="10.42578125" style="412" customWidth="1"/>
    <col min="6666" max="6666" width="12.28515625" style="412" customWidth="1"/>
    <col min="6667" max="6668" width="9.5703125" style="412" customWidth="1"/>
    <col min="6669" max="6672" width="12" style="412" customWidth="1"/>
    <col min="6673" max="6673" width="12.5703125" style="412" customWidth="1"/>
    <col min="6674" max="6674" width="11" style="412" customWidth="1"/>
    <col min="6675" max="6675" width="10.85546875" style="412" customWidth="1"/>
    <col min="6676" max="6677" width="10.7109375" style="412" customWidth="1"/>
    <col min="6678" max="6678" width="9.140625" style="412"/>
    <col min="6679" max="6679" width="12.85546875" style="412" customWidth="1"/>
    <col min="6680" max="6680" width="23.42578125" style="412" customWidth="1"/>
    <col min="6681" max="6682" width="9.140625" style="412"/>
    <col min="6683" max="6683" width="10.5703125" style="412" bestFit="1" customWidth="1"/>
    <col min="6684" max="6684" width="11.28515625" style="412" customWidth="1"/>
    <col min="6685" max="6912" width="9.140625" style="412"/>
    <col min="6913" max="6913" width="88.85546875" style="412" customWidth="1"/>
    <col min="6914" max="6914" width="12.7109375" style="412" customWidth="1"/>
    <col min="6915" max="6915" width="12.85546875" style="412" customWidth="1"/>
    <col min="6916" max="6916" width="12.28515625" style="412" customWidth="1"/>
    <col min="6917" max="6917" width="10.28515625" style="412" customWidth="1"/>
    <col min="6918" max="6918" width="8.7109375" style="412" customWidth="1"/>
    <col min="6919" max="6919" width="11" style="412" customWidth="1"/>
    <col min="6920" max="6920" width="9.42578125" style="412" customWidth="1"/>
    <col min="6921" max="6921" width="10.42578125" style="412" customWidth="1"/>
    <col min="6922" max="6922" width="12.28515625" style="412" customWidth="1"/>
    <col min="6923" max="6924" width="9.5703125" style="412" customWidth="1"/>
    <col min="6925" max="6928" width="12" style="412" customWidth="1"/>
    <col min="6929" max="6929" width="12.5703125" style="412" customWidth="1"/>
    <col min="6930" max="6930" width="11" style="412" customWidth="1"/>
    <col min="6931" max="6931" width="10.85546875" style="412" customWidth="1"/>
    <col min="6932" max="6933" width="10.7109375" style="412" customWidth="1"/>
    <col min="6934" max="6934" width="9.140625" style="412"/>
    <col min="6935" max="6935" width="12.85546875" style="412" customWidth="1"/>
    <col min="6936" max="6936" width="23.42578125" style="412" customWidth="1"/>
    <col min="6937" max="6938" width="9.140625" style="412"/>
    <col min="6939" max="6939" width="10.5703125" style="412" bestFit="1" customWidth="1"/>
    <col min="6940" max="6940" width="11.28515625" style="412" customWidth="1"/>
    <col min="6941" max="7168" width="9.140625" style="412"/>
    <col min="7169" max="7169" width="88.85546875" style="412" customWidth="1"/>
    <col min="7170" max="7170" width="12.7109375" style="412" customWidth="1"/>
    <col min="7171" max="7171" width="12.85546875" style="412" customWidth="1"/>
    <col min="7172" max="7172" width="12.28515625" style="412" customWidth="1"/>
    <col min="7173" max="7173" width="10.28515625" style="412" customWidth="1"/>
    <col min="7174" max="7174" width="8.7109375" style="412" customWidth="1"/>
    <col min="7175" max="7175" width="11" style="412" customWidth="1"/>
    <col min="7176" max="7176" width="9.42578125" style="412" customWidth="1"/>
    <col min="7177" max="7177" width="10.42578125" style="412" customWidth="1"/>
    <col min="7178" max="7178" width="12.28515625" style="412" customWidth="1"/>
    <col min="7179" max="7180" width="9.5703125" style="412" customWidth="1"/>
    <col min="7181" max="7184" width="12" style="412" customWidth="1"/>
    <col min="7185" max="7185" width="12.5703125" style="412" customWidth="1"/>
    <col min="7186" max="7186" width="11" style="412" customWidth="1"/>
    <col min="7187" max="7187" width="10.85546875" style="412" customWidth="1"/>
    <col min="7188" max="7189" width="10.7109375" style="412" customWidth="1"/>
    <col min="7190" max="7190" width="9.140625" style="412"/>
    <col min="7191" max="7191" width="12.85546875" style="412" customWidth="1"/>
    <col min="7192" max="7192" width="23.42578125" style="412" customWidth="1"/>
    <col min="7193" max="7194" width="9.140625" style="412"/>
    <col min="7195" max="7195" width="10.5703125" style="412" bestFit="1" customWidth="1"/>
    <col min="7196" max="7196" width="11.28515625" style="412" customWidth="1"/>
    <col min="7197" max="7424" width="9.140625" style="412"/>
    <col min="7425" max="7425" width="88.85546875" style="412" customWidth="1"/>
    <col min="7426" max="7426" width="12.7109375" style="412" customWidth="1"/>
    <col min="7427" max="7427" width="12.85546875" style="412" customWidth="1"/>
    <col min="7428" max="7428" width="12.28515625" style="412" customWidth="1"/>
    <col min="7429" max="7429" width="10.28515625" style="412" customWidth="1"/>
    <col min="7430" max="7430" width="8.7109375" style="412" customWidth="1"/>
    <col min="7431" max="7431" width="11" style="412" customWidth="1"/>
    <col min="7432" max="7432" width="9.42578125" style="412" customWidth="1"/>
    <col min="7433" max="7433" width="10.42578125" style="412" customWidth="1"/>
    <col min="7434" max="7434" width="12.28515625" style="412" customWidth="1"/>
    <col min="7435" max="7436" width="9.5703125" style="412" customWidth="1"/>
    <col min="7437" max="7440" width="12" style="412" customWidth="1"/>
    <col min="7441" max="7441" width="12.5703125" style="412" customWidth="1"/>
    <col min="7442" max="7442" width="11" style="412" customWidth="1"/>
    <col min="7443" max="7443" width="10.85546875" style="412" customWidth="1"/>
    <col min="7444" max="7445" width="10.7109375" style="412" customWidth="1"/>
    <col min="7446" max="7446" width="9.140625" style="412"/>
    <col min="7447" max="7447" width="12.85546875" style="412" customWidth="1"/>
    <col min="7448" max="7448" width="23.42578125" style="412" customWidth="1"/>
    <col min="7449" max="7450" width="9.140625" style="412"/>
    <col min="7451" max="7451" width="10.5703125" style="412" bestFit="1" customWidth="1"/>
    <col min="7452" max="7452" width="11.28515625" style="412" customWidth="1"/>
    <col min="7453" max="7680" width="9.140625" style="412"/>
    <col min="7681" max="7681" width="88.85546875" style="412" customWidth="1"/>
    <col min="7682" max="7682" width="12.7109375" style="412" customWidth="1"/>
    <col min="7683" max="7683" width="12.85546875" style="412" customWidth="1"/>
    <col min="7684" max="7684" width="12.28515625" style="412" customWidth="1"/>
    <col min="7685" max="7685" width="10.28515625" style="412" customWidth="1"/>
    <col min="7686" max="7686" width="8.7109375" style="412" customWidth="1"/>
    <col min="7687" max="7687" width="11" style="412" customWidth="1"/>
    <col min="7688" max="7688" width="9.42578125" style="412" customWidth="1"/>
    <col min="7689" max="7689" width="10.42578125" style="412" customWidth="1"/>
    <col min="7690" max="7690" width="12.28515625" style="412" customWidth="1"/>
    <col min="7691" max="7692" width="9.5703125" style="412" customWidth="1"/>
    <col min="7693" max="7696" width="12" style="412" customWidth="1"/>
    <col min="7697" max="7697" width="12.5703125" style="412" customWidth="1"/>
    <col min="7698" max="7698" width="11" style="412" customWidth="1"/>
    <col min="7699" max="7699" width="10.85546875" style="412" customWidth="1"/>
    <col min="7700" max="7701" width="10.7109375" style="412" customWidth="1"/>
    <col min="7702" max="7702" width="9.140625" style="412"/>
    <col min="7703" max="7703" width="12.85546875" style="412" customWidth="1"/>
    <col min="7704" max="7704" width="23.42578125" style="412" customWidth="1"/>
    <col min="7705" max="7706" width="9.140625" style="412"/>
    <col min="7707" max="7707" width="10.5703125" style="412" bestFit="1" customWidth="1"/>
    <col min="7708" max="7708" width="11.28515625" style="412" customWidth="1"/>
    <col min="7709" max="7936" width="9.140625" style="412"/>
    <col min="7937" max="7937" width="88.85546875" style="412" customWidth="1"/>
    <col min="7938" max="7938" width="12.7109375" style="412" customWidth="1"/>
    <col min="7939" max="7939" width="12.85546875" style="412" customWidth="1"/>
    <col min="7940" max="7940" width="12.28515625" style="412" customWidth="1"/>
    <col min="7941" max="7941" width="10.28515625" style="412" customWidth="1"/>
    <col min="7942" max="7942" width="8.7109375" style="412" customWidth="1"/>
    <col min="7943" max="7943" width="11" style="412" customWidth="1"/>
    <col min="7944" max="7944" width="9.42578125" style="412" customWidth="1"/>
    <col min="7945" max="7945" width="10.42578125" style="412" customWidth="1"/>
    <col min="7946" max="7946" width="12.28515625" style="412" customWidth="1"/>
    <col min="7947" max="7948" width="9.5703125" style="412" customWidth="1"/>
    <col min="7949" max="7952" width="12" style="412" customWidth="1"/>
    <col min="7953" max="7953" width="12.5703125" style="412" customWidth="1"/>
    <col min="7954" max="7954" width="11" style="412" customWidth="1"/>
    <col min="7955" max="7955" width="10.85546875" style="412" customWidth="1"/>
    <col min="7956" max="7957" width="10.7109375" style="412" customWidth="1"/>
    <col min="7958" max="7958" width="9.140625" style="412"/>
    <col min="7959" max="7959" width="12.85546875" style="412" customWidth="1"/>
    <col min="7960" max="7960" width="23.42578125" style="412" customWidth="1"/>
    <col min="7961" max="7962" width="9.140625" style="412"/>
    <col min="7963" max="7963" width="10.5703125" style="412" bestFit="1" customWidth="1"/>
    <col min="7964" max="7964" width="11.28515625" style="412" customWidth="1"/>
    <col min="7965" max="8192" width="9.140625" style="412"/>
    <col min="8193" max="8193" width="88.85546875" style="412" customWidth="1"/>
    <col min="8194" max="8194" width="12.7109375" style="412" customWidth="1"/>
    <col min="8195" max="8195" width="12.85546875" style="412" customWidth="1"/>
    <col min="8196" max="8196" width="12.28515625" style="412" customWidth="1"/>
    <col min="8197" max="8197" width="10.28515625" style="412" customWidth="1"/>
    <col min="8198" max="8198" width="8.7109375" style="412" customWidth="1"/>
    <col min="8199" max="8199" width="11" style="412" customWidth="1"/>
    <col min="8200" max="8200" width="9.42578125" style="412" customWidth="1"/>
    <col min="8201" max="8201" width="10.42578125" style="412" customWidth="1"/>
    <col min="8202" max="8202" width="12.28515625" style="412" customWidth="1"/>
    <col min="8203" max="8204" width="9.5703125" style="412" customWidth="1"/>
    <col min="8205" max="8208" width="12" style="412" customWidth="1"/>
    <col min="8209" max="8209" width="12.5703125" style="412" customWidth="1"/>
    <col min="8210" max="8210" width="11" style="412" customWidth="1"/>
    <col min="8211" max="8211" width="10.85546875" style="412" customWidth="1"/>
    <col min="8212" max="8213" width="10.7109375" style="412" customWidth="1"/>
    <col min="8214" max="8214" width="9.140625" style="412"/>
    <col min="8215" max="8215" width="12.85546875" style="412" customWidth="1"/>
    <col min="8216" max="8216" width="23.42578125" style="412" customWidth="1"/>
    <col min="8217" max="8218" width="9.140625" style="412"/>
    <col min="8219" max="8219" width="10.5703125" style="412" bestFit="1" customWidth="1"/>
    <col min="8220" max="8220" width="11.28515625" style="412" customWidth="1"/>
    <col min="8221" max="8448" width="9.140625" style="412"/>
    <col min="8449" max="8449" width="88.85546875" style="412" customWidth="1"/>
    <col min="8450" max="8450" width="12.7109375" style="412" customWidth="1"/>
    <col min="8451" max="8451" width="12.85546875" style="412" customWidth="1"/>
    <col min="8452" max="8452" width="12.28515625" style="412" customWidth="1"/>
    <col min="8453" max="8453" width="10.28515625" style="412" customWidth="1"/>
    <col min="8454" max="8454" width="8.7109375" style="412" customWidth="1"/>
    <col min="8455" max="8455" width="11" style="412" customWidth="1"/>
    <col min="8456" max="8456" width="9.42578125" style="412" customWidth="1"/>
    <col min="8457" max="8457" width="10.42578125" style="412" customWidth="1"/>
    <col min="8458" max="8458" width="12.28515625" style="412" customWidth="1"/>
    <col min="8459" max="8460" width="9.5703125" style="412" customWidth="1"/>
    <col min="8461" max="8464" width="12" style="412" customWidth="1"/>
    <col min="8465" max="8465" width="12.5703125" style="412" customWidth="1"/>
    <col min="8466" max="8466" width="11" style="412" customWidth="1"/>
    <col min="8467" max="8467" width="10.85546875" style="412" customWidth="1"/>
    <col min="8468" max="8469" width="10.7109375" style="412" customWidth="1"/>
    <col min="8470" max="8470" width="9.140625" style="412"/>
    <col min="8471" max="8471" width="12.85546875" style="412" customWidth="1"/>
    <col min="8472" max="8472" width="23.42578125" style="412" customWidth="1"/>
    <col min="8473" max="8474" width="9.140625" style="412"/>
    <col min="8475" max="8475" width="10.5703125" style="412" bestFit="1" customWidth="1"/>
    <col min="8476" max="8476" width="11.28515625" style="412" customWidth="1"/>
    <col min="8477" max="8704" width="9.140625" style="412"/>
    <col min="8705" max="8705" width="88.85546875" style="412" customWidth="1"/>
    <col min="8706" max="8706" width="12.7109375" style="412" customWidth="1"/>
    <col min="8707" max="8707" width="12.85546875" style="412" customWidth="1"/>
    <col min="8708" max="8708" width="12.28515625" style="412" customWidth="1"/>
    <col min="8709" max="8709" width="10.28515625" style="412" customWidth="1"/>
    <col min="8710" max="8710" width="8.7109375" style="412" customWidth="1"/>
    <col min="8711" max="8711" width="11" style="412" customWidth="1"/>
    <col min="8712" max="8712" width="9.42578125" style="412" customWidth="1"/>
    <col min="8713" max="8713" width="10.42578125" style="412" customWidth="1"/>
    <col min="8714" max="8714" width="12.28515625" style="412" customWidth="1"/>
    <col min="8715" max="8716" width="9.5703125" style="412" customWidth="1"/>
    <col min="8717" max="8720" width="12" style="412" customWidth="1"/>
    <col min="8721" max="8721" width="12.5703125" style="412" customWidth="1"/>
    <col min="8722" max="8722" width="11" style="412" customWidth="1"/>
    <col min="8723" max="8723" width="10.85546875" style="412" customWidth="1"/>
    <col min="8724" max="8725" width="10.7109375" style="412" customWidth="1"/>
    <col min="8726" max="8726" width="9.140625" style="412"/>
    <col min="8727" max="8727" width="12.85546875" style="412" customWidth="1"/>
    <col min="8728" max="8728" width="23.42578125" style="412" customWidth="1"/>
    <col min="8729" max="8730" width="9.140625" style="412"/>
    <col min="8731" max="8731" width="10.5703125" style="412" bestFit="1" customWidth="1"/>
    <col min="8732" max="8732" width="11.28515625" style="412" customWidth="1"/>
    <col min="8733" max="8960" width="9.140625" style="412"/>
    <col min="8961" max="8961" width="88.85546875" style="412" customWidth="1"/>
    <col min="8962" max="8962" width="12.7109375" style="412" customWidth="1"/>
    <col min="8963" max="8963" width="12.85546875" style="412" customWidth="1"/>
    <col min="8964" max="8964" width="12.28515625" style="412" customWidth="1"/>
    <col min="8965" max="8965" width="10.28515625" style="412" customWidth="1"/>
    <col min="8966" max="8966" width="8.7109375" style="412" customWidth="1"/>
    <col min="8967" max="8967" width="11" style="412" customWidth="1"/>
    <col min="8968" max="8968" width="9.42578125" style="412" customWidth="1"/>
    <col min="8969" max="8969" width="10.42578125" style="412" customWidth="1"/>
    <col min="8970" max="8970" width="12.28515625" style="412" customWidth="1"/>
    <col min="8971" max="8972" width="9.5703125" style="412" customWidth="1"/>
    <col min="8973" max="8976" width="12" style="412" customWidth="1"/>
    <col min="8977" max="8977" width="12.5703125" style="412" customWidth="1"/>
    <col min="8978" max="8978" width="11" style="412" customWidth="1"/>
    <col min="8979" max="8979" width="10.85546875" style="412" customWidth="1"/>
    <col min="8980" max="8981" width="10.7109375" style="412" customWidth="1"/>
    <col min="8982" max="8982" width="9.140625" style="412"/>
    <col min="8983" max="8983" width="12.85546875" style="412" customWidth="1"/>
    <col min="8984" max="8984" width="23.42578125" style="412" customWidth="1"/>
    <col min="8985" max="8986" width="9.140625" style="412"/>
    <col min="8987" max="8987" width="10.5703125" style="412" bestFit="1" customWidth="1"/>
    <col min="8988" max="8988" width="11.28515625" style="412" customWidth="1"/>
    <col min="8989" max="9216" width="9.140625" style="412"/>
    <col min="9217" max="9217" width="88.85546875" style="412" customWidth="1"/>
    <col min="9218" max="9218" width="12.7109375" style="412" customWidth="1"/>
    <col min="9219" max="9219" width="12.85546875" style="412" customWidth="1"/>
    <col min="9220" max="9220" width="12.28515625" style="412" customWidth="1"/>
    <col min="9221" max="9221" width="10.28515625" style="412" customWidth="1"/>
    <col min="9222" max="9222" width="8.7109375" style="412" customWidth="1"/>
    <col min="9223" max="9223" width="11" style="412" customWidth="1"/>
    <col min="9224" max="9224" width="9.42578125" style="412" customWidth="1"/>
    <col min="9225" max="9225" width="10.42578125" style="412" customWidth="1"/>
    <col min="9226" max="9226" width="12.28515625" style="412" customWidth="1"/>
    <col min="9227" max="9228" width="9.5703125" style="412" customWidth="1"/>
    <col min="9229" max="9232" width="12" style="412" customWidth="1"/>
    <col min="9233" max="9233" width="12.5703125" style="412" customWidth="1"/>
    <col min="9234" max="9234" width="11" style="412" customWidth="1"/>
    <col min="9235" max="9235" width="10.85546875" style="412" customWidth="1"/>
    <col min="9236" max="9237" width="10.7109375" style="412" customWidth="1"/>
    <col min="9238" max="9238" width="9.140625" style="412"/>
    <col min="9239" max="9239" width="12.85546875" style="412" customWidth="1"/>
    <col min="9240" max="9240" width="23.42578125" style="412" customWidth="1"/>
    <col min="9241" max="9242" width="9.140625" style="412"/>
    <col min="9243" max="9243" width="10.5703125" style="412" bestFit="1" customWidth="1"/>
    <col min="9244" max="9244" width="11.28515625" style="412" customWidth="1"/>
    <col min="9245" max="9472" width="9.140625" style="412"/>
    <col min="9473" max="9473" width="88.85546875" style="412" customWidth="1"/>
    <col min="9474" max="9474" width="12.7109375" style="412" customWidth="1"/>
    <col min="9475" max="9475" width="12.85546875" style="412" customWidth="1"/>
    <col min="9476" max="9476" width="12.28515625" style="412" customWidth="1"/>
    <col min="9477" max="9477" width="10.28515625" style="412" customWidth="1"/>
    <col min="9478" max="9478" width="8.7109375" style="412" customWidth="1"/>
    <col min="9479" max="9479" width="11" style="412" customWidth="1"/>
    <col min="9480" max="9480" width="9.42578125" style="412" customWidth="1"/>
    <col min="9481" max="9481" width="10.42578125" style="412" customWidth="1"/>
    <col min="9482" max="9482" width="12.28515625" style="412" customWidth="1"/>
    <col min="9483" max="9484" width="9.5703125" style="412" customWidth="1"/>
    <col min="9485" max="9488" width="12" style="412" customWidth="1"/>
    <col min="9489" max="9489" width="12.5703125" style="412" customWidth="1"/>
    <col min="9490" max="9490" width="11" style="412" customWidth="1"/>
    <col min="9491" max="9491" width="10.85546875" style="412" customWidth="1"/>
    <col min="9492" max="9493" width="10.7109375" style="412" customWidth="1"/>
    <col min="9494" max="9494" width="9.140625" style="412"/>
    <col min="9495" max="9495" width="12.85546875" style="412" customWidth="1"/>
    <col min="9496" max="9496" width="23.42578125" style="412" customWidth="1"/>
    <col min="9497" max="9498" width="9.140625" style="412"/>
    <col min="9499" max="9499" width="10.5703125" style="412" bestFit="1" customWidth="1"/>
    <col min="9500" max="9500" width="11.28515625" style="412" customWidth="1"/>
    <col min="9501" max="9728" width="9.140625" style="412"/>
    <col min="9729" max="9729" width="88.85546875" style="412" customWidth="1"/>
    <col min="9730" max="9730" width="12.7109375" style="412" customWidth="1"/>
    <col min="9731" max="9731" width="12.85546875" style="412" customWidth="1"/>
    <col min="9732" max="9732" width="12.28515625" style="412" customWidth="1"/>
    <col min="9733" max="9733" width="10.28515625" style="412" customWidth="1"/>
    <col min="9734" max="9734" width="8.7109375" style="412" customWidth="1"/>
    <col min="9735" max="9735" width="11" style="412" customWidth="1"/>
    <col min="9736" max="9736" width="9.42578125" style="412" customWidth="1"/>
    <col min="9737" max="9737" width="10.42578125" style="412" customWidth="1"/>
    <col min="9738" max="9738" width="12.28515625" style="412" customWidth="1"/>
    <col min="9739" max="9740" width="9.5703125" style="412" customWidth="1"/>
    <col min="9741" max="9744" width="12" style="412" customWidth="1"/>
    <col min="9745" max="9745" width="12.5703125" style="412" customWidth="1"/>
    <col min="9746" max="9746" width="11" style="412" customWidth="1"/>
    <col min="9747" max="9747" width="10.85546875" style="412" customWidth="1"/>
    <col min="9748" max="9749" width="10.7109375" style="412" customWidth="1"/>
    <col min="9750" max="9750" width="9.140625" style="412"/>
    <col min="9751" max="9751" width="12.85546875" style="412" customWidth="1"/>
    <col min="9752" max="9752" width="23.42578125" style="412" customWidth="1"/>
    <col min="9753" max="9754" width="9.140625" style="412"/>
    <col min="9755" max="9755" width="10.5703125" style="412" bestFit="1" customWidth="1"/>
    <col min="9756" max="9756" width="11.28515625" style="412" customWidth="1"/>
    <col min="9757" max="9984" width="9.140625" style="412"/>
    <col min="9985" max="9985" width="88.85546875" style="412" customWidth="1"/>
    <col min="9986" max="9986" width="12.7109375" style="412" customWidth="1"/>
    <col min="9987" max="9987" width="12.85546875" style="412" customWidth="1"/>
    <col min="9988" max="9988" width="12.28515625" style="412" customWidth="1"/>
    <col min="9989" max="9989" width="10.28515625" style="412" customWidth="1"/>
    <col min="9990" max="9990" width="8.7109375" style="412" customWidth="1"/>
    <col min="9991" max="9991" width="11" style="412" customWidth="1"/>
    <col min="9992" max="9992" width="9.42578125" style="412" customWidth="1"/>
    <col min="9993" max="9993" width="10.42578125" style="412" customWidth="1"/>
    <col min="9994" max="9994" width="12.28515625" style="412" customWidth="1"/>
    <col min="9995" max="9996" width="9.5703125" style="412" customWidth="1"/>
    <col min="9997" max="10000" width="12" style="412" customWidth="1"/>
    <col min="10001" max="10001" width="12.5703125" style="412" customWidth="1"/>
    <col min="10002" max="10002" width="11" style="412" customWidth="1"/>
    <col min="10003" max="10003" width="10.85546875" style="412" customWidth="1"/>
    <col min="10004" max="10005" width="10.7109375" style="412" customWidth="1"/>
    <col min="10006" max="10006" width="9.140625" style="412"/>
    <col min="10007" max="10007" width="12.85546875" style="412" customWidth="1"/>
    <col min="10008" max="10008" width="23.42578125" style="412" customWidth="1"/>
    <col min="10009" max="10010" width="9.140625" style="412"/>
    <col min="10011" max="10011" width="10.5703125" style="412" bestFit="1" customWidth="1"/>
    <col min="10012" max="10012" width="11.28515625" style="412" customWidth="1"/>
    <col min="10013" max="10240" width="9.140625" style="412"/>
    <col min="10241" max="10241" width="88.85546875" style="412" customWidth="1"/>
    <col min="10242" max="10242" width="12.7109375" style="412" customWidth="1"/>
    <col min="10243" max="10243" width="12.85546875" style="412" customWidth="1"/>
    <col min="10244" max="10244" width="12.28515625" style="412" customWidth="1"/>
    <col min="10245" max="10245" width="10.28515625" style="412" customWidth="1"/>
    <col min="10246" max="10246" width="8.7109375" style="412" customWidth="1"/>
    <col min="10247" max="10247" width="11" style="412" customWidth="1"/>
    <col min="10248" max="10248" width="9.42578125" style="412" customWidth="1"/>
    <col min="10249" max="10249" width="10.42578125" style="412" customWidth="1"/>
    <col min="10250" max="10250" width="12.28515625" style="412" customWidth="1"/>
    <col min="10251" max="10252" width="9.5703125" style="412" customWidth="1"/>
    <col min="10253" max="10256" width="12" style="412" customWidth="1"/>
    <col min="10257" max="10257" width="12.5703125" style="412" customWidth="1"/>
    <col min="10258" max="10258" width="11" style="412" customWidth="1"/>
    <col min="10259" max="10259" width="10.85546875" style="412" customWidth="1"/>
    <col min="10260" max="10261" width="10.7109375" style="412" customWidth="1"/>
    <col min="10262" max="10262" width="9.140625" style="412"/>
    <col min="10263" max="10263" width="12.85546875" style="412" customWidth="1"/>
    <col min="10264" max="10264" width="23.42578125" style="412" customWidth="1"/>
    <col min="10265" max="10266" width="9.140625" style="412"/>
    <col min="10267" max="10267" width="10.5703125" style="412" bestFit="1" customWidth="1"/>
    <col min="10268" max="10268" width="11.28515625" style="412" customWidth="1"/>
    <col min="10269" max="10496" width="9.140625" style="412"/>
    <col min="10497" max="10497" width="88.85546875" style="412" customWidth="1"/>
    <col min="10498" max="10498" width="12.7109375" style="412" customWidth="1"/>
    <col min="10499" max="10499" width="12.85546875" style="412" customWidth="1"/>
    <col min="10500" max="10500" width="12.28515625" style="412" customWidth="1"/>
    <col min="10501" max="10501" width="10.28515625" style="412" customWidth="1"/>
    <col min="10502" max="10502" width="8.7109375" style="412" customWidth="1"/>
    <col min="10503" max="10503" width="11" style="412" customWidth="1"/>
    <col min="10504" max="10504" width="9.42578125" style="412" customWidth="1"/>
    <col min="10505" max="10505" width="10.42578125" style="412" customWidth="1"/>
    <col min="10506" max="10506" width="12.28515625" style="412" customWidth="1"/>
    <col min="10507" max="10508" width="9.5703125" style="412" customWidth="1"/>
    <col min="10509" max="10512" width="12" style="412" customWidth="1"/>
    <col min="10513" max="10513" width="12.5703125" style="412" customWidth="1"/>
    <col min="10514" max="10514" width="11" style="412" customWidth="1"/>
    <col min="10515" max="10515" width="10.85546875" style="412" customWidth="1"/>
    <col min="10516" max="10517" width="10.7109375" style="412" customWidth="1"/>
    <col min="10518" max="10518" width="9.140625" style="412"/>
    <col min="10519" max="10519" width="12.85546875" style="412" customWidth="1"/>
    <col min="10520" max="10520" width="23.42578125" style="412" customWidth="1"/>
    <col min="10521" max="10522" width="9.140625" style="412"/>
    <col min="10523" max="10523" width="10.5703125" style="412" bestFit="1" customWidth="1"/>
    <col min="10524" max="10524" width="11.28515625" style="412" customWidth="1"/>
    <col min="10525" max="10752" width="9.140625" style="412"/>
    <col min="10753" max="10753" width="88.85546875" style="412" customWidth="1"/>
    <col min="10754" max="10754" width="12.7109375" style="412" customWidth="1"/>
    <col min="10755" max="10755" width="12.85546875" style="412" customWidth="1"/>
    <col min="10756" max="10756" width="12.28515625" style="412" customWidth="1"/>
    <col min="10757" max="10757" width="10.28515625" style="412" customWidth="1"/>
    <col min="10758" max="10758" width="8.7109375" style="412" customWidth="1"/>
    <col min="10759" max="10759" width="11" style="412" customWidth="1"/>
    <col min="10760" max="10760" width="9.42578125" style="412" customWidth="1"/>
    <col min="10761" max="10761" width="10.42578125" style="412" customWidth="1"/>
    <col min="10762" max="10762" width="12.28515625" style="412" customWidth="1"/>
    <col min="10763" max="10764" width="9.5703125" style="412" customWidth="1"/>
    <col min="10765" max="10768" width="12" style="412" customWidth="1"/>
    <col min="10769" max="10769" width="12.5703125" style="412" customWidth="1"/>
    <col min="10770" max="10770" width="11" style="412" customWidth="1"/>
    <col min="10771" max="10771" width="10.85546875" style="412" customWidth="1"/>
    <col min="10772" max="10773" width="10.7109375" style="412" customWidth="1"/>
    <col min="10774" max="10774" width="9.140625" style="412"/>
    <col min="10775" max="10775" width="12.85546875" style="412" customWidth="1"/>
    <col min="10776" max="10776" width="23.42578125" style="412" customWidth="1"/>
    <col min="10777" max="10778" width="9.140625" style="412"/>
    <col min="10779" max="10779" width="10.5703125" style="412" bestFit="1" customWidth="1"/>
    <col min="10780" max="10780" width="11.28515625" style="412" customWidth="1"/>
    <col min="10781" max="11008" width="9.140625" style="412"/>
    <col min="11009" max="11009" width="88.85546875" style="412" customWidth="1"/>
    <col min="11010" max="11010" width="12.7109375" style="412" customWidth="1"/>
    <col min="11011" max="11011" width="12.85546875" style="412" customWidth="1"/>
    <col min="11012" max="11012" width="12.28515625" style="412" customWidth="1"/>
    <col min="11013" max="11013" width="10.28515625" style="412" customWidth="1"/>
    <col min="11014" max="11014" width="8.7109375" style="412" customWidth="1"/>
    <col min="11015" max="11015" width="11" style="412" customWidth="1"/>
    <col min="11016" max="11016" width="9.42578125" style="412" customWidth="1"/>
    <col min="11017" max="11017" width="10.42578125" style="412" customWidth="1"/>
    <col min="11018" max="11018" width="12.28515625" style="412" customWidth="1"/>
    <col min="11019" max="11020" width="9.5703125" style="412" customWidth="1"/>
    <col min="11021" max="11024" width="12" style="412" customWidth="1"/>
    <col min="11025" max="11025" width="12.5703125" style="412" customWidth="1"/>
    <col min="11026" max="11026" width="11" style="412" customWidth="1"/>
    <col min="11027" max="11027" width="10.85546875" style="412" customWidth="1"/>
    <col min="11028" max="11029" width="10.7109375" style="412" customWidth="1"/>
    <col min="11030" max="11030" width="9.140625" style="412"/>
    <col min="11031" max="11031" width="12.85546875" style="412" customWidth="1"/>
    <col min="11032" max="11032" width="23.42578125" style="412" customWidth="1"/>
    <col min="11033" max="11034" width="9.140625" style="412"/>
    <col min="11035" max="11035" width="10.5703125" style="412" bestFit="1" customWidth="1"/>
    <col min="11036" max="11036" width="11.28515625" style="412" customWidth="1"/>
    <col min="11037" max="11264" width="9.140625" style="412"/>
    <col min="11265" max="11265" width="88.85546875" style="412" customWidth="1"/>
    <col min="11266" max="11266" width="12.7109375" style="412" customWidth="1"/>
    <col min="11267" max="11267" width="12.85546875" style="412" customWidth="1"/>
    <col min="11268" max="11268" width="12.28515625" style="412" customWidth="1"/>
    <col min="11269" max="11269" width="10.28515625" style="412" customWidth="1"/>
    <col min="11270" max="11270" width="8.7109375" style="412" customWidth="1"/>
    <col min="11271" max="11271" width="11" style="412" customWidth="1"/>
    <col min="11272" max="11272" width="9.42578125" style="412" customWidth="1"/>
    <col min="11273" max="11273" width="10.42578125" style="412" customWidth="1"/>
    <col min="11274" max="11274" width="12.28515625" style="412" customWidth="1"/>
    <col min="11275" max="11276" width="9.5703125" style="412" customWidth="1"/>
    <col min="11277" max="11280" width="12" style="412" customWidth="1"/>
    <col min="11281" max="11281" width="12.5703125" style="412" customWidth="1"/>
    <col min="11282" max="11282" width="11" style="412" customWidth="1"/>
    <col min="11283" max="11283" width="10.85546875" style="412" customWidth="1"/>
    <col min="11284" max="11285" width="10.7109375" style="412" customWidth="1"/>
    <col min="11286" max="11286" width="9.140625" style="412"/>
    <col min="11287" max="11287" width="12.85546875" style="412" customWidth="1"/>
    <col min="11288" max="11288" width="23.42578125" style="412" customWidth="1"/>
    <col min="11289" max="11290" width="9.140625" style="412"/>
    <col min="11291" max="11291" width="10.5703125" style="412" bestFit="1" customWidth="1"/>
    <col min="11292" max="11292" width="11.28515625" style="412" customWidth="1"/>
    <col min="11293" max="11520" width="9.140625" style="412"/>
    <col min="11521" max="11521" width="88.85546875" style="412" customWidth="1"/>
    <col min="11522" max="11522" width="12.7109375" style="412" customWidth="1"/>
    <col min="11523" max="11523" width="12.85546875" style="412" customWidth="1"/>
    <col min="11524" max="11524" width="12.28515625" style="412" customWidth="1"/>
    <col min="11525" max="11525" width="10.28515625" style="412" customWidth="1"/>
    <col min="11526" max="11526" width="8.7109375" style="412" customWidth="1"/>
    <col min="11527" max="11527" width="11" style="412" customWidth="1"/>
    <col min="11528" max="11528" width="9.42578125" style="412" customWidth="1"/>
    <col min="11529" max="11529" width="10.42578125" style="412" customWidth="1"/>
    <col min="11530" max="11530" width="12.28515625" style="412" customWidth="1"/>
    <col min="11531" max="11532" width="9.5703125" style="412" customWidth="1"/>
    <col min="11533" max="11536" width="12" style="412" customWidth="1"/>
    <col min="11537" max="11537" width="12.5703125" style="412" customWidth="1"/>
    <col min="11538" max="11538" width="11" style="412" customWidth="1"/>
    <col min="11539" max="11539" width="10.85546875" style="412" customWidth="1"/>
    <col min="11540" max="11541" width="10.7109375" style="412" customWidth="1"/>
    <col min="11542" max="11542" width="9.140625" style="412"/>
    <col min="11543" max="11543" width="12.85546875" style="412" customWidth="1"/>
    <col min="11544" max="11544" width="23.42578125" style="412" customWidth="1"/>
    <col min="11545" max="11546" width="9.140625" style="412"/>
    <col min="11547" max="11547" width="10.5703125" style="412" bestFit="1" customWidth="1"/>
    <col min="11548" max="11548" width="11.28515625" style="412" customWidth="1"/>
    <col min="11549" max="11776" width="9.140625" style="412"/>
    <col min="11777" max="11777" width="88.85546875" style="412" customWidth="1"/>
    <col min="11778" max="11778" width="12.7109375" style="412" customWidth="1"/>
    <col min="11779" max="11779" width="12.85546875" style="412" customWidth="1"/>
    <col min="11780" max="11780" width="12.28515625" style="412" customWidth="1"/>
    <col min="11781" max="11781" width="10.28515625" style="412" customWidth="1"/>
    <col min="11782" max="11782" width="8.7109375" style="412" customWidth="1"/>
    <col min="11783" max="11783" width="11" style="412" customWidth="1"/>
    <col min="11784" max="11784" width="9.42578125" style="412" customWidth="1"/>
    <col min="11785" max="11785" width="10.42578125" style="412" customWidth="1"/>
    <col min="11786" max="11786" width="12.28515625" style="412" customWidth="1"/>
    <col min="11787" max="11788" width="9.5703125" style="412" customWidth="1"/>
    <col min="11789" max="11792" width="12" style="412" customWidth="1"/>
    <col min="11793" max="11793" width="12.5703125" style="412" customWidth="1"/>
    <col min="11794" max="11794" width="11" style="412" customWidth="1"/>
    <col min="11795" max="11795" width="10.85546875" style="412" customWidth="1"/>
    <col min="11796" max="11797" width="10.7109375" style="412" customWidth="1"/>
    <col min="11798" max="11798" width="9.140625" style="412"/>
    <col min="11799" max="11799" width="12.85546875" style="412" customWidth="1"/>
    <col min="11800" max="11800" width="23.42578125" style="412" customWidth="1"/>
    <col min="11801" max="11802" width="9.140625" style="412"/>
    <col min="11803" max="11803" width="10.5703125" style="412" bestFit="1" customWidth="1"/>
    <col min="11804" max="11804" width="11.28515625" style="412" customWidth="1"/>
    <col min="11805" max="12032" width="9.140625" style="412"/>
    <col min="12033" max="12033" width="88.85546875" style="412" customWidth="1"/>
    <col min="12034" max="12034" width="12.7109375" style="412" customWidth="1"/>
    <col min="12035" max="12035" width="12.85546875" style="412" customWidth="1"/>
    <col min="12036" max="12036" width="12.28515625" style="412" customWidth="1"/>
    <col min="12037" max="12037" width="10.28515625" style="412" customWidth="1"/>
    <col min="12038" max="12038" width="8.7109375" style="412" customWidth="1"/>
    <col min="12039" max="12039" width="11" style="412" customWidth="1"/>
    <col min="12040" max="12040" width="9.42578125" style="412" customWidth="1"/>
    <col min="12041" max="12041" width="10.42578125" style="412" customWidth="1"/>
    <col min="12042" max="12042" width="12.28515625" style="412" customWidth="1"/>
    <col min="12043" max="12044" width="9.5703125" style="412" customWidth="1"/>
    <col min="12045" max="12048" width="12" style="412" customWidth="1"/>
    <col min="12049" max="12049" width="12.5703125" style="412" customWidth="1"/>
    <col min="12050" max="12050" width="11" style="412" customWidth="1"/>
    <col min="12051" max="12051" width="10.85546875" style="412" customWidth="1"/>
    <col min="12052" max="12053" width="10.7109375" style="412" customWidth="1"/>
    <col min="12054" max="12054" width="9.140625" style="412"/>
    <col min="12055" max="12055" width="12.85546875" style="412" customWidth="1"/>
    <col min="12056" max="12056" width="23.42578125" style="412" customWidth="1"/>
    <col min="12057" max="12058" width="9.140625" style="412"/>
    <col min="12059" max="12059" width="10.5703125" style="412" bestFit="1" customWidth="1"/>
    <col min="12060" max="12060" width="11.28515625" style="412" customWidth="1"/>
    <col min="12061" max="12288" width="9.140625" style="412"/>
    <col min="12289" max="12289" width="88.85546875" style="412" customWidth="1"/>
    <col min="12290" max="12290" width="12.7109375" style="412" customWidth="1"/>
    <col min="12291" max="12291" width="12.85546875" style="412" customWidth="1"/>
    <col min="12292" max="12292" width="12.28515625" style="412" customWidth="1"/>
    <col min="12293" max="12293" width="10.28515625" style="412" customWidth="1"/>
    <col min="12294" max="12294" width="8.7109375" style="412" customWidth="1"/>
    <col min="12295" max="12295" width="11" style="412" customWidth="1"/>
    <col min="12296" max="12296" width="9.42578125" style="412" customWidth="1"/>
    <col min="12297" max="12297" width="10.42578125" style="412" customWidth="1"/>
    <col min="12298" max="12298" width="12.28515625" style="412" customWidth="1"/>
    <col min="12299" max="12300" width="9.5703125" style="412" customWidth="1"/>
    <col min="12301" max="12304" width="12" style="412" customWidth="1"/>
    <col min="12305" max="12305" width="12.5703125" style="412" customWidth="1"/>
    <col min="12306" max="12306" width="11" style="412" customWidth="1"/>
    <col min="12307" max="12307" width="10.85546875" style="412" customWidth="1"/>
    <col min="12308" max="12309" width="10.7109375" style="412" customWidth="1"/>
    <col min="12310" max="12310" width="9.140625" style="412"/>
    <col min="12311" max="12311" width="12.85546875" style="412" customWidth="1"/>
    <col min="12312" max="12312" width="23.42578125" style="412" customWidth="1"/>
    <col min="12313" max="12314" width="9.140625" style="412"/>
    <col min="12315" max="12315" width="10.5703125" style="412" bestFit="1" customWidth="1"/>
    <col min="12316" max="12316" width="11.28515625" style="412" customWidth="1"/>
    <col min="12317" max="12544" width="9.140625" style="412"/>
    <col min="12545" max="12545" width="88.85546875" style="412" customWidth="1"/>
    <col min="12546" max="12546" width="12.7109375" style="412" customWidth="1"/>
    <col min="12547" max="12547" width="12.85546875" style="412" customWidth="1"/>
    <col min="12548" max="12548" width="12.28515625" style="412" customWidth="1"/>
    <col min="12549" max="12549" width="10.28515625" style="412" customWidth="1"/>
    <col min="12550" max="12550" width="8.7109375" style="412" customWidth="1"/>
    <col min="12551" max="12551" width="11" style="412" customWidth="1"/>
    <col min="12552" max="12552" width="9.42578125" style="412" customWidth="1"/>
    <col min="12553" max="12553" width="10.42578125" style="412" customWidth="1"/>
    <col min="12554" max="12554" width="12.28515625" style="412" customWidth="1"/>
    <col min="12555" max="12556" width="9.5703125" style="412" customWidth="1"/>
    <col min="12557" max="12560" width="12" style="412" customWidth="1"/>
    <col min="12561" max="12561" width="12.5703125" style="412" customWidth="1"/>
    <col min="12562" max="12562" width="11" style="412" customWidth="1"/>
    <col min="12563" max="12563" width="10.85546875" style="412" customWidth="1"/>
    <col min="12564" max="12565" width="10.7109375" style="412" customWidth="1"/>
    <col min="12566" max="12566" width="9.140625" style="412"/>
    <col min="12567" max="12567" width="12.85546875" style="412" customWidth="1"/>
    <col min="12568" max="12568" width="23.42578125" style="412" customWidth="1"/>
    <col min="12569" max="12570" width="9.140625" style="412"/>
    <col min="12571" max="12571" width="10.5703125" style="412" bestFit="1" customWidth="1"/>
    <col min="12572" max="12572" width="11.28515625" style="412" customWidth="1"/>
    <col min="12573" max="12800" width="9.140625" style="412"/>
    <col min="12801" max="12801" width="88.85546875" style="412" customWidth="1"/>
    <col min="12802" max="12802" width="12.7109375" style="412" customWidth="1"/>
    <col min="12803" max="12803" width="12.85546875" style="412" customWidth="1"/>
    <col min="12804" max="12804" width="12.28515625" style="412" customWidth="1"/>
    <col min="12805" max="12805" width="10.28515625" style="412" customWidth="1"/>
    <col min="12806" max="12806" width="8.7109375" style="412" customWidth="1"/>
    <col min="12807" max="12807" width="11" style="412" customWidth="1"/>
    <col min="12808" max="12808" width="9.42578125" style="412" customWidth="1"/>
    <col min="12809" max="12809" width="10.42578125" style="412" customWidth="1"/>
    <col min="12810" max="12810" width="12.28515625" style="412" customWidth="1"/>
    <col min="12811" max="12812" width="9.5703125" style="412" customWidth="1"/>
    <col min="12813" max="12816" width="12" style="412" customWidth="1"/>
    <col min="12817" max="12817" width="12.5703125" style="412" customWidth="1"/>
    <col min="12818" max="12818" width="11" style="412" customWidth="1"/>
    <col min="12819" max="12819" width="10.85546875" style="412" customWidth="1"/>
    <col min="12820" max="12821" width="10.7109375" style="412" customWidth="1"/>
    <col min="12822" max="12822" width="9.140625" style="412"/>
    <col min="12823" max="12823" width="12.85546875" style="412" customWidth="1"/>
    <col min="12824" max="12824" width="23.42578125" style="412" customWidth="1"/>
    <col min="12825" max="12826" width="9.140625" style="412"/>
    <col min="12827" max="12827" width="10.5703125" style="412" bestFit="1" customWidth="1"/>
    <col min="12828" max="12828" width="11.28515625" style="412" customWidth="1"/>
    <col min="12829" max="13056" width="9.140625" style="412"/>
    <col min="13057" max="13057" width="88.85546875" style="412" customWidth="1"/>
    <col min="13058" max="13058" width="12.7109375" style="412" customWidth="1"/>
    <col min="13059" max="13059" width="12.85546875" style="412" customWidth="1"/>
    <col min="13060" max="13060" width="12.28515625" style="412" customWidth="1"/>
    <col min="13061" max="13061" width="10.28515625" style="412" customWidth="1"/>
    <col min="13062" max="13062" width="8.7109375" style="412" customWidth="1"/>
    <col min="13063" max="13063" width="11" style="412" customWidth="1"/>
    <col min="13064" max="13064" width="9.42578125" style="412" customWidth="1"/>
    <col min="13065" max="13065" width="10.42578125" style="412" customWidth="1"/>
    <col min="13066" max="13066" width="12.28515625" style="412" customWidth="1"/>
    <col min="13067" max="13068" width="9.5703125" style="412" customWidth="1"/>
    <col min="13069" max="13072" width="12" style="412" customWidth="1"/>
    <col min="13073" max="13073" width="12.5703125" style="412" customWidth="1"/>
    <col min="13074" max="13074" width="11" style="412" customWidth="1"/>
    <col min="13075" max="13075" width="10.85546875" style="412" customWidth="1"/>
    <col min="13076" max="13077" width="10.7109375" style="412" customWidth="1"/>
    <col min="13078" max="13078" width="9.140625" style="412"/>
    <col min="13079" max="13079" width="12.85546875" style="412" customWidth="1"/>
    <col min="13080" max="13080" width="23.42578125" style="412" customWidth="1"/>
    <col min="13081" max="13082" width="9.140625" style="412"/>
    <col min="13083" max="13083" width="10.5703125" style="412" bestFit="1" customWidth="1"/>
    <col min="13084" max="13084" width="11.28515625" style="412" customWidth="1"/>
    <col min="13085" max="13312" width="9.140625" style="412"/>
    <col min="13313" max="13313" width="88.85546875" style="412" customWidth="1"/>
    <col min="13314" max="13314" width="12.7109375" style="412" customWidth="1"/>
    <col min="13315" max="13315" width="12.85546875" style="412" customWidth="1"/>
    <col min="13316" max="13316" width="12.28515625" style="412" customWidth="1"/>
    <col min="13317" max="13317" width="10.28515625" style="412" customWidth="1"/>
    <col min="13318" max="13318" width="8.7109375" style="412" customWidth="1"/>
    <col min="13319" max="13319" width="11" style="412" customWidth="1"/>
    <col min="13320" max="13320" width="9.42578125" style="412" customWidth="1"/>
    <col min="13321" max="13321" width="10.42578125" style="412" customWidth="1"/>
    <col min="13322" max="13322" width="12.28515625" style="412" customWidth="1"/>
    <col min="13323" max="13324" width="9.5703125" style="412" customWidth="1"/>
    <col min="13325" max="13328" width="12" style="412" customWidth="1"/>
    <col min="13329" max="13329" width="12.5703125" style="412" customWidth="1"/>
    <col min="13330" max="13330" width="11" style="412" customWidth="1"/>
    <col min="13331" max="13331" width="10.85546875" style="412" customWidth="1"/>
    <col min="13332" max="13333" width="10.7109375" style="412" customWidth="1"/>
    <col min="13334" max="13334" width="9.140625" style="412"/>
    <col min="13335" max="13335" width="12.85546875" style="412" customWidth="1"/>
    <col min="13336" max="13336" width="23.42578125" style="412" customWidth="1"/>
    <col min="13337" max="13338" width="9.140625" style="412"/>
    <col min="13339" max="13339" width="10.5703125" style="412" bestFit="1" customWidth="1"/>
    <col min="13340" max="13340" width="11.28515625" style="412" customWidth="1"/>
    <col min="13341" max="13568" width="9.140625" style="412"/>
    <col min="13569" max="13569" width="88.85546875" style="412" customWidth="1"/>
    <col min="13570" max="13570" width="12.7109375" style="412" customWidth="1"/>
    <col min="13571" max="13571" width="12.85546875" style="412" customWidth="1"/>
    <col min="13572" max="13572" width="12.28515625" style="412" customWidth="1"/>
    <col min="13573" max="13573" width="10.28515625" style="412" customWidth="1"/>
    <col min="13574" max="13574" width="8.7109375" style="412" customWidth="1"/>
    <col min="13575" max="13575" width="11" style="412" customWidth="1"/>
    <col min="13576" max="13576" width="9.42578125" style="412" customWidth="1"/>
    <col min="13577" max="13577" width="10.42578125" style="412" customWidth="1"/>
    <col min="13578" max="13578" width="12.28515625" style="412" customWidth="1"/>
    <col min="13579" max="13580" width="9.5703125" style="412" customWidth="1"/>
    <col min="13581" max="13584" width="12" style="412" customWidth="1"/>
    <col min="13585" max="13585" width="12.5703125" style="412" customWidth="1"/>
    <col min="13586" max="13586" width="11" style="412" customWidth="1"/>
    <col min="13587" max="13587" width="10.85546875" style="412" customWidth="1"/>
    <col min="13588" max="13589" width="10.7109375" style="412" customWidth="1"/>
    <col min="13590" max="13590" width="9.140625" style="412"/>
    <col min="13591" max="13591" width="12.85546875" style="412" customWidth="1"/>
    <col min="13592" max="13592" width="23.42578125" style="412" customWidth="1"/>
    <col min="13593" max="13594" width="9.140625" style="412"/>
    <col min="13595" max="13595" width="10.5703125" style="412" bestFit="1" customWidth="1"/>
    <col min="13596" max="13596" width="11.28515625" style="412" customWidth="1"/>
    <col min="13597" max="13824" width="9.140625" style="412"/>
    <col min="13825" max="13825" width="88.85546875" style="412" customWidth="1"/>
    <col min="13826" max="13826" width="12.7109375" style="412" customWidth="1"/>
    <col min="13827" max="13827" width="12.85546875" style="412" customWidth="1"/>
    <col min="13828" max="13828" width="12.28515625" style="412" customWidth="1"/>
    <col min="13829" max="13829" width="10.28515625" style="412" customWidth="1"/>
    <col min="13830" max="13830" width="8.7109375" style="412" customWidth="1"/>
    <col min="13831" max="13831" width="11" style="412" customWidth="1"/>
    <col min="13832" max="13832" width="9.42578125" style="412" customWidth="1"/>
    <col min="13833" max="13833" width="10.42578125" style="412" customWidth="1"/>
    <col min="13834" max="13834" width="12.28515625" style="412" customWidth="1"/>
    <col min="13835" max="13836" width="9.5703125" style="412" customWidth="1"/>
    <col min="13837" max="13840" width="12" style="412" customWidth="1"/>
    <col min="13841" max="13841" width="12.5703125" style="412" customWidth="1"/>
    <col min="13842" max="13842" width="11" style="412" customWidth="1"/>
    <col min="13843" max="13843" width="10.85546875" style="412" customWidth="1"/>
    <col min="13844" max="13845" width="10.7109375" style="412" customWidth="1"/>
    <col min="13846" max="13846" width="9.140625" style="412"/>
    <col min="13847" max="13847" width="12.85546875" style="412" customWidth="1"/>
    <col min="13848" max="13848" width="23.42578125" style="412" customWidth="1"/>
    <col min="13849" max="13850" width="9.140625" style="412"/>
    <col min="13851" max="13851" width="10.5703125" style="412" bestFit="1" customWidth="1"/>
    <col min="13852" max="13852" width="11.28515625" style="412" customWidth="1"/>
    <col min="13853" max="14080" width="9.140625" style="412"/>
    <col min="14081" max="14081" width="88.85546875" style="412" customWidth="1"/>
    <col min="14082" max="14082" width="12.7109375" style="412" customWidth="1"/>
    <col min="14083" max="14083" width="12.85546875" style="412" customWidth="1"/>
    <col min="14084" max="14084" width="12.28515625" style="412" customWidth="1"/>
    <col min="14085" max="14085" width="10.28515625" style="412" customWidth="1"/>
    <col min="14086" max="14086" width="8.7109375" style="412" customWidth="1"/>
    <col min="14087" max="14087" width="11" style="412" customWidth="1"/>
    <col min="14088" max="14088" width="9.42578125" style="412" customWidth="1"/>
    <col min="14089" max="14089" width="10.42578125" style="412" customWidth="1"/>
    <col min="14090" max="14090" width="12.28515625" style="412" customWidth="1"/>
    <col min="14091" max="14092" width="9.5703125" style="412" customWidth="1"/>
    <col min="14093" max="14096" width="12" style="412" customWidth="1"/>
    <col min="14097" max="14097" width="12.5703125" style="412" customWidth="1"/>
    <col min="14098" max="14098" width="11" style="412" customWidth="1"/>
    <col min="14099" max="14099" width="10.85546875" style="412" customWidth="1"/>
    <col min="14100" max="14101" width="10.7109375" style="412" customWidth="1"/>
    <col min="14102" max="14102" width="9.140625" style="412"/>
    <col min="14103" max="14103" width="12.85546875" style="412" customWidth="1"/>
    <col min="14104" max="14104" width="23.42578125" style="412" customWidth="1"/>
    <col min="14105" max="14106" width="9.140625" style="412"/>
    <col min="14107" max="14107" width="10.5703125" style="412" bestFit="1" customWidth="1"/>
    <col min="14108" max="14108" width="11.28515625" style="412" customWidth="1"/>
    <col min="14109" max="14336" width="9.140625" style="412"/>
    <col min="14337" max="14337" width="88.85546875" style="412" customWidth="1"/>
    <col min="14338" max="14338" width="12.7109375" style="412" customWidth="1"/>
    <col min="14339" max="14339" width="12.85546875" style="412" customWidth="1"/>
    <col min="14340" max="14340" width="12.28515625" style="412" customWidth="1"/>
    <col min="14341" max="14341" width="10.28515625" style="412" customWidth="1"/>
    <col min="14342" max="14342" width="8.7109375" style="412" customWidth="1"/>
    <col min="14343" max="14343" width="11" style="412" customWidth="1"/>
    <col min="14344" max="14344" width="9.42578125" style="412" customWidth="1"/>
    <col min="14345" max="14345" width="10.42578125" style="412" customWidth="1"/>
    <col min="14346" max="14346" width="12.28515625" style="412" customWidth="1"/>
    <col min="14347" max="14348" width="9.5703125" style="412" customWidth="1"/>
    <col min="14349" max="14352" width="12" style="412" customWidth="1"/>
    <col min="14353" max="14353" width="12.5703125" style="412" customWidth="1"/>
    <col min="14354" max="14354" width="11" style="412" customWidth="1"/>
    <col min="14355" max="14355" width="10.85546875" style="412" customWidth="1"/>
    <col min="14356" max="14357" width="10.7109375" style="412" customWidth="1"/>
    <col min="14358" max="14358" width="9.140625" style="412"/>
    <col min="14359" max="14359" width="12.85546875" style="412" customWidth="1"/>
    <col min="14360" max="14360" width="23.42578125" style="412" customWidth="1"/>
    <col min="14361" max="14362" width="9.140625" style="412"/>
    <col min="14363" max="14363" width="10.5703125" style="412" bestFit="1" customWidth="1"/>
    <col min="14364" max="14364" width="11.28515625" style="412" customWidth="1"/>
    <col min="14365" max="14592" width="9.140625" style="412"/>
    <col min="14593" max="14593" width="88.85546875" style="412" customWidth="1"/>
    <col min="14594" max="14594" width="12.7109375" style="412" customWidth="1"/>
    <col min="14595" max="14595" width="12.85546875" style="412" customWidth="1"/>
    <col min="14596" max="14596" width="12.28515625" style="412" customWidth="1"/>
    <col min="14597" max="14597" width="10.28515625" style="412" customWidth="1"/>
    <col min="14598" max="14598" width="8.7109375" style="412" customWidth="1"/>
    <col min="14599" max="14599" width="11" style="412" customWidth="1"/>
    <col min="14600" max="14600" width="9.42578125" style="412" customWidth="1"/>
    <col min="14601" max="14601" width="10.42578125" style="412" customWidth="1"/>
    <col min="14602" max="14602" width="12.28515625" style="412" customWidth="1"/>
    <col min="14603" max="14604" width="9.5703125" style="412" customWidth="1"/>
    <col min="14605" max="14608" width="12" style="412" customWidth="1"/>
    <col min="14609" max="14609" width="12.5703125" style="412" customWidth="1"/>
    <col min="14610" max="14610" width="11" style="412" customWidth="1"/>
    <col min="14611" max="14611" width="10.85546875" style="412" customWidth="1"/>
    <col min="14612" max="14613" width="10.7109375" style="412" customWidth="1"/>
    <col min="14614" max="14614" width="9.140625" style="412"/>
    <col min="14615" max="14615" width="12.85546875" style="412" customWidth="1"/>
    <col min="14616" max="14616" width="23.42578125" style="412" customWidth="1"/>
    <col min="14617" max="14618" width="9.140625" style="412"/>
    <col min="14619" max="14619" width="10.5703125" style="412" bestFit="1" customWidth="1"/>
    <col min="14620" max="14620" width="11.28515625" style="412" customWidth="1"/>
    <col min="14621" max="14848" width="9.140625" style="412"/>
    <col min="14849" max="14849" width="88.85546875" style="412" customWidth="1"/>
    <col min="14850" max="14850" width="12.7109375" style="412" customWidth="1"/>
    <col min="14851" max="14851" width="12.85546875" style="412" customWidth="1"/>
    <col min="14852" max="14852" width="12.28515625" style="412" customWidth="1"/>
    <col min="14853" max="14853" width="10.28515625" style="412" customWidth="1"/>
    <col min="14854" max="14854" width="8.7109375" style="412" customWidth="1"/>
    <col min="14855" max="14855" width="11" style="412" customWidth="1"/>
    <col min="14856" max="14856" width="9.42578125" style="412" customWidth="1"/>
    <col min="14857" max="14857" width="10.42578125" style="412" customWidth="1"/>
    <col min="14858" max="14858" width="12.28515625" style="412" customWidth="1"/>
    <col min="14859" max="14860" width="9.5703125" style="412" customWidth="1"/>
    <col min="14861" max="14864" width="12" style="412" customWidth="1"/>
    <col min="14865" max="14865" width="12.5703125" style="412" customWidth="1"/>
    <col min="14866" max="14866" width="11" style="412" customWidth="1"/>
    <col min="14867" max="14867" width="10.85546875" style="412" customWidth="1"/>
    <col min="14868" max="14869" width="10.7109375" style="412" customWidth="1"/>
    <col min="14870" max="14870" width="9.140625" style="412"/>
    <col min="14871" max="14871" width="12.85546875" style="412" customWidth="1"/>
    <col min="14872" max="14872" width="23.42578125" style="412" customWidth="1"/>
    <col min="14873" max="14874" width="9.140625" style="412"/>
    <col min="14875" max="14875" width="10.5703125" style="412" bestFit="1" customWidth="1"/>
    <col min="14876" max="14876" width="11.28515625" style="412" customWidth="1"/>
    <col min="14877" max="15104" width="9.140625" style="412"/>
    <col min="15105" max="15105" width="88.85546875" style="412" customWidth="1"/>
    <col min="15106" max="15106" width="12.7109375" style="412" customWidth="1"/>
    <col min="15107" max="15107" width="12.85546875" style="412" customWidth="1"/>
    <col min="15108" max="15108" width="12.28515625" style="412" customWidth="1"/>
    <col min="15109" max="15109" width="10.28515625" style="412" customWidth="1"/>
    <col min="15110" max="15110" width="8.7109375" style="412" customWidth="1"/>
    <col min="15111" max="15111" width="11" style="412" customWidth="1"/>
    <col min="15112" max="15112" width="9.42578125" style="412" customWidth="1"/>
    <col min="15113" max="15113" width="10.42578125" style="412" customWidth="1"/>
    <col min="15114" max="15114" width="12.28515625" style="412" customWidth="1"/>
    <col min="15115" max="15116" width="9.5703125" style="412" customWidth="1"/>
    <col min="15117" max="15120" width="12" style="412" customWidth="1"/>
    <col min="15121" max="15121" width="12.5703125" style="412" customWidth="1"/>
    <col min="15122" max="15122" width="11" style="412" customWidth="1"/>
    <col min="15123" max="15123" width="10.85546875" style="412" customWidth="1"/>
    <col min="15124" max="15125" width="10.7109375" style="412" customWidth="1"/>
    <col min="15126" max="15126" width="9.140625" style="412"/>
    <col min="15127" max="15127" width="12.85546875" style="412" customWidth="1"/>
    <col min="15128" max="15128" width="23.42578125" style="412" customWidth="1"/>
    <col min="15129" max="15130" width="9.140625" style="412"/>
    <col min="15131" max="15131" width="10.5703125" style="412" bestFit="1" customWidth="1"/>
    <col min="15132" max="15132" width="11.28515625" style="412" customWidth="1"/>
    <col min="15133" max="15360" width="9.140625" style="412"/>
    <col min="15361" max="15361" width="88.85546875" style="412" customWidth="1"/>
    <col min="15362" max="15362" width="12.7109375" style="412" customWidth="1"/>
    <col min="15363" max="15363" width="12.85546875" style="412" customWidth="1"/>
    <col min="15364" max="15364" width="12.28515625" style="412" customWidth="1"/>
    <col min="15365" max="15365" width="10.28515625" style="412" customWidth="1"/>
    <col min="15366" max="15366" width="8.7109375" style="412" customWidth="1"/>
    <col min="15367" max="15367" width="11" style="412" customWidth="1"/>
    <col min="15368" max="15368" width="9.42578125" style="412" customWidth="1"/>
    <col min="15369" max="15369" width="10.42578125" style="412" customWidth="1"/>
    <col min="15370" max="15370" width="12.28515625" style="412" customWidth="1"/>
    <col min="15371" max="15372" width="9.5703125" style="412" customWidth="1"/>
    <col min="15373" max="15376" width="12" style="412" customWidth="1"/>
    <col min="15377" max="15377" width="12.5703125" style="412" customWidth="1"/>
    <col min="15378" max="15378" width="11" style="412" customWidth="1"/>
    <col min="15379" max="15379" width="10.85546875" style="412" customWidth="1"/>
    <col min="15380" max="15381" width="10.7109375" style="412" customWidth="1"/>
    <col min="15382" max="15382" width="9.140625" style="412"/>
    <col min="15383" max="15383" width="12.85546875" style="412" customWidth="1"/>
    <col min="15384" max="15384" width="23.42578125" style="412" customWidth="1"/>
    <col min="15385" max="15386" width="9.140625" style="412"/>
    <col min="15387" max="15387" width="10.5703125" style="412" bestFit="1" customWidth="1"/>
    <col min="15388" max="15388" width="11.28515625" style="412" customWidth="1"/>
    <col min="15389" max="15616" width="9.140625" style="412"/>
    <col min="15617" max="15617" width="88.85546875" style="412" customWidth="1"/>
    <col min="15618" max="15618" width="12.7109375" style="412" customWidth="1"/>
    <col min="15619" max="15619" width="12.85546875" style="412" customWidth="1"/>
    <col min="15620" max="15620" width="12.28515625" style="412" customWidth="1"/>
    <col min="15621" max="15621" width="10.28515625" style="412" customWidth="1"/>
    <col min="15622" max="15622" width="8.7109375" style="412" customWidth="1"/>
    <col min="15623" max="15623" width="11" style="412" customWidth="1"/>
    <col min="15624" max="15624" width="9.42578125" style="412" customWidth="1"/>
    <col min="15625" max="15625" width="10.42578125" style="412" customWidth="1"/>
    <col min="15626" max="15626" width="12.28515625" style="412" customWidth="1"/>
    <col min="15627" max="15628" width="9.5703125" style="412" customWidth="1"/>
    <col min="15629" max="15632" width="12" style="412" customWidth="1"/>
    <col min="15633" max="15633" width="12.5703125" style="412" customWidth="1"/>
    <col min="15634" max="15634" width="11" style="412" customWidth="1"/>
    <col min="15635" max="15635" width="10.85546875" style="412" customWidth="1"/>
    <col min="15636" max="15637" width="10.7109375" style="412" customWidth="1"/>
    <col min="15638" max="15638" width="9.140625" style="412"/>
    <col min="15639" max="15639" width="12.85546875" style="412" customWidth="1"/>
    <col min="15640" max="15640" width="23.42578125" style="412" customWidth="1"/>
    <col min="15641" max="15642" width="9.140625" style="412"/>
    <col min="15643" max="15643" width="10.5703125" style="412" bestFit="1" customWidth="1"/>
    <col min="15644" max="15644" width="11.28515625" style="412" customWidth="1"/>
    <col min="15645" max="15872" width="9.140625" style="412"/>
    <col min="15873" max="15873" width="88.85546875" style="412" customWidth="1"/>
    <col min="15874" max="15874" width="12.7109375" style="412" customWidth="1"/>
    <col min="15875" max="15875" width="12.85546875" style="412" customWidth="1"/>
    <col min="15876" max="15876" width="12.28515625" style="412" customWidth="1"/>
    <col min="15877" max="15877" width="10.28515625" style="412" customWidth="1"/>
    <col min="15878" max="15878" width="8.7109375" style="412" customWidth="1"/>
    <col min="15879" max="15879" width="11" style="412" customWidth="1"/>
    <col min="15880" max="15880" width="9.42578125" style="412" customWidth="1"/>
    <col min="15881" max="15881" width="10.42578125" style="412" customWidth="1"/>
    <col min="15882" max="15882" width="12.28515625" style="412" customWidth="1"/>
    <col min="15883" max="15884" width="9.5703125" style="412" customWidth="1"/>
    <col min="15885" max="15888" width="12" style="412" customWidth="1"/>
    <col min="15889" max="15889" width="12.5703125" style="412" customWidth="1"/>
    <col min="15890" max="15890" width="11" style="412" customWidth="1"/>
    <col min="15891" max="15891" width="10.85546875" style="412" customWidth="1"/>
    <col min="15892" max="15893" width="10.7109375" style="412" customWidth="1"/>
    <col min="15894" max="15894" width="9.140625" style="412"/>
    <col min="15895" max="15895" width="12.85546875" style="412" customWidth="1"/>
    <col min="15896" max="15896" width="23.42578125" style="412" customWidth="1"/>
    <col min="15897" max="15898" width="9.140625" style="412"/>
    <col min="15899" max="15899" width="10.5703125" style="412" bestFit="1" customWidth="1"/>
    <col min="15900" max="15900" width="11.28515625" style="412" customWidth="1"/>
    <col min="15901" max="16128" width="9.140625" style="412"/>
    <col min="16129" max="16129" width="88.85546875" style="412" customWidth="1"/>
    <col min="16130" max="16130" width="12.7109375" style="412" customWidth="1"/>
    <col min="16131" max="16131" width="12.85546875" style="412" customWidth="1"/>
    <col min="16132" max="16132" width="12.28515625" style="412" customWidth="1"/>
    <col min="16133" max="16133" width="10.28515625" style="412" customWidth="1"/>
    <col min="16134" max="16134" width="8.7109375" style="412" customWidth="1"/>
    <col min="16135" max="16135" width="11" style="412" customWidth="1"/>
    <col min="16136" max="16136" width="9.42578125" style="412" customWidth="1"/>
    <col min="16137" max="16137" width="10.42578125" style="412" customWidth="1"/>
    <col min="16138" max="16138" width="12.28515625" style="412" customWidth="1"/>
    <col min="16139" max="16140" width="9.5703125" style="412" customWidth="1"/>
    <col min="16141" max="16144" width="12" style="412" customWidth="1"/>
    <col min="16145" max="16145" width="12.5703125" style="412" customWidth="1"/>
    <col min="16146" max="16146" width="11" style="412" customWidth="1"/>
    <col min="16147" max="16147" width="10.85546875" style="412" customWidth="1"/>
    <col min="16148" max="16149" width="10.7109375" style="412" customWidth="1"/>
    <col min="16150" max="16150" width="9.140625" style="412"/>
    <col min="16151" max="16151" width="12.85546875" style="412" customWidth="1"/>
    <col min="16152" max="16152" width="23.42578125" style="412" customWidth="1"/>
    <col min="16153" max="16154" width="9.140625" style="412"/>
    <col min="16155" max="16155" width="10.5703125" style="412" bestFit="1" customWidth="1"/>
    <col min="16156" max="16156" width="11.28515625" style="412" customWidth="1"/>
    <col min="16157" max="16384" width="9.140625" style="412"/>
  </cols>
  <sheetData>
    <row r="1" spans="1:23" ht="39.75" customHeight="1">
      <c r="A1" s="3720" t="s">
        <v>390</v>
      </c>
      <c r="B1" s="3720"/>
      <c r="C1" s="3720"/>
      <c r="D1" s="3720"/>
      <c r="E1" s="3720"/>
      <c r="F1" s="3720"/>
      <c r="G1" s="3720"/>
      <c r="H1" s="3720"/>
      <c r="I1" s="3720"/>
      <c r="J1" s="3720"/>
      <c r="K1" s="3720"/>
      <c r="L1" s="3720"/>
      <c r="M1" s="3720"/>
      <c r="N1" s="3720"/>
      <c r="O1" s="3720"/>
      <c r="P1" s="3720"/>
      <c r="Q1" s="3720"/>
      <c r="R1" s="3720"/>
      <c r="S1" s="3720"/>
      <c r="T1" s="409"/>
      <c r="U1" s="409"/>
      <c r="V1" s="409"/>
      <c r="W1" s="409"/>
    </row>
    <row r="2" spans="1:23" ht="28.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23" ht="37.5" customHeight="1">
      <c r="A3" s="3720" t="s">
        <v>391</v>
      </c>
      <c r="B3" s="3720"/>
      <c r="C3" s="3720"/>
      <c r="D3" s="3720"/>
      <c r="E3" s="3720"/>
      <c r="F3" s="3720"/>
      <c r="G3" s="3720"/>
      <c r="H3" s="3720"/>
      <c r="I3" s="3720"/>
      <c r="J3" s="3720"/>
      <c r="K3" s="3720"/>
      <c r="L3" s="3720"/>
      <c r="M3" s="3720"/>
      <c r="N3" s="3720"/>
      <c r="O3" s="3720"/>
      <c r="P3" s="3720"/>
      <c r="Q3" s="3720"/>
      <c r="R3" s="3720"/>
      <c r="S3" s="3720"/>
      <c r="T3" s="2008"/>
      <c r="U3" s="2008"/>
    </row>
    <row r="4" spans="1:23" ht="33" customHeight="1" thickBot="1">
      <c r="A4" s="415"/>
    </row>
    <row r="5" spans="1:23" ht="33" customHeight="1">
      <c r="A5" s="3721" t="s">
        <v>9</v>
      </c>
      <c r="B5" s="3723" t="s">
        <v>0</v>
      </c>
      <c r="C5" s="3724"/>
      <c r="D5" s="3725"/>
      <c r="E5" s="3723" t="s">
        <v>1</v>
      </c>
      <c r="F5" s="3724"/>
      <c r="G5" s="3725"/>
      <c r="H5" s="3723" t="s">
        <v>2</v>
      </c>
      <c r="I5" s="3724"/>
      <c r="J5" s="3725"/>
      <c r="K5" s="3723" t="s">
        <v>3</v>
      </c>
      <c r="L5" s="3724"/>
      <c r="M5" s="3725"/>
      <c r="N5" s="3723">
        <v>5</v>
      </c>
      <c r="O5" s="3732"/>
      <c r="P5" s="3733"/>
      <c r="Q5" s="3737" t="s">
        <v>6</v>
      </c>
      <c r="R5" s="3738"/>
      <c r="S5" s="3739"/>
      <c r="T5" s="416"/>
      <c r="U5" s="416"/>
    </row>
    <row r="6" spans="1:23" ht="33" customHeight="1" thickBot="1">
      <c r="A6" s="3709"/>
      <c r="B6" s="3726"/>
      <c r="C6" s="3727"/>
      <c r="D6" s="3728"/>
      <c r="E6" s="3729"/>
      <c r="F6" s="3730"/>
      <c r="G6" s="3731"/>
      <c r="H6" s="3729"/>
      <c r="I6" s="3730"/>
      <c r="J6" s="3731"/>
      <c r="K6" s="3726"/>
      <c r="L6" s="3727"/>
      <c r="M6" s="3728"/>
      <c r="N6" s="3734"/>
      <c r="O6" s="3735"/>
      <c r="P6" s="3736"/>
      <c r="Q6" s="3740"/>
      <c r="R6" s="3741"/>
      <c r="S6" s="3742"/>
      <c r="T6" s="416"/>
      <c r="U6" s="416"/>
    </row>
    <row r="7" spans="1:23" ht="99.75" customHeight="1" thickBot="1">
      <c r="A7" s="3722"/>
      <c r="B7" s="1078" t="s">
        <v>26</v>
      </c>
      <c r="C7" s="1079" t="s">
        <v>27</v>
      </c>
      <c r="D7" s="1603" t="s">
        <v>4</v>
      </c>
      <c r="E7" s="1078" t="s">
        <v>26</v>
      </c>
      <c r="F7" s="1079" t="s">
        <v>27</v>
      </c>
      <c r="G7" s="1603" t="s">
        <v>4</v>
      </c>
      <c r="H7" s="1078" t="s">
        <v>26</v>
      </c>
      <c r="I7" s="1079" t="s">
        <v>27</v>
      </c>
      <c r="J7" s="1603" t="s">
        <v>4</v>
      </c>
      <c r="K7" s="1078" t="s">
        <v>26</v>
      </c>
      <c r="L7" s="1079" t="s">
        <v>27</v>
      </c>
      <c r="M7" s="1603" t="s">
        <v>4</v>
      </c>
      <c r="N7" s="1078" t="s">
        <v>26</v>
      </c>
      <c r="O7" s="1079" t="s">
        <v>27</v>
      </c>
      <c r="P7" s="1603" t="s">
        <v>4</v>
      </c>
      <c r="Q7" s="1078" t="s">
        <v>26</v>
      </c>
      <c r="R7" s="1079" t="s">
        <v>27</v>
      </c>
      <c r="S7" s="23" t="s">
        <v>4</v>
      </c>
      <c r="T7" s="416"/>
      <c r="U7" s="416"/>
    </row>
    <row r="8" spans="1:23" ht="45" customHeight="1" thickBot="1">
      <c r="A8" s="1540" t="s">
        <v>22</v>
      </c>
      <c r="B8" s="1584"/>
      <c r="C8" s="1584"/>
      <c r="D8" s="1584"/>
      <c r="E8" s="1584"/>
      <c r="F8" s="1584"/>
      <c r="G8" s="984"/>
      <c r="H8" s="1435"/>
      <c r="I8" s="1584"/>
      <c r="J8" s="1584"/>
      <c r="K8" s="1584"/>
      <c r="L8" s="1584"/>
      <c r="M8" s="984"/>
      <c r="N8" s="1584"/>
      <c r="O8" s="1584"/>
      <c r="P8" s="1584"/>
      <c r="Q8" s="1584"/>
      <c r="R8" s="1584"/>
      <c r="S8" s="984"/>
      <c r="T8" s="416"/>
      <c r="U8" s="416"/>
    </row>
    <row r="9" spans="1:23" ht="28.5" customHeight="1">
      <c r="A9" s="593" t="s">
        <v>31</v>
      </c>
      <c r="B9" s="2311">
        <f>B22+B16</f>
        <v>55</v>
      </c>
      <c r="C9" s="2312">
        <f t="shared" ref="C9:M12" si="0">C22+C16</f>
        <v>9</v>
      </c>
      <c r="D9" s="2313">
        <f t="shared" si="0"/>
        <v>64</v>
      </c>
      <c r="E9" s="2311">
        <f t="shared" si="0"/>
        <v>56</v>
      </c>
      <c r="F9" s="2312">
        <f t="shared" si="0"/>
        <v>19</v>
      </c>
      <c r="G9" s="2313">
        <f t="shared" si="0"/>
        <v>75</v>
      </c>
      <c r="H9" s="2311">
        <f t="shared" si="0"/>
        <v>63</v>
      </c>
      <c r="I9" s="2312">
        <f t="shared" si="0"/>
        <v>12</v>
      </c>
      <c r="J9" s="2313">
        <f t="shared" si="0"/>
        <v>75</v>
      </c>
      <c r="K9" s="2311">
        <f t="shared" si="0"/>
        <v>54</v>
      </c>
      <c r="L9" s="2312">
        <f t="shared" si="0"/>
        <v>11</v>
      </c>
      <c r="M9" s="2347">
        <f t="shared" si="0"/>
        <v>65</v>
      </c>
      <c r="N9" s="2349">
        <f>SUM(N16+N22)</f>
        <v>48</v>
      </c>
      <c r="O9" s="751">
        <f>SUM(O16+O22)</f>
        <v>15</v>
      </c>
      <c r="P9" s="751">
        <f>SUM(P16+P22)</f>
        <v>63</v>
      </c>
      <c r="Q9" s="2314">
        <f>B9+E9+H9+K9+N9</f>
        <v>276</v>
      </c>
      <c r="R9" s="2314">
        <f>C9+F9+I9+L9+O9</f>
        <v>66</v>
      </c>
      <c r="S9" s="2315">
        <f>SUM(Q9:R9)</f>
        <v>342</v>
      </c>
      <c r="T9" s="416"/>
      <c r="U9" s="416"/>
    </row>
    <row r="10" spans="1:23" ht="28.5" customHeight="1">
      <c r="A10" s="593" t="s">
        <v>32</v>
      </c>
      <c r="B10" s="536">
        <v>128</v>
      </c>
      <c r="C10" s="752">
        <f t="shared" si="0"/>
        <v>2</v>
      </c>
      <c r="D10" s="751">
        <f t="shared" si="0"/>
        <v>132</v>
      </c>
      <c r="E10" s="536">
        <f t="shared" si="0"/>
        <v>169</v>
      </c>
      <c r="F10" s="752">
        <f t="shared" si="0"/>
        <v>3</v>
      </c>
      <c r="G10" s="751">
        <f t="shared" si="0"/>
        <v>172</v>
      </c>
      <c r="H10" s="536">
        <f t="shared" si="0"/>
        <v>158</v>
      </c>
      <c r="I10" s="752">
        <f t="shared" si="0"/>
        <v>0</v>
      </c>
      <c r="J10" s="751">
        <f t="shared" si="0"/>
        <v>158</v>
      </c>
      <c r="K10" s="536">
        <f t="shared" si="0"/>
        <v>158</v>
      </c>
      <c r="L10" s="752">
        <f t="shared" si="0"/>
        <v>5</v>
      </c>
      <c r="M10" s="2348">
        <f t="shared" si="0"/>
        <v>163</v>
      </c>
      <c r="N10" s="753">
        <v>0</v>
      </c>
      <c r="O10" s="751">
        <v>0</v>
      </c>
      <c r="P10" s="751">
        <v>0</v>
      </c>
      <c r="Q10" s="2314">
        <f t="shared" ref="Q10:R12" si="1">B10+E10+H10+K10</f>
        <v>613</v>
      </c>
      <c r="R10" s="2314">
        <f t="shared" si="1"/>
        <v>10</v>
      </c>
      <c r="S10" s="2315">
        <f>SUM(Q10:R10)</f>
        <v>623</v>
      </c>
      <c r="T10" s="416"/>
      <c r="U10" s="416"/>
    </row>
    <row r="11" spans="1:23" ht="45.75" customHeight="1">
      <c r="A11" s="2316" t="s">
        <v>317</v>
      </c>
      <c r="B11" s="536">
        <f>B24+B18</f>
        <v>20</v>
      </c>
      <c r="C11" s="752">
        <f t="shared" si="0"/>
        <v>1</v>
      </c>
      <c r="D11" s="751">
        <f t="shared" si="0"/>
        <v>21</v>
      </c>
      <c r="E11" s="536">
        <v>9</v>
      </c>
      <c r="F11" s="752">
        <f t="shared" si="0"/>
        <v>0</v>
      </c>
      <c r="G11" s="751">
        <f t="shared" si="0"/>
        <v>9</v>
      </c>
      <c r="H11" s="536">
        <v>0</v>
      </c>
      <c r="I11" s="752">
        <v>0</v>
      </c>
      <c r="J11" s="751">
        <v>0</v>
      </c>
      <c r="K11" s="536">
        <v>0</v>
      </c>
      <c r="L11" s="752">
        <v>0</v>
      </c>
      <c r="M11" s="2348">
        <v>0</v>
      </c>
      <c r="N11" s="753">
        <v>0</v>
      </c>
      <c r="O11" s="751">
        <v>0</v>
      </c>
      <c r="P11" s="751">
        <v>0</v>
      </c>
      <c r="Q11" s="2314">
        <f t="shared" si="1"/>
        <v>29</v>
      </c>
      <c r="R11" s="2314">
        <f t="shared" si="1"/>
        <v>1</v>
      </c>
      <c r="S11" s="2315">
        <f>SUM(Q11:R11)</f>
        <v>30</v>
      </c>
      <c r="T11" s="416"/>
      <c r="U11" s="416"/>
    </row>
    <row r="12" spans="1:23" ht="27.75" customHeight="1" thickBot="1">
      <c r="A12" s="593" t="s">
        <v>34</v>
      </c>
      <c r="B12" s="536">
        <f>B19+B25</f>
        <v>15</v>
      </c>
      <c r="C12" s="752">
        <f>C25+C18</f>
        <v>0</v>
      </c>
      <c r="D12" s="751">
        <f t="shared" si="0"/>
        <v>15</v>
      </c>
      <c r="E12" s="536">
        <f t="shared" si="0"/>
        <v>6</v>
      </c>
      <c r="F12" s="752">
        <f t="shared" si="0"/>
        <v>0</v>
      </c>
      <c r="G12" s="751">
        <f t="shared" si="0"/>
        <v>6</v>
      </c>
      <c r="H12" s="536">
        <f t="shared" si="0"/>
        <v>22</v>
      </c>
      <c r="I12" s="752">
        <f t="shared" si="0"/>
        <v>0</v>
      </c>
      <c r="J12" s="751">
        <f t="shared" si="0"/>
        <v>22</v>
      </c>
      <c r="K12" s="536">
        <f t="shared" si="0"/>
        <v>19</v>
      </c>
      <c r="L12" s="752">
        <f t="shared" si="0"/>
        <v>0</v>
      </c>
      <c r="M12" s="2348">
        <f t="shared" si="0"/>
        <v>19</v>
      </c>
      <c r="N12" s="753">
        <v>0</v>
      </c>
      <c r="O12" s="751">
        <v>0</v>
      </c>
      <c r="P12" s="751">
        <v>0</v>
      </c>
      <c r="Q12" s="2314">
        <f t="shared" si="1"/>
        <v>62</v>
      </c>
      <c r="R12" s="2314">
        <f t="shared" si="1"/>
        <v>0</v>
      </c>
      <c r="S12" s="2315">
        <f>SUM(Q12:R12)</f>
        <v>62</v>
      </c>
      <c r="T12" s="416"/>
      <c r="U12" s="416"/>
    </row>
    <row r="13" spans="1:23" ht="45" customHeight="1" thickBot="1">
      <c r="A13" s="2317" t="s">
        <v>12</v>
      </c>
      <c r="B13" s="1083">
        <f t="shared" ref="B13:R13" si="2">SUM(B9:B12)</f>
        <v>218</v>
      </c>
      <c r="C13" s="1083">
        <f t="shared" si="2"/>
        <v>12</v>
      </c>
      <c r="D13" s="1083">
        <f t="shared" si="2"/>
        <v>232</v>
      </c>
      <c r="E13" s="1083">
        <f t="shared" si="2"/>
        <v>240</v>
      </c>
      <c r="F13" s="1083">
        <f t="shared" si="2"/>
        <v>22</v>
      </c>
      <c r="G13" s="1083">
        <f t="shared" si="2"/>
        <v>262</v>
      </c>
      <c r="H13" s="1083">
        <f t="shared" si="2"/>
        <v>243</v>
      </c>
      <c r="I13" s="1083">
        <f t="shared" si="2"/>
        <v>12</v>
      </c>
      <c r="J13" s="1083">
        <f t="shared" si="2"/>
        <v>255</v>
      </c>
      <c r="K13" s="1083">
        <f t="shared" si="2"/>
        <v>231</v>
      </c>
      <c r="L13" s="1083">
        <f t="shared" si="2"/>
        <v>16</v>
      </c>
      <c r="M13" s="1585">
        <f t="shared" si="2"/>
        <v>247</v>
      </c>
      <c r="N13" s="1083">
        <f>SUM(N9)</f>
        <v>48</v>
      </c>
      <c r="O13" s="1083">
        <f>SUM(O9)</f>
        <v>15</v>
      </c>
      <c r="P13" s="1083">
        <f>SUM(P9)</f>
        <v>63</v>
      </c>
      <c r="Q13" s="1083">
        <f>SUM(Q9:Q12)</f>
        <v>980</v>
      </c>
      <c r="R13" s="1083">
        <f t="shared" si="2"/>
        <v>77</v>
      </c>
      <c r="S13" s="985">
        <f>SUM(S9:S12)</f>
        <v>1057</v>
      </c>
      <c r="T13" s="416"/>
      <c r="U13" s="416"/>
    </row>
    <row r="14" spans="1:23" ht="31.5" customHeight="1" thickBot="1">
      <c r="A14" s="2317" t="s">
        <v>23</v>
      </c>
      <c r="B14" s="2318"/>
      <c r="C14" s="2319"/>
      <c r="D14" s="2320"/>
      <c r="E14" s="2321"/>
      <c r="F14" s="2321"/>
      <c r="G14" s="589"/>
      <c r="H14" s="2321"/>
      <c r="I14" s="2321"/>
      <c r="J14" s="17"/>
      <c r="K14" s="590"/>
      <c r="L14" s="2321"/>
      <c r="M14" s="17"/>
      <c r="N14" s="2350"/>
      <c r="O14" s="17"/>
      <c r="P14" s="17"/>
      <c r="Q14" s="1563"/>
      <c r="R14" s="1564"/>
      <c r="S14" s="2322"/>
      <c r="T14" s="417"/>
      <c r="U14" s="417"/>
    </row>
    <row r="15" spans="1:23" ht="24.95" customHeight="1">
      <c r="A15" s="2323" t="s">
        <v>11</v>
      </c>
      <c r="B15" s="2324"/>
      <c r="C15" s="1565"/>
      <c r="D15" s="1566"/>
      <c r="E15" s="2325"/>
      <c r="F15" s="1565"/>
      <c r="G15" s="1566"/>
      <c r="H15" s="2325"/>
      <c r="I15" s="1565" t="s">
        <v>7</v>
      </c>
      <c r="J15" s="1567"/>
      <c r="K15" s="2324"/>
      <c r="L15" s="1565"/>
      <c r="M15" s="1567"/>
      <c r="N15" s="1568"/>
      <c r="O15" s="1569"/>
      <c r="P15" s="1570"/>
      <c r="Q15" s="1568"/>
      <c r="R15" s="1569"/>
      <c r="S15" s="1570"/>
      <c r="T15" s="418"/>
      <c r="U15" s="418"/>
    </row>
    <row r="16" spans="1:23" ht="24.95" customHeight="1">
      <c r="A16" s="593" t="s">
        <v>31</v>
      </c>
      <c r="B16" s="2326">
        <v>54</v>
      </c>
      <c r="C16" s="2327">
        <v>8</v>
      </c>
      <c r="D16" s="2328">
        <f>SUM(B16:C16)</f>
        <v>62</v>
      </c>
      <c r="E16" s="2329">
        <v>54</v>
      </c>
      <c r="F16" s="2327">
        <v>18</v>
      </c>
      <c r="G16" s="2330">
        <f>SUM(E16:F16)</f>
        <v>72</v>
      </c>
      <c r="H16" s="2326">
        <v>62</v>
      </c>
      <c r="I16" s="2327">
        <v>12</v>
      </c>
      <c r="J16" s="2330">
        <f>SUM(H16:I16)</f>
        <v>74</v>
      </c>
      <c r="K16" s="2326">
        <v>53</v>
      </c>
      <c r="L16" s="2327">
        <v>8</v>
      </c>
      <c r="M16" s="2330">
        <f>SUM(K16:L16)</f>
        <v>61</v>
      </c>
      <c r="N16" s="1571">
        <v>47</v>
      </c>
      <c r="O16" s="1572">
        <v>14</v>
      </c>
      <c r="P16" s="1573">
        <f>SUM(N16:O16)</f>
        <v>61</v>
      </c>
      <c r="Q16" s="2314">
        <f>B16+E16+H16+K16+N16</f>
        <v>270</v>
      </c>
      <c r="R16" s="2331">
        <f>C16+F16+I16+L16+O16</f>
        <v>60</v>
      </c>
      <c r="S16" s="2315">
        <f t="shared" ref="S16:S25" si="3">SUM(Q16:R16)</f>
        <v>330</v>
      </c>
      <c r="T16" s="418"/>
      <c r="U16" s="418"/>
    </row>
    <row r="17" spans="1:21" ht="24.95" customHeight="1">
      <c r="A17" s="593" t="s">
        <v>32</v>
      </c>
      <c r="B17" s="2326">
        <v>128</v>
      </c>
      <c r="C17" s="2327"/>
      <c r="D17" s="2328">
        <f>SUM(B17:C17)</f>
        <v>128</v>
      </c>
      <c r="E17" s="2329">
        <v>168</v>
      </c>
      <c r="F17" s="2327"/>
      <c r="G17" s="2330">
        <f>SUM(E17:F17)</f>
        <v>168</v>
      </c>
      <c r="H17" s="2326">
        <v>154</v>
      </c>
      <c r="I17" s="2327"/>
      <c r="J17" s="2330">
        <f>SUM(H17:I17)</f>
        <v>154</v>
      </c>
      <c r="K17" s="2326">
        <v>157</v>
      </c>
      <c r="L17" s="2327">
        <v>2</v>
      </c>
      <c r="M17" s="2330">
        <f>SUM(K17:L17)</f>
        <v>159</v>
      </c>
      <c r="N17" s="2326">
        <v>0</v>
      </c>
      <c r="O17" s="2327">
        <v>0</v>
      </c>
      <c r="P17" s="2328">
        <v>0</v>
      </c>
      <c r="Q17" s="2314">
        <f t="shared" ref="Q17:R19" si="4">B17+E17+H17+K17</f>
        <v>607</v>
      </c>
      <c r="R17" s="2331">
        <f t="shared" si="4"/>
        <v>2</v>
      </c>
      <c r="S17" s="2315">
        <f t="shared" si="3"/>
        <v>609</v>
      </c>
      <c r="T17" s="418"/>
      <c r="U17" s="418"/>
    </row>
    <row r="18" spans="1:21" ht="42.75" customHeight="1">
      <c r="A18" s="2316" t="s">
        <v>317</v>
      </c>
      <c r="B18" s="2326">
        <v>20</v>
      </c>
      <c r="C18" s="2327">
        <v>0</v>
      </c>
      <c r="D18" s="2328">
        <f>SUM(B18:C18)</f>
        <v>20</v>
      </c>
      <c r="E18" s="2329">
        <v>9</v>
      </c>
      <c r="F18" s="2327">
        <v>0</v>
      </c>
      <c r="G18" s="2330">
        <f>SUM(E18:F18)</f>
        <v>9</v>
      </c>
      <c r="H18" s="2326">
        <v>0</v>
      </c>
      <c r="I18" s="2327">
        <v>0</v>
      </c>
      <c r="J18" s="2330">
        <f>SUM(H18:I18)</f>
        <v>0</v>
      </c>
      <c r="K18" s="2326">
        <v>0</v>
      </c>
      <c r="L18" s="2327">
        <v>0</v>
      </c>
      <c r="M18" s="2330">
        <f>SUM(K18:L18)</f>
        <v>0</v>
      </c>
      <c r="N18" s="2326">
        <v>0</v>
      </c>
      <c r="O18" s="2327">
        <v>0</v>
      </c>
      <c r="P18" s="2328">
        <v>0</v>
      </c>
      <c r="Q18" s="2314">
        <f t="shared" si="4"/>
        <v>29</v>
      </c>
      <c r="R18" s="2331">
        <f t="shared" si="4"/>
        <v>0</v>
      </c>
      <c r="S18" s="2315">
        <f t="shared" si="3"/>
        <v>29</v>
      </c>
      <c r="T18" s="418"/>
      <c r="U18" s="418"/>
    </row>
    <row r="19" spans="1:21" ht="33" customHeight="1" thickBot="1">
      <c r="A19" s="593" t="s">
        <v>34</v>
      </c>
      <c r="B19" s="2326">
        <v>15</v>
      </c>
      <c r="C19" s="2327">
        <v>0</v>
      </c>
      <c r="D19" s="2328">
        <f>SUM(B19:C19)</f>
        <v>15</v>
      </c>
      <c r="E19" s="2329">
        <v>6</v>
      </c>
      <c r="F19" s="2327">
        <v>0</v>
      </c>
      <c r="G19" s="2330">
        <f>SUM(E19:F19)</f>
        <v>6</v>
      </c>
      <c r="H19" s="2326">
        <v>22</v>
      </c>
      <c r="I19" s="2327">
        <v>0</v>
      </c>
      <c r="J19" s="2330">
        <f>SUM(H19:I19)</f>
        <v>22</v>
      </c>
      <c r="K19" s="2326">
        <v>18</v>
      </c>
      <c r="L19" s="2327"/>
      <c r="M19" s="2330">
        <f>SUM(K19:L19)</f>
        <v>18</v>
      </c>
      <c r="N19" s="2332">
        <v>0</v>
      </c>
      <c r="O19" s="2333">
        <v>0</v>
      </c>
      <c r="P19" s="2334">
        <v>0</v>
      </c>
      <c r="Q19" s="2343">
        <f t="shared" si="4"/>
        <v>61</v>
      </c>
      <c r="R19" s="2344">
        <f t="shared" si="4"/>
        <v>0</v>
      </c>
      <c r="S19" s="2345">
        <f t="shared" si="3"/>
        <v>61</v>
      </c>
      <c r="T19" s="419"/>
      <c r="U19" s="419"/>
    </row>
    <row r="20" spans="1:21" ht="24.95" customHeight="1" thickBot="1">
      <c r="A20" s="988" t="s">
        <v>8</v>
      </c>
      <c r="B20" s="2335">
        <f t="shared" ref="B20:M20" si="5">SUM(B16:B19)</f>
        <v>217</v>
      </c>
      <c r="C20" s="2335">
        <f t="shared" si="5"/>
        <v>8</v>
      </c>
      <c r="D20" s="984">
        <f>SUM(D16:D19)</f>
        <v>225</v>
      </c>
      <c r="E20" s="2336">
        <f t="shared" si="5"/>
        <v>237</v>
      </c>
      <c r="F20" s="2335">
        <f t="shared" si="5"/>
        <v>18</v>
      </c>
      <c r="G20" s="984">
        <f t="shared" si="5"/>
        <v>255</v>
      </c>
      <c r="H20" s="2337">
        <f t="shared" si="5"/>
        <v>238</v>
      </c>
      <c r="I20" s="2337">
        <f t="shared" si="5"/>
        <v>12</v>
      </c>
      <c r="J20" s="2338">
        <f t="shared" si="5"/>
        <v>250</v>
      </c>
      <c r="K20" s="2337">
        <f t="shared" si="5"/>
        <v>228</v>
      </c>
      <c r="L20" s="2337">
        <f t="shared" si="5"/>
        <v>10</v>
      </c>
      <c r="M20" s="2338">
        <f t="shared" si="5"/>
        <v>238</v>
      </c>
      <c r="N20" s="984">
        <f>SUM(N16:N19)</f>
        <v>47</v>
      </c>
      <c r="O20" s="984">
        <f>SUM(O16:O19)</f>
        <v>14</v>
      </c>
      <c r="P20" s="984">
        <f>SUM(N20:O20)</f>
        <v>61</v>
      </c>
      <c r="Q20" s="2346">
        <f>B20+E20+H20+K20+N20</f>
        <v>967</v>
      </c>
      <c r="R20" s="1588">
        <f>C20+F20+I20+L20+O20</f>
        <v>62</v>
      </c>
      <c r="S20" s="1589">
        <f t="shared" si="3"/>
        <v>1029</v>
      </c>
      <c r="T20" s="418"/>
      <c r="U20" s="418"/>
    </row>
    <row r="21" spans="1:21" ht="33" customHeight="1">
      <c r="A21" s="989" t="s">
        <v>25</v>
      </c>
      <c r="B21" s="1574"/>
      <c r="C21" s="1575"/>
      <c r="D21" s="1576"/>
      <c r="E21" s="2339"/>
      <c r="F21" s="1575"/>
      <c r="G21" s="2340"/>
      <c r="H21" s="1579"/>
      <c r="I21" s="1577"/>
      <c r="J21" s="1578"/>
      <c r="K21" s="1579"/>
      <c r="L21" s="1577"/>
      <c r="M21" s="1578"/>
      <c r="N21" s="1579"/>
      <c r="O21" s="1577"/>
      <c r="P21" s="1580"/>
      <c r="Q21" s="1557">
        <f>B21+E21+H21+K21</f>
        <v>0</v>
      </c>
      <c r="R21" s="1587">
        <f>C21+F21+I21+L21</f>
        <v>0</v>
      </c>
      <c r="S21" s="1558">
        <f t="shared" si="3"/>
        <v>0</v>
      </c>
      <c r="T21" s="418"/>
      <c r="U21" s="418"/>
    </row>
    <row r="22" spans="1:21" ht="24.95" customHeight="1">
      <c r="A22" s="593" t="s">
        <v>31</v>
      </c>
      <c r="B22" s="2326">
        <v>1</v>
      </c>
      <c r="C22" s="2327">
        <v>1</v>
      </c>
      <c r="D22" s="2328">
        <f>SUM(B22:C22)</f>
        <v>2</v>
      </c>
      <c r="E22" s="2329">
        <v>2</v>
      </c>
      <c r="F22" s="2327">
        <v>1</v>
      </c>
      <c r="G22" s="2330">
        <f>SUM(E22:F22)</f>
        <v>3</v>
      </c>
      <c r="H22" s="2326">
        <v>1</v>
      </c>
      <c r="I22" s="2327">
        <v>0</v>
      </c>
      <c r="J22" s="2330">
        <f>SUM(H22:I22)</f>
        <v>1</v>
      </c>
      <c r="K22" s="2326">
        <v>1</v>
      </c>
      <c r="L22" s="2327">
        <v>3</v>
      </c>
      <c r="M22" s="2330">
        <f>SUM(K22:L22)</f>
        <v>4</v>
      </c>
      <c r="N22" s="2326">
        <v>1</v>
      </c>
      <c r="O22" s="2327">
        <v>1</v>
      </c>
      <c r="P22" s="2328">
        <f t="shared" ref="P22:P28" si="6">SUM(N22:O22)</f>
        <v>2</v>
      </c>
      <c r="Q22" s="2314">
        <f>B22+E22+H22+K22+N22</f>
        <v>6</v>
      </c>
      <c r="R22" s="2331">
        <f>C22+F22+I22+L22+O22</f>
        <v>6</v>
      </c>
      <c r="S22" s="2315">
        <f t="shared" si="3"/>
        <v>12</v>
      </c>
      <c r="T22" s="419"/>
      <c r="U22" s="419"/>
    </row>
    <row r="23" spans="1:21" ht="32.25" customHeight="1">
      <c r="A23" s="593" t="s">
        <v>32</v>
      </c>
      <c r="B23" s="2326">
        <v>2</v>
      </c>
      <c r="C23" s="2327">
        <v>2</v>
      </c>
      <c r="D23" s="2328">
        <f>SUM(B23:C23)</f>
        <v>4</v>
      </c>
      <c r="E23" s="2329">
        <v>1</v>
      </c>
      <c r="F23" s="2327">
        <v>3</v>
      </c>
      <c r="G23" s="2330">
        <f>SUM(E23:F23)</f>
        <v>4</v>
      </c>
      <c r="H23" s="2326">
        <v>4</v>
      </c>
      <c r="I23" s="2327">
        <v>0</v>
      </c>
      <c r="J23" s="2330">
        <f>SUM(H23:I23)</f>
        <v>4</v>
      </c>
      <c r="K23" s="2326">
        <v>1</v>
      </c>
      <c r="L23" s="2327">
        <v>3</v>
      </c>
      <c r="M23" s="2330">
        <f>SUM(K23:L23)</f>
        <v>4</v>
      </c>
      <c r="N23" s="2326">
        <v>0</v>
      </c>
      <c r="O23" s="2327">
        <v>0</v>
      </c>
      <c r="P23" s="2328">
        <f t="shared" si="6"/>
        <v>0</v>
      </c>
      <c r="Q23" s="2314">
        <f t="shared" ref="Q23:R25" si="7">B23+E23+H23+K23</f>
        <v>8</v>
      </c>
      <c r="R23" s="2331">
        <f t="shared" si="7"/>
        <v>8</v>
      </c>
      <c r="S23" s="2315">
        <f t="shared" si="3"/>
        <v>16</v>
      </c>
      <c r="T23" s="420"/>
      <c r="U23" s="420"/>
    </row>
    <row r="24" spans="1:21" ht="47.25" customHeight="1">
      <c r="A24" s="2316" t="s">
        <v>317</v>
      </c>
      <c r="B24" s="2326">
        <v>0</v>
      </c>
      <c r="C24" s="2327">
        <v>1</v>
      </c>
      <c r="D24" s="2328">
        <f>SUM(B24:C24)</f>
        <v>1</v>
      </c>
      <c r="E24" s="2329">
        <v>0</v>
      </c>
      <c r="F24" s="2327">
        <v>0</v>
      </c>
      <c r="G24" s="2330">
        <f>SUM(E24:F24)</f>
        <v>0</v>
      </c>
      <c r="H24" s="2326">
        <v>0</v>
      </c>
      <c r="I24" s="2327">
        <v>0</v>
      </c>
      <c r="J24" s="2330">
        <f>SUM(H24:I24)</f>
        <v>0</v>
      </c>
      <c r="K24" s="2326">
        <v>0</v>
      </c>
      <c r="L24" s="2327">
        <v>0</v>
      </c>
      <c r="M24" s="2330">
        <f>SUM(K24:L24)</f>
        <v>0</v>
      </c>
      <c r="N24" s="2326">
        <v>0</v>
      </c>
      <c r="O24" s="2327">
        <v>0</v>
      </c>
      <c r="P24" s="2328">
        <f t="shared" si="6"/>
        <v>0</v>
      </c>
      <c r="Q24" s="2314">
        <f t="shared" si="7"/>
        <v>0</v>
      </c>
      <c r="R24" s="2331">
        <f t="shared" si="7"/>
        <v>1</v>
      </c>
      <c r="S24" s="2315">
        <f>SUM(Q24:R24)</f>
        <v>1</v>
      </c>
      <c r="T24" s="420"/>
      <c r="U24" s="420"/>
    </row>
    <row r="25" spans="1:21" ht="32.25" customHeight="1" thickBot="1">
      <c r="A25" s="593" t="s">
        <v>34</v>
      </c>
      <c r="B25" s="2326">
        <v>0</v>
      </c>
      <c r="C25" s="2327">
        <v>0</v>
      </c>
      <c r="D25" s="2328">
        <f>SUM(B25:C25)</f>
        <v>0</v>
      </c>
      <c r="E25" s="2329">
        <v>0</v>
      </c>
      <c r="F25" s="2327">
        <v>0</v>
      </c>
      <c r="G25" s="2330">
        <f>SUM(E25:F25)</f>
        <v>0</v>
      </c>
      <c r="H25" s="2326">
        <v>0</v>
      </c>
      <c r="I25" s="2327">
        <v>0</v>
      </c>
      <c r="J25" s="2330">
        <f>SUM(H25:I25)</f>
        <v>0</v>
      </c>
      <c r="K25" s="2326">
        <v>1</v>
      </c>
      <c r="L25" s="2327">
        <v>0</v>
      </c>
      <c r="M25" s="2330">
        <f>SUM(K25:L25)</f>
        <v>1</v>
      </c>
      <c r="N25" s="1581">
        <v>0</v>
      </c>
      <c r="O25" s="1582">
        <v>0</v>
      </c>
      <c r="P25" s="2328">
        <f t="shared" si="6"/>
        <v>0</v>
      </c>
      <c r="Q25" s="2314">
        <f t="shared" si="7"/>
        <v>1</v>
      </c>
      <c r="R25" s="2331">
        <f t="shared" si="7"/>
        <v>0</v>
      </c>
      <c r="S25" s="2315">
        <f t="shared" si="3"/>
        <v>1</v>
      </c>
      <c r="T25" s="419"/>
      <c r="U25" s="419"/>
    </row>
    <row r="26" spans="1:21" ht="26.25" thickBot="1">
      <c r="A26" s="1540" t="s">
        <v>13</v>
      </c>
      <c r="B26" s="1541">
        <f t="shared" ref="B26:M26" si="8">SUM(B22:B25)</f>
        <v>3</v>
      </c>
      <c r="C26" s="1541">
        <f t="shared" si="8"/>
        <v>4</v>
      </c>
      <c r="D26" s="990">
        <f t="shared" si="8"/>
        <v>7</v>
      </c>
      <c r="E26" s="1583">
        <f t="shared" si="8"/>
        <v>3</v>
      </c>
      <c r="F26" s="1541">
        <f t="shared" si="8"/>
        <v>4</v>
      </c>
      <c r="G26" s="990">
        <f t="shared" si="8"/>
        <v>7</v>
      </c>
      <c r="H26" s="1583">
        <f t="shared" si="8"/>
        <v>5</v>
      </c>
      <c r="I26" s="1541">
        <f t="shared" si="8"/>
        <v>0</v>
      </c>
      <c r="J26" s="1541">
        <f t="shared" si="8"/>
        <v>5</v>
      </c>
      <c r="K26" s="1541">
        <f t="shared" si="8"/>
        <v>3</v>
      </c>
      <c r="L26" s="1541">
        <f t="shared" si="8"/>
        <v>6</v>
      </c>
      <c r="M26" s="1541">
        <f t="shared" si="8"/>
        <v>9</v>
      </c>
      <c r="N26" s="990">
        <f>SUM(N22:N25)</f>
        <v>1</v>
      </c>
      <c r="O26" s="990">
        <f>SUM(O22:O25)</f>
        <v>1</v>
      </c>
      <c r="P26" s="990">
        <f t="shared" si="6"/>
        <v>2</v>
      </c>
      <c r="Q26" s="1584">
        <f>SUM(Q21:Q25)</f>
        <v>15</v>
      </c>
      <c r="R26" s="1584">
        <f>SUM(R21:R25)</f>
        <v>15</v>
      </c>
      <c r="S26" s="984">
        <f>SUM(S21:S25)</f>
        <v>30</v>
      </c>
      <c r="T26" s="421"/>
      <c r="U26" s="421"/>
    </row>
    <row r="27" spans="1:21" ht="28.5" customHeight="1" thickBot="1">
      <c r="A27" s="1543" t="s">
        <v>10</v>
      </c>
      <c r="B27" s="1083">
        <f t="shared" ref="B27:L27" si="9">B20</f>
        <v>217</v>
      </c>
      <c r="C27" s="1083">
        <f t="shared" si="9"/>
        <v>8</v>
      </c>
      <c r="D27" s="985">
        <f t="shared" si="9"/>
        <v>225</v>
      </c>
      <c r="E27" s="2341">
        <f t="shared" si="9"/>
        <v>237</v>
      </c>
      <c r="F27" s="1083">
        <f t="shared" si="9"/>
        <v>18</v>
      </c>
      <c r="G27" s="1083">
        <f t="shared" si="9"/>
        <v>255</v>
      </c>
      <c r="H27" s="1083">
        <f t="shared" si="9"/>
        <v>238</v>
      </c>
      <c r="I27" s="1083">
        <f t="shared" si="9"/>
        <v>12</v>
      </c>
      <c r="J27" s="1083">
        <f t="shared" si="9"/>
        <v>250</v>
      </c>
      <c r="K27" s="1083">
        <f t="shared" si="9"/>
        <v>228</v>
      </c>
      <c r="L27" s="1083">
        <f t="shared" si="9"/>
        <v>10</v>
      </c>
      <c r="M27" s="1585">
        <f>M20</f>
        <v>238</v>
      </c>
      <c r="N27" s="985">
        <f>SUM(N20)</f>
        <v>47</v>
      </c>
      <c r="O27" s="985">
        <f>SUM(O20)</f>
        <v>14</v>
      </c>
      <c r="P27" s="985">
        <f t="shared" si="6"/>
        <v>61</v>
      </c>
      <c r="Q27" s="1083">
        <f>Q20</f>
        <v>967</v>
      </c>
      <c r="R27" s="1083">
        <f>R20</f>
        <v>62</v>
      </c>
      <c r="S27" s="985">
        <f>Q27+R27</f>
        <v>1029</v>
      </c>
      <c r="T27" s="421"/>
      <c r="U27" s="421"/>
    </row>
    <row r="28" spans="1:21" ht="27.75" customHeight="1" thickBot="1">
      <c r="A28" s="1543" t="s">
        <v>14</v>
      </c>
      <c r="B28" s="1083">
        <f t="shared" ref="B28:S28" si="10">B26</f>
        <v>3</v>
      </c>
      <c r="C28" s="1083">
        <f t="shared" si="10"/>
        <v>4</v>
      </c>
      <c r="D28" s="985">
        <f t="shared" si="10"/>
        <v>7</v>
      </c>
      <c r="E28" s="2341">
        <f t="shared" si="10"/>
        <v>3</v>
      </c>
      <c r="F28" s="1083">
        <f t="shared" si="10"/>
        <v>4</v>
      </c>
      <c r="G28" s="1083">
        <f t="shared" si="10"/>
        <v>7</v>
      </c>
      <c r="H28" s="1083">
        <f t="shared" si="10"/>
        <v>5</v>
      </c>
      <c r="I28" s="1083">
        <f t="shared" si="10"/>
        <v>0</v>
      </c>
      <c r="J28" s="1083">
        <f t="shared" si="10"/>
        <v>5</v>
      </c>
      <c r="K28" s="1083">
        <f t="shared" si="10"/>
        <v>3</v>
      </c>
      <c r="L28" s="1083">
        <f t="shared" si="10"/>
        <v>6</v>
      </c>
      <c r="M28" s="1585">
        <f>M26</f>
        <v>9</v>
      </c>
      <c r="N28" s="985">
        <f>SUM(N26)</f>
        <v>1</v>
      </c>
      <c r="O28" s="985">
        <f>SUM(O26)</f>
        <v>1</v>
      </c>
      <c r="P28" s="985">
        <f t="shared" si="6"/>
        <v>2</v>
      </c>
      <c r="Q28" s="1083">
        <f t="shared" si="10"/>
        <v>15</v>
      </c>
      <c r="R28" s="1083">
        <f>R26</f>
        <v>15</v>
      </c>
      <c r="S28" s="985">
        <f t="shared" si="10"/>
        <v>30</v>
      </c>
      <c r="T28" s="422"/>
    </row>
    <row r="29" spans="1:21" ht="32.25" customHeight="1" thickBot="1">
      <c r="A29" s="1547" t="s">
        <v>15</v>
      </c>
      <c r="B29" s="1092">
        <f t="shared" ref="B29:R29" si="11">SUM(B27:B28)</f>
        <v>220</v>
      </c>
      <c r="C29" s="1092">
        <f t="shared" si="11"/>
        <v>12</v>
      </c>
      <c r="D29" s="991">
        <f t="shared" si="11"/>
        <v>232</v>
      </c>
      <c r="E29" s="2342">
        <f t="shared" si="11"/>
        <v>240</v>
      </c>
      <c r="F29" s="1092">
        <f t="shared" si="11"/>
        <v>22</v>
      </c>
      <c r="G29" s="1092">
        <f t="shared" si="11"/>
        <v>262</v>
      </c>
      <c r="H29" s="1092">
        <f t="shared" si="11"/>
        <v>243</v>
      </c>
      <c r="I29" s="1092">
        <f t="shared" si="11"/>
        <v>12</v>
      </c>
      <c r="J29" s="1092">
        <f t="shared" si="11"/>
        <v>255</v>
      </c>
      <c r="K29" s="1092">
        <f>SUM(K27:K28)</f>
        <v>231</v>
      </c>
      <c r="L29" s="1092">
        <f t="shared" si="11"/>
        <v>16</v>
      </c>
      <c r="M29" s="1586">
        <f t="shared" si="11"/>
        <v>247</v>
      </c>
      <c r="N29" s="991">
        <f>SUM(N27:N28)</f>
        <v>48</v>
      </c>
      <c r="O29" s="991">
        <f>SUM(O27:O28)</f>
        <v>15</v>
      </c>
      <c r="P29" s="991">
        <f>SUM(P27:P28)</f>
        <v>63</v>
      </c>
      <c r="Q29" s="1092">
        <f t="shared" si="11"/>
        <v>982</v>
      </c>
      <c r="R29" s="1092">
        <f t="shared" si="11"/>
        <v>77</v>
      </c>
      <c r="S29" s="991">
        <f>SUM(S27:S28)</f>
        <v>1059</v>
      </c>
      <c r="T29" s="421"/>
      <c r="U29" s="421"/>
    </row>
    <row r="30" spans="1:21" ht="30.75" customHeight="1">
      <c r="A30" s="3704"/>
      <c r="B30" s="3704"/>
      <c r="C30" s="3704"/>
      <c r="D30" s="3704"/>
      <c r="E30" s="3704"/>
      <c r="F30" s="3704"/>
      <c r="G30" s="3704"/>
      <c r="H30" s="3704"/>
      <c r="I30" s="3704"/>
      <c r="J30" s="3704"/>
      <c r="K30" s="3704"/>
      <c r="L30" s="3704"/>
      <c r="M30" s="3704"/>
      <c r="N30" s="3704"/>
      <c r="O30" s="3704"/>
      <c r="P30" s="3704"/>
      <c r="Q30" s="3704"/>
      <c r="R30" s="3704"/>
      <c r="S30" s="3704"/>
    </row>
    <row r="31" spans="1:21" ht="25.5">
      <c r="B31" s="422"/>
      <c r="C31" s="422"/>
      <c r="D31" s="422"/>
      <c r="E31" s="422"/>
      <c r="F31" s="422"/>
      <c r="G31" s="422"/>
      <c r="H31" s="422"/>
      <c r="I31" s="422"/>
      <c r="J31" s="422"/>
      <c r="K31" s="422"/>
      <c r="L31" s="422"/>
      <c r="M31" s="422"/>
      <c r="N31" s="422"/>
      <c r="O31" s="422"/>
      <c r="P31" s="422"/>
      <c r="Q31" s="422"/>
      <c r="R31" s="422"/>
      <c r="S31" s="422"/>
    </row>
    <row r="32" spans="1:21" ht="45" customHeight="1">
      <c r="B32" s="421"/>
      <c r="C32" s="421"/>
      <c r="D32" s="421"/>
      <c r="E32" s="421"/>
      <c r="F32" s="421"/>
      <c r="G32" s="421"/>
      <c r="H32" s="421"/>
      <c r="I32" s="421"/>
      <c r="J32" s="421"/>
      <c r="K32" s="421"/>
      <c r="L32" s="421"/>
      <c r="M32" s="421"/>
      <c r="N32" s="421"/>
      <c r="O32" s="421"/>
      <c r="P32" s="421"/>
      <c r="Q32" s="421"/>
      <c r="R32" s="421"/>
      <c r="S32" s="421"/>
    </row>
    <row r="33" ht="25.5"/>
    <row r="34" ht="25.5"/>
    <row r="35" ht="25.5"/>
    <row r="36" ht="25.5"/>
    <row r="37" ht="25.5"/>
    <row r="38" ht="25.5"/>
    <row r="39" ht="25.5"/>
    <row r="40" ht="25.5"/>
    <row r="41" ht="25.5"/>
    <row r="42" ht="25.5"/>
    <row r="43" ht="25.5"/>
    <row r="44" ht="25.5"/>
    <row r="45" ht="25.5"/>
    <row r="46" ht="25.5"/>
    <row r="47" ht="25.5"/>
    <row r="48" ht="25.5"/>
    <row r="49" ht="25.5"/>
    <row r="50" ht="25.5"/>
    <row r="51" ht="25.5"/>
    <row r="52" ht="25.5"/>
    <row r="53" ht="25.5"/>
    <row r="54" ht="25.5"/>
    <row r="55" ht="25.5"/>
    <row r="56" ht="25.5"/>
    <row r="57" ht="25.5"/>
    <row r="58" ht="25.5"/>
    <row r="59" ht="25.5"/>
    <row r="60" ht="25.5"/>
    <row r="61" ht="25.5"/>
    <row r="62" ht="25.5"/>
    <row r="63" ht="25.5"/>
    <row r="64" ht="25.5"/>
    <row r="65" ht="25.5"/>
    <row r="66" ht="25.5"/>
    <row r="67" ht="25.5"/>
    <row r="68" ht="25.5"/>
    <row r="69" ht="25.5"/>
    <row r="70" ht="25.5"/>
    <row r="71" ht="25.5"/>
    <row r="72" ht="25.5"/>
    <row r="73" ht="25.5"/>
    <row r="74" ht="25.5"/>
    <row r="75" ht="25.5"/>
    <row r="76" ht="25.5"/>
    <row r="77" ht="25.5"/>
    <row r="78" ht="25.5"/>
    <row r="79" ht="25.5"/>
    <row r="80" ht="25.5"/>
    <row r="81" ht="25.5"/>
    <row r="82" ht="25.5"/>
    <row r="83" ht="25.5"/>
    <row r="84" ht="25.5"/>
    <row r="85" ht="25.5"/>
    <row r="86" ht="25.5"/>
    <row r="87" ht="25.5"/>
    <row r="88" ht="25.5"/>
    <row r="89" ht="25.5"/>
    <row r="90" ht="25.5"/>
    <row r="91" ht="25.5"/>
    <row r="92" ht="25.5"/>
    <row r="93" ht="25.5"/>
    <row r="94" ht="25.5"/>
    <row r="95" ht="25.5"/>
    <row r="96" ht="25.5"/>
    <row r="97" ht="25.5"/>
    <row r="98" ht="25.5"/>
    <row r="99" ht="25.5"/>
    <row r="100" ht="25.5"/>
    <row r="101" ht="25.5"/>
    <row r="102" ht="25.5"/>
    <row r="103" ht="25.5"/>
    <row r="104" ht="25.5"/>
    <row r="105" ht="25.5"/>
    <row r="106" ht="25.5"/>
    <row r="107" ht="25.5"/>
    <row r="108" ht="25.5"/>
    <row r="109" ht="25.5"/>
    <row r="110" ht="25.5"/>
    <row r="111" ht="25.5"/>
    <row r="112" ht="25.5"/>
    <row r="113" ht="25.5"/>
    <row r="114" ht="25.5"/>
    <row r="115" ht="25.5"/>
    <row r="116" ht="25.5"/>
    <row r="117" ht="25.5"/>
    <row r="118" ht="25.5"/>
    <row r="119" ht="25.5"/>
    <row r="120" ht="25.5"/>
    <row r="121" ht="25.5"/>
    <row r="122" ht="25.5"/>
    <row r="123" ht="25.5"/>
    <row r="124" ht="25.5"/>
    <row r="125" ht="25.5"/>
    <row r="126" ht="25.5"/>
    <row r="127" ht="25.5"/>
    <row r="128" ht="25.5"/>
    <row r="129" ht="25.5"/>
    <row r="130" ht="25.5"/>
    <row r="131" ht="25.5"/>
    <row r="132" ht="25.5"/>
    <row r="133" ht="25.5"/>
    <row r="134" ht="25.5"/>
    <row r="135" ht="25.5"/>
    <row r="136" ht="25.5"/>
    <row r="137" ht="25.5"/>
    <row r="138" ht="25.5"/>
    <row r="139" ht="25.5"/>
    <row r="140" ht="25.5"/>
    <row r="141" ht="25.5"/>
    <row r="142" ht="25.5"/>
    <row r="143" ht="25.5"/>
    <row r="144" ht="25.5"/>
    <row r="145" ht="25.5"/>
    <row r="146" ht="25.5"/>
    <row r="147" ht="25.5"/>
    <row r="148" ht="25.5"/>
    <row r="149" ht="25.5"/>
    <row r="150" ht="25.5"/>
    <row r="151" ht="25.5"/>
    <row r="152" ht="25.5"/>
    <row r="153" ht="25.5"/>
    <row r="154" ht="25.5"/>
    <row r="155" ht="25.5"/>
    <row r="156" ht="25.5"/>
    <row r="157" ht="25.5"/>
    <row r="158" ht="25.5"/>
    <row r="159" ht="25.5"/>
    <row r="160" ht="25.5"/>
    <row r="161" ht="25.5"/>
    <row r="162" ht="25.5"/>
    <row r="163" ht="25.5"/>
    <row r="164" ht="25.5"/>
    <row r="165" ht="25.5"/>
    <row r="166" ht="25.5"/>
    <row r="167" ht="25.5"/>
    <row r="168" ht="25.5"/>
    <row r="169" ht="25.5"/>
    <row r="170" ht="25.5"/>
    <row r="171" ht="25.5"/>
    <row r="172" ht="25.5"/>
    <row r="173" ht="25.5"/>
    <row r="174" ht="25.5"/>
    <row r="175" ht="25.5"/>
    <row r="176" ht="25.5"/>
    <row r="177" ht="25.5"/>
    <row r="178" ht="25.5"/>
    <row r="179" ht="25.5"/>
    <row r="180" ht="25.5"/>
    <row r="181" ht="25.5"/>
    <row r="182" ht="25.5"/>
    <row r="183" ht="25.5"/>
    <row r="184" ht="25.5"/>
    <row r="185" ht="25.5"/>
    <row r="186" ht="25.5"/>
    <row r="187" ht="25.5"/>
    <row r="188" ht="25.5"/>
    <row r="189" ht="25.5"/>
    <row r="190" ht="25.5"/>
    <row r="191" ht="25.5"/>
    <row r="192" ht="25.5"/>
    <row r="193" ht="25.5"/>
    <row r="194" ht="25.5"/>
    <row r="195" ht="25.5"/>
    <row r="196" ht="25.5"/>
    <row r="197" ht="25.5"/>
    <row r="198" ht="25.5"/>
    <row r="199" ht="25.5"/>
    <row r="200" ht="25.5"/>
    <row r="201" ht="25.5"/>
    <row r="202" ht="25.5"/>
    <row r="203" ht="25.5"/>
    <row r="204" ht="25.5"/>
    <row r="205" ht="25.5"/>
    <row r="206" ht="25.5"/>
    <row r="207" ht="25.5"/>
    <row r="208" ht="25.5"/>
    <row r="209" ht="25.5"/>
    <row r="210" ht="25.5"/>
    <row r="211" ht="25.5"/>
    <row r="212" ht="25.5"/>
    <row r="213" ht="25.5"/>
    <row r="214" ht="25.5"/>
    <row r="215" ht="25.5"/>
    <row r="216" ht="25.5"/>
    <row r="217" ht="25.5"/>
    <row r="218" ht="25.5"/>
    <row r="219" ht="25.5"/>
    <row r="220" ht="25.5"/>
    <row r="221" ht="25.5"/>
    <row r="222" ht="25.5"/>
    <row r="223" ht="25.5"/>
    <row r="224" ht="25.5"/>
    <row r="225" ht="25.5"/>
    <row r="226" ht="25.5"/>
    <row r="227" ht="25.5"/>
    <row r="228" ht="25.5"/>
    <row r="229" ht="25.5"/>
    <row r="230" ht="25.5"/>
    <row r="231" ht="25.5"/>
    <row r="232" ht="25.5"/>
    <row r="233" ht="25.5"/>
    <row r="234" ht="25.5"/>
    <row r="235" ht="25.5"/>
    <row r="236" ht="25.5"/>
    <row r="237" ht="25.5"/>
    <row r="238" ht="25.5"/>
    <row r="239" ht="25.5"/>
    <row r="240" ht="25.5"/>
    <row r="241" ht="25.5"/>
    <row r="242" ht="25.5"/>
    <row r="243" ht="25.5"/>
    <row r="244" ht="25.5"/>
    <row r="245" ht="25.5"/>
    <row r="246" ht="25.5"/>
    <row r="247" ht="25.5"/>
    <row r="248" ht="25.5"/>
    <row r="249" ht="25.5"/>
    <row r="250" ht="25.5"/>
    <row r="251" ht="25.5"/>
    <row r="252" ht="25.5"/>
    <row r="253" ht="25.5"/>
    <row r="254" ht="25.5"/>
    <row r="255" ht="25.5"/>
    <row r="256" ht="25.5"/>
    <row r="257" ht="25.5"/>
    <row r="258" ht="25.5"/>
    <row r="259" ht="25.5"/>
    <row r="260" ht="25.5"/>
    <row r="261" ht="25.5"/>
    <row r="262" ht="25.5"/>
    <row r="263" ht="25.5"/>
    <row r="264" ht="25.5"/>
    <row r="265" ht="25.5"/>
    <row r="266" ht="25.5"/>
    <row r="267" ht="25.5"/>
    <row r="268" ht="25.5"/>
    <row r="269" ht="25.5"/>
    <row r="270" ht="25.5"/>
    <row r="271" ht="25.5"/>
    <row r="272" ht="25.5"/>
    <row r="273" ht="25.5"/>
    <row r="274" ht="25.5"/>
    <row r="275" ht="25.5"/>
    <row r="276" ht="25.5"/>
    <row r="277" ht="25.5"/>
    <row r="278" ht="25.5"/>
    <row r="279" ht="25.5"/>
    <row r="280" ht="25.5"/>
    <row r="281" ht="25.5"/>
    <row r="282" ht="25.5"/>
    <row r="283" ht="25.5"/>
    <row r="284" ht="25.5"/>
    <row r="285" ht="25.5"/>
    <row r="286" ht="25.5"/>
    <row r="287" ht="25.5"/>
    <row r="288" ht="25.5"/>
    <row r="289" ht="25.5"/>
    <row r="290" ht="25.5"/>
    <row r="291" ht="25.5"/>
    <row r="292" ht="25.5"/>
    <row r="293" ht="25.5"/>
    <row r="294" ht="25.5"/>
    <row r="295" ht="25.5"/>
    <row r="296" ht="25.5"/>
    <row r="297" ht="25.5"/>
    <row r="298" ht="25.5"/>
    <row r="299" ht="25.5"/>
    <row r="300" ht="25.5"/>
    <row r="301" ht="25.5"/>
    <row r="302" ht="25.5"/>
    <row r="303" ht="25.5"/>
    <row r="304" ht="25.5"/>
    <row r="305" ht="25.5"/>
    <row r="306" ht="25.5"/>
    <row r="307" ht="25.5"/>
    <row r="308" ht="25.5"/>
    <row r="309" ht="25.5"/>
    <row r="310" ht="25.5"/>
    <row r="311" ht="25.5"/>
    <row r="312" ht="25.5"/>
    <row r="313" ht="25.5"/>
    <row r="314" ht="25.5"/>
    <row r="315" ht="25.5"/>
    <row r="316" ht="25.5"/>
    <row r="317" ht="25.5"/>
    <row r="318" ht="25.5"/>
    <row r="319" ht="25.5"/>
    <row r="320" ht="25.5"/>
    <row r="321" ht="25.5"/>
    <row r="322" ht="25.5"/>
    <row r="323" ht="25.5"/>
    <row r="324" ht="25.5"/>
    <row r="325" ht="25.5"/>
    <row r="326" ht="25.5"/>
    <row r="327" ht="25.5"/>
    <row r="328" ht="25.5"/>
    <row r="329" ht="25.5"/>
    <row r="330" ht="25.5"/>
    <row r="331" ht="25.5"/>
    <row r="332" ht="25.5"/>
    <row r="333" ht="25.5"/>
    <row r="334" ht="25.5"/>
    <row r="335" ht="25.5"/>
    <row r="336" ht="25.5"/>
    <row r="337" ht="25.5"/>
    <row r="338" ht="25.5"/>
    <row r="339" ht="25.5"/>
    <row r="340" ht="25.5"/>
    <row r="341" ht="25.5"/>
    <row r="342" ht="25.5"/>
    <row r="343" ht="25.5"/>
    <row r="344" ht="25.5"/>
    <row r="345" ht="25.5"/>
    <row r="346" ht="25.5"/>
    <row r="347" ht="25.5"/>
    <row r="348" ht="25.5"/>
    <row r="349" ht="25.5"/>
    <row r="350" ht="25.5"/>
    <row r="351" ht="25.5"/>
    <row r="352" ht="25.5"/>
    <row r="353" ht="25.5"/>
    <row r="354" ht="25.5"/>
    <row r="355" ht="25.5"/>
    <row r="356" ht="25.5"/>
    <row r="357" ht="25.5"/>
    <row r="358" ht="25.5"/>
    <row r="359" ht="25.5"/>
    <row r="360" ht="25.5"/>
    <row r="361" ht="25.5"/>
    <row r="362" ht="25.5"/>
    <row r="363" ht="25.5"/>
    <row r="364" ht="25.5"/>
    <row r="365" ht="25.5"/>
    <row r="366" ht="25.5"/>
    <row r="367" ht="25.5"/>
    <row r="368" ht="25.5"/>
    <row r="369" ht="25.5"/>
    <row r="370" ht="25.5"/>
    <row r="371" ht="25.5"/>
    <row r="372" ht="25.5"/>
    <row r="373" ht="25.5"/>
    <row r="374" ht="25.5"/>
    <row r="375" ht="25.5"/>
    <row r="376" ht="25.5"/>
    <row r="377" ht="25.5"/>
    <row r="378" ht="25.5"/>
    <row r="379" ht="25.5"/>
    <row r="380" ht="25.5"/>
    <row r="381" ht="25.5"/>
    <row r="382" ht="25.5"/>
    <row r="383" ht="25.5"/>
    <row r="384" ht="25.5"/>
    <row r="385" ht="25.5"/>
    <row r="386" ht="25.5"/>
    <row r="387" ht="25.5"/>
    <row r="388" ht="25.5"/>
    <row r="389" ht="25.5"/>
    <row r="390" ht="25.5"/>
    <row r="391" ht="25.5"/>
    <row r="392" ht="25.5"/>
    <row r="393" ht="25.5"/>
    <row r="394" ht="25.5"/>
    <row r="395" ht="25.5"/>
    <row r="396" ht="25.5"/>
    <row r="397" ht="25.5"/>
    <row r="398" ht="25.5"/>
    <row r="399" ht="25.5"/>
    <row r="400" ht="25.5"/>
    <row r="401" ht="25.5"/>
    <row r="402" ht="25.5"/>
    <row r="403" ht="25.5"/>
    <row r="404" ht="25.5"/>
    <row r="405" ht="25.5"/>
    <row r="406" ht="25.5"/>
    <row r="407" ht="25.5"/>
    <row r="408" ht="25.5"/>
    <row r="409" ht="25.5"/>
    <row r="410" ht="25.5"/>
    <row r="411" ht="25.5"/>
    <row r="412" ht="25.5"/>
    <row r="413" ht="25.5"/>
    <row r="414" ht="25.5"/>
    <row r="415" ht="25.5"/>
    <row r="416" ht="25.5"/>
    <row r="417" ht="25.5"/>
    <row r="418" ht="25.5"/>
    <row r="419" ht="25.5"/>
    <row r="420" ht="25.5"/>
    <row r="421" ht="25.5"/>
    <row r="422" ht="25.5"/>
    <row r="423" ht="25.5"/>
    <row r="424" ht="25.5"/>
    <row r="425" ht="25.5"/>
    <row r="426" ht="25.5"/>
    <row r="427" ht="25.5"/>
    <row r="428" ht="25.5"/>
    <row r="429" ht="25.5"/>
    <row r="430" ht="25.5"/>
    <row r="431" ht="25.5"/>
    <row r="432" ht="25.5"/>
    <row r="433" ht="25.5"/>
    <row r="434" ht="25.5"/>
    <row r="435" ht="25.5"/>
    <row r="436" ht="25.5"/>
    <row r="437" ht="25.5"/>
    <row r="438" ht="25.5"/>
    <row r="439" ht="25.5"/>
    <row r="440" ht="25.5"/>
    <row r="441" ht="25.5"/>
    <row r="442" ht="25.5"/>
    <row r="443" ht="25.5"/>
    <row r="444" ht="25.5"/>
    <row r="445" ht="25.5"/>
    <row r="446" ht="25.5"/>
    <row r="447" ht="25.5"/>
    <row r="448" ht="25.5"/>
    <row r="449" ht="25.5"/>
    <row r="450" ht="25.5"/>
    <row r="451" ht="25.5"/>
    <row r="452" ht="25.5"/>
    <row r="453" ht="25.5"/>
    <row r="454" ht="25.5"/>
    <row r="455" ht="25.5"/>
    <row r="456" ht="25.5"/>
    <row r="457" ht="25.5"/>
    <row r="458" ht="25.5"/>
    <row r="459" ht="25.5"/>
    <row r="460" ht="25.5"/>
    <row r="461" ht="25.5"/>
    <row r="462" ht="25.5"/>
    <row r="463" ht="25.5"/>
    <row r="464" ht="25.5"/>
    <row r="465" ht="25.5"/>
    <row r="466" ht="25.5"/>
    <row r="467" ht="25.5"/>
    <row r="468" ht="25.5"/>
    <row r="469" ht="25.5"/>
    <row r="470" ht="25.5"/>
    <row r="471" ht="25.5"/>
    <row r="472" ht="25.5"/>
    <row r="473" ht="25.5"/>
    <row r="474" ht="25.5"/>
    <row r="475" ht="25.5"/>
    <row r="476" ht="25.5"/>
    <row r="477" ht="25.5"/>
    <row r="478" ht="25.5"/>
    <row r="479" ht="25.5"/>
    <row r="480" ht="25.5"/>
    <row r="481" ht="25.5"/>
    <row r="482" ht="25.5"/>
    <row r="483" ht="25.5"/>
    <row r="484" ht="25.5"/>
    <row r="485" ht="25.5"/>
    <row r="486" ht="25.5"/>
    <row r="487" ht="25.5"/>
    <row r="488" ht="25.5"/>
    <row r="489" ht="25.5"/>
    <row r="490" ht="25.5"/>
    <row r="491" ht="25.5"/>
    <row r="492" ht="25.5"/>
    <row r="493" ht="25.5"/>
    <row r="494" ht="25.5"/>
    <row r="495" ht="25.5"/>
    <row r="496" ht="25.5"/>
    <row r="497" ht="25.5"/>
    <row r="498" ht="25.5"/>
    <row r="499" ht="25.5"/>
    <row r="500" ht="25.5"/>
    <row r="501" ht="25.5"/>
    <row r="502" ht="25.5"/>
    <row r="503" ht="25.5"/>
    <row r="504" ht="25.5"/>
    <row r="505" ht="25.5"/>
    <row r="506" ht="25.5"/>
    <row r="507" ht="25.5"/>
    <row r="508" ht="25.5"/>
    <row r="509" ht="25.5"/>
    <row r="510" ht="25.5"/>
    <row r="511" ht="25.5"/>
    <row r="512" ht="25.5"/>
    <row r="513" ht="25.5"/>
    <row r="514" ht="25.5"/>
    <row r="515" ht="25.5"/>
    <row r="516" ht="25.5"/>
    <row r="517" ht="25.5"/>
    <row r="518" ht="25.5"/>
    <row r="519" ht="25.5"/>
    <row r="520" ht="25.5"/>
    <row r="521" ht="25.5"/>
    <row r="522" ht="25.5"/>
    <row r="523" ht="25.5"/>
    <row r="524" ht="25.5"/>
    <row r="525" ht="25.5"/>
    <row r="526" ht="25.5"/>
    <row r="527" ht="25.5"/>
    <row r="528" ht="25.5"/>
    <row r="529" ht="25.5"/>
    <row r="530" ht="25.5"/>
    <row r="531" ht="25.5"/>
    <row r="532" ht="25.5"/>
    <row r="533" ht="25.5"/>
    <row r="534" ht="25.5"/>
    <row r="535" ht="25.5"/>
    <row r="536" ht="25.5"/>
    <row r="537" ht="25.5"/>
    <row r="538" ht="25.5"/>
    <row r="539" ht="25.5"/>
    <row r="540" ht="25.5"/>
    <row r="541" ht="25.5"/>
    <row r="542" ht="25.5"/>
    <row r="543" ht="25.5"/>
    <row r="544" ht="25.5"/>
    <row r="545" ht="25.5"/>
    <row r="546" ht="25.5"/>
    <row r="547" ht="25.5"/>
    <row r="548" ht="25.5"/>
    <row r="549" ht="25.5"/>
    <row r="550" ht="25.5"/>
    <row r="551" ht="25.5"/>
    <row r="552" ht="25.5"/>
    <row r="553" ht="25.5"/>
    <row r="554" ht="25.5"/>
    <row r="555" ht="25.5"/>
    <row r="556" ht="25.5"/>
    <row r="557" ht="25.5"/>
    <row r="558" ht="25.5"/>
    <row r="559" ht="25.5"/>
    <row r="560" ht="25.5"/>
    <row r="561" ht="25.5"/>
    <row r="562" ht="25.5"/>
    <row r="563" ht="25.5"/>
    <row r="564" ht="25.5"/>
    <row r="565" ht="25.5"/>
    <row r="566" ht="25.5"/>
    <row r="567" ht="25.5"/>
    <row r="568" ht="25.5"/>
    <row r="569" ht="25.5"/>
    <row r="570" ht="25.5"/>
    <row r="571" ht="25.5"/>
    <row r="572" ht="25.5"/>
    <row r="573" ht="25.5"/>
    <row r="574" ht="25.5"/>
    <row r="575" ht="25.5"/>
    <row r="576" ht="25.5"/>
    <row r="577" ht="25.5"/>
    <row r="578" ht="25.5"/>
    <row r="579" ht="25.5"/>
    <row r="580" ht="25.5"/>
    <row r="581" ht="25.5"/>
    <row r="582" ht="25.5"/>
    <row r="583" ht="25.5"/>
    <row r="584" ht="25.5"/>
    <row r="585" ht="25.5"/>
    <row r="586" ht="25.5"/>
    <row r="587" ht="25.5"/>
    <row r="588" ht="25.5"/>
    <row r="589" ht="25.5"/>
    <row r="590" ht="25.5"/>
    <row r="591" ht="25.5"/>
    <row r="592" ht="25.5"/>
    <row r="593" ht="25.5"/>
    <row r="594" ht="25.5"/>
    <row r="595" ht="25.5"/>
    <row r="596" ht="25.5"/>
    <row r="597" ht="25.5"/>
    <row r="598" ht="25.5"/>
    <row r="599" ht="25.5"/>
    <row r="600" ht="25.5"/>
    <row r="601" ht="25.5"/>
    <row r="602" ht="25.5"/>
    <row r="603" ht="25.5"/>
    <row r="604" ht="25.5"/>
    <row r="605" ht="25.5"/>
    <row r="606" ht="25.5"/>
    <row r="607" ht="25.5"/>
    <row r="608" ht="25.5"/>
    <row r="609" ht="25.5"/>
    <row r="610" ht="25.5"/>
    <row r="611" ht="25.5"/>
    <row r="612" ht="25.5"/>
    <row r="613" ht="25.5"/>
    <row r="614" ht="25.5"/>
    <row r="615" ht="25.5"/>
    <row r="616" ht="25.5"/>
    <row r="617" ht="25.5"/>
    <row r="618" ht="25.5"/>
    <row r="619" ht="25.5"/>
    <row r="620" ht="25.5"/>
    <row r="621" ht="25.5"/>
    <row r="622" ht="25.5"/>
    <row r="623" ht="25.5"/>
    <row r="624" ht="25.5"/>
    <row r="625" ht="25.5"/>
    <row r="626" ht="25.5"/>
    <row r="627" ht="25.5"/>
    <row r="628" ht="25.5"/>
    <row r="629" ht="25.5"/>
    <row r="630" ht="25.5"/>
    <row r="631" ht="25.5"/>
    <row r="632" ht="25.5"/>
    <row r="633" ht="25.5"/>
    <row r="634" ht="25.5"/>
    <row r="635" ht="25.5"/>
    <row r="636" ht="25.5"/>
    <row r="637" ht="25.5"/>
    <row r="638" ht="25.5"/>
    <row r="639" ht="25.5"/>
    <row r="640" ht="25.5"/>
    <row r="641" ht="25.5"/>
    <row r="642" ht="25.5"/>
    <row r="643" ht="25.5"/>
    <row r="644" ht="25.5"/>
    <row r="645" ht="25.5"/>
    <row r="646" ht="25.5"/>
    <row r="647" ht="25.5"/>
    <row r="648" ht="25.5"/>
    <row r="649" ht="25.5"/>
    <row r="650" ht="25.5"/>
    <row r="651" ht="25.5"/>
    <row r="652" ht="25.5"/>
    <row r="653" ht="25.5"/>
    <row r="654" ht="25.5"/>
    <row r="655" ht="25.5"/>
    <row r="656" ht="25.5"/>
    <row r="657" ht="25.5"/>
    <row r="658" ht="25.5"/>
    <row r="659" ht="25.5"/>
    <row r="660" ht="25.5"/>
    <row r="661" ht="25.5"/>
    <row r="662" ht="25.5"/>
    <row r="663" ht="25.5"/>
    <row r="664" ht="25.5"/>
    <row r="665" ht="25.5"/>
    <row r="666" ht="25.5"/>
    <row r="667" ht="25.5"/>
    <row r="668" ht="25.5"/>
    <row r="669" ht="25.5"/>
    <row r="670" ht="25.5"/>
    <row r="671" ht="25.5"/>
    <row r="672" ht="25.5"/>
    <row r="673" ht="25.5"/>
    <row r="674" ht="25.5"/>
    <row r="675" ht="25.5"/>
    <row r="676" ht="25.5"/>
    <row r="677" ht="25.5"/>
    <row r="678" ht="25.5"/>
    <row r="679" ht="25.5"/>
    <row r="680" ht="25.5"/>
    <row r="681" ht="25.5"/>
    <row r="682" ht="25.5"/>
    <row r="683" ht="25.5"/>
    <row r="684" ht="25.5"/>
    <row r="685" ht="25.5"/>
    <row r="686" ht="25.5"/>
    <row r="687" ht="25.5"/>
    <row r="688" ht="25.5"/>
    <row r="689" ht="25.5"/>
    <row r="690" ht="25.5"/>
    <row r="691" ht="25.5"/>
    <row r="692" ht="25.5"/>
    <row r="693" ht="25.5"/>
    <row r="694" ht="25.5"/>
    <row r="695" ht="25.5"/>
    <row r="696" ht="25.5"/>
    <row r="697" ht="25.5"/>
    <row r="698" ht="25.5"/>
    <row r="699" ht="25.5"/>
    <row r="700" ht="25.5"/>
    <row r="701" ht="25.5"/>
    <row r="702" ht="25.5"/>
    <row r="703" ht="25.5"/>
    <row r="704" ht="25.5"/>
    <row r="705" ht="25.5"/>
    <row r="706" ht="25.5"/>
    <row r="707" ht="25.5"/>
    <row r="708" ht="25.5"/>
    <row r="709" ht="25.5"/>
    <row r="710" ht="25.5"/>
    <row r="711" ht="25.5"/>
    <row r="712" ht="25.5"/>
    <row r="713" ht="25.5"/>
    <row r="714" ht="25.5"/>
    <row r="715" ht="25.5"/>
    <row r="716" ht="25.5"/>
    <row r="717" ht="25.5"/>
    <row r="718" ht="25.5"/>
    <row r="719" ht="25.5"/>
    <row r="720" ht="25.5"/>
    <row r="721" ht="25.5"/>
    <row r="722" ht="25.5"/>
    <row r="723" ht="25.5"/>
    <row r="724" ht="25.5"/>
    <row r="725" ht="25.5"/>
    <row r="726" ht="25.5"/>
    <row r="727" ht="25.5"/>
    <row r="728" ht="25.5"/>
    <row r="729" ht="25.5"/>
    <row r="730" ht="25.5"/>
    <row r="731" ht="25.5"/>
    <row r="732" ht="25.5"/>
    <row r="733" ht="25.5"/>
    <row r="734" ht="25.5"/>
    <row r="735" ht="25.5"/>
    <row r="736" ht="25.5"/>
    <row r="737" ht="25.5"/>
    <row r="738" ht="25.5"/>
    <row r="739" ht="25.5"/>
    <row r="740" ht="25.5"/>
    <row r="741" ht="25.5"/>
    <row r="742" ht="25.5"/>
    <row r="743" ht="25.5"/>
    <row r="744" ht="25.5"/>
    <row r="745" ht="25.5"/>
    <row r="746" ht="25.5"/>
    <row r="747" ht="25.5"/>
    <row r="748" ht="25.5"/>
    <row r="749" ht="25.5"/>
    <row r="750" ht="25.5"/>
    <row r="751" ht="25.5"/>
    <row r="752" ht="25.5"/>
    <row r="753" ht="25.5"/>
    <row r="754" ht="25.5"/>
    <row r="755" ht="25.5"/>
    <row r="756" ht="25.5"/>
    <row r="757" ht="25.5"/>
    <row r="758" ht="25.5"/>
    <row r="759" ht="25.5"/>
    <row r="760" ht="25.5"/>
    <row r="761" ht="25.5"/>
    <row r="762" ht="25.5"/>
    <row r="763" ht="25.5"/>
    <row r="764" ht="25.5"/>
    <row r="765" ht="25.5"/>
    <row r="766" ht="25.5"/>
    <row r="767" ht="25.5"/>
    <row r="768" ht="25.5"/>
    <row r="769" ht="25.5"/>
    <row r="770" ht="25.5"/>
    <row r="771" ht="25.5"/>
    <row r="772" ht="25.5"/>
    <row r="773" ht="25.5"/>
    <row r="774" ht="25.5"/>
    <row r="775" ht="25.5"/>
    <row r="776" ht="25.5"/>
    <row r="777" ht="25.5"/>
    <row r="778" ht="25.5"/>
    <row r="779" ht="25.5"/>
    <row r="780" ht="25.5"/>
    <row r="781" ht="25.5"/>
    <row r="782" ht="25.5"/>
    <row r="783" ht="25.5"/>
    <row r="784" ht="25.5"/>
    <row r="785" ht="25.5"/>
    <row r="786" ht="25.5"/>
    <row r="787" ht="25.5"/>
    <row r="788" ht="25.5"/>
    <row r="789" ht="25.5"/>
    <row r="790" ht="25.5"/>
    <row r="791" ht="25.5"/>
    <row r="792" ht="25.5"/>
    <row r="793" ht="25.5"/>
    <row r="794" ht="25.5"/>
    <row r="795" ht="25.5"/>
    <row r="796" ht="25.5"/>
    <row r="797" ht="25.5"/>
    <row r="798" ht="25.5"/>
    <row r="799" ht="25.5"/>
    <row r="800" ht="25.5"/>
    <row r="801" ht="25.5"/>
    <row r="802" ht="25.5"/>
    <row r="803" ht="25.5"/>
    <row r="804" ht="25.5"/>
    <row r="805" ht="25.5"/>
    <row r="806" ht="25.5"/>
    <row r="807" ht="25.5"/>
    <row r="808" ht="25.5"/>
    <row r="809" ht="25.5"/>
    <row r="810" ht="25.5"/>
    <row r="811" ht="25.5"/>
    <row r="812" ht="25.5"/>
    <row r="813" ht="25.5"/>
    <row r="814" ht="25.5"/>
    <row r="815" ht="25.5"/>
    <row r="816" ht="25.5"/>
    <row r="817" ht="25.5"/>
    <row r="818" ht="25.5"/>
    <row r="819" ht="25.5"/>
    <row r="820" ht="25.5"/>
    <row r="821" ht="25.5"/>
    <row r="822" ht="25.5"/>
    <row r="823" ht="25.5"/>
    <row r="824" ht="25.5"/>
    <row r="825" ht="25.5"/>
    <row r="826" ht="25.5"/>
    <row r="827" ht="25.5"/>
    <row r="828" ht="25.5"/>
    <row r="829" ht="25.5"/>
    <row r="830" ht="25.5"/>
    <row r="831" ht="25.5"/>
    <row r="832" ht="25.5"/>
    <row r="833" ht="25.5"/>
    <row r="834" ht="25.5"/>
    <row r="835" ht="25.5"/>
    <row r="836" ht="25.5"/>
    <row r="837" ht="25.5"/>
    <row r="838" ht="25.5"/>
    <row r="839" ht="25.5"/>
    <row r="840" ht="25.5"/>
    <row r="841" ht="25.5"/>
    <row r="842" ht="25.5"/>
    <row r="843" ht="25.5"/>
    <row r="844" ht="25.5"/>
    <row r="845" ht="25.5"/>
    <row r="846" ht="25.5"/>
    <row r="847" ht="25.5"/>
    <row r="848" ht="25.5"/>
    <row r="849" ht="25.5"/>
    <row r="850" ht="25.5"/>
    <row r="851" ht="25.5"/>
    <row r="852" ht="25.5"/>
    <row r="853" ht="25.5"/>
    <row r="854" ht="25.5"/>
    <row r="855" ht="25.5"/>
    <row r="856" ht="25.5"/>
    <row r="857" ht="25.5"/>
    <row r="858" ht="25.5"/>
    <row r="859" ht="25.5"/>
    <row r="860" ht="25.5"/>
    <row r="861" ht="25.5"/>
    <row r="862" ht="25.5"/>
    <row r="863" ht="25.5"/>
    <row r="864" ht="25.5"/>
    <row r="865" ht="25.5"/>
    <row r="866" ht="25.5"/>
    <row r="867" ht="25.5"/>
    <row r="868" ht="25.5"/>
    <row r="869" ht="25.5"/>
    <row r="870" ht="25.5"/>
    <row r="871" ht="25.5"/>
    <row r="872" ht="25.5"/>
    <row r="873" ht="25.5"/>
    <row r="874" ht="25.5"/>
    <row r="875" ht="25.5"/>
    <row r="876" ht="25.5"/>
    <row r="877" ht="25.5"/>
    <row r="878" ht="25.5"/>
    <row r="879" ht="25.5"/>
    <row r="880" ht="25.5"/>
    <row r="881" ht="25.5"/>
    <row r="882" ht="25.5"/>
    <row r="883" ht="25.5"/>
    <row r="884" ht="25.5"/>
    <row r="885" ht="25.5"/>
    <row r="886" ht="25.5"/>
    <row r="887" ht="25.5"/>
    <row r="888" ht="25.5"/>
    <row r="889" ht="25.5"/>
    <row r="890" ht="25.5"/>
    <row r="891" ht="25.5"/>
    <row r="892" ht="25.5"/>
    <row r="893" ht="25.5"/>
    <row r="894" ht="25.5"/>
    <row r="895" ht="25.5"/>
    <row r="896" ht="25.5"/>
    <row r="897" ht="25.5"/>
    <row r="898" ht="25.5"/>
    <row r="899" ht="25.5"/>
    <row r="900" ht="25.5"/>
    <row r="901" ht="25.5"/>
    <row r="902" ht="25.5"/>
    <row r="903" ht="25.5"/>
    <row r="904" ht="25.5"/>
    <row r="905" ht="25.5"/>
    <row r="906" ht="25.5"/>
    <row r="907" ht="25.5"/>
    <row r="908" ht="25.5"/>
    <row r="909" ht="25.5"/>
    <row r="910" ht="25.5"/>
    <row r="911" ht="25.5"/>
    <row r="912" ht="25.5"/>
    <row r="913" ht="25.5"/>
    <row r="914" ht="25.5"/>
    <row r="915" ht="25.5"/>
    <row r="916" ht="25.5"/>
    <row r="917" ht="25.5"/>
    <row r="918" ht="25.5"/>
    <row r="919" ht="25.5"/>
    <row r="920" ht="25.5"/>
    <row r="921" ht="25.5"/>
    <row r="922" ht="25.5"/>
    <row r="923" ht="25.5"/>
    <row r="924" ht="25.5"/>
    <row r="925" ht="25.5"/>
    <row r="926" ht="25.5"/>
    <row r="927" ht="25.5"/>
    <row r="928" ht="25.5"/>
    <row r="929" ht="25.5"/>
    <row r="930" ht="25.5"/>
    <row r="931" ht="25.5"/>
    <row r="932" ht="25.5"/>
    <row r="933" ht="25.5"/>
    <row r="934" ht="25.5"/>
    <row r="935" ht="25.5"/>
    <row r="936" ht="25.5"/>
    <row r="937" ht="25.5"/>
    <row r="938" ht="25.5"/>
    <row r="939" ht="25.5"/>
    <row r="940" ht="25.5"/>
    <row r="941" ht="25.5"/>
    <row r="942" ht="25.5"/>
    <row r="943" ht="25.5"/>
    <row r="944" ht="25.5"/>
    <row r="945" ht="25.5"/>
    <row r="946" ht="25.5"/>
    <row r="947" ht="25.5"/>
    <row r="948" ht="25.5"/>
    <row r="949" ht="25.5"/>
    <row r="950" ht="25.5"/>
    <row r="951" ht="25.5"/>
    <row r="952" ht="25.5"/>
    <row r="953" ht="25.5"/>
    <row r="954" ht="25.5"/>
    <row r="955" ht="25.5"/>
    <row r="956" ht="25.5"/>
    <row r="957" ht="25.5"/>
    <row r="958" ht="25.5"/>
    <row r="959" ht="25.5"/>
    <row r="960" ht="25.5"/>
    <row r="961" ht="25.5"/>
    <row r="962" ht="25.5"/>
    <row r="963" ht="25.5"/>
    <row r="964" ht="25.5"/>
    <row r="965" ht="25.5"/>
    <row r="966" ht="25.5"/>
    <row r="967" ht="25.5"/>
    <row r="968" ht="25.5"/>
    <row r="969" ht="25.5"/>
    <row r="970" ht="25.5"/>
    <row r="971" ht="25.5"/>
    <row r="972" ht="25.5"/>
    <row r="973" ht="25.5"/>
    <row r="974" ht="25.5"/>
    <row r="975" ht="25.5"/>
    <row r="976" ht="25.5"/>
    <row r="977" ht="25.5"/>
    <row r="978" ht="25.5"/>
    <row r="979" ht="25.5"/>
    <row r="980" ht="25.5"/>
    <row r="981" ht="25.5"/>
    <row r="982" ht="25.5"/>
    <row r="983" ht="25.5"/>
    <row r="984" ht="25.5"/>
    <row r="985" ht="25.5"/>
    <row r="986" ht="25.5"/>
    <row r="987" ht="25.5"/>
    <row r="988" ht="25.5"/>
    <row r="989" ht="25.5"/>
    <row r="990" ht="25.5"/>
    <row r="991" ht="25.5"/>
    <row r="992" ht="25.5"/>
    <row r="993" ht="25.5"/>
    <row r="994" ht="25.5"/>
    <row r="995" ht="25.5"/>
    <row r="996" ht="25.5"/>
    <row r="997" ht="25.5"/>
    <row r="998" ht="25.5"/>
  </sheetData>
  <mergeCells count="10">
    <mergeCell ref="A30:S30"/>
    <mergeCell ref="A1:S1"/>
    <mergeCell ref="A3:S3"/>
    <mergeCell ref="A5:A7"/>
    <mergeCell ref="B5:D6"/>
    <mergeCell ref="E5:G6"/>
    <mergeCell ref="H5:J6"/>
    <mergeCell ref="K5:M6"/>
    <mergeCell ref="N5:P6"/>
    <mergeCell ref="Q5:S6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45"/>
  <sheetViews>
    <sheetView topLeftCell="A13" zoomScale="45" zoomScaleNormal="45" workbookViewId="0">
      <selection activeCell="R45" sqref="R45"/>
    </sheetView>
  </sheetViews>
  <sheetFormatPr defaultRowHeight="25.5"/>
  <cols>
    <col min="1" max="1" width="3" style="413" customWidth="1"/>
    <col min="2" max="2" width="92.140625" style="413" customWidth="1"/>
    <col min="3" max="3" width="17.140625" style="413" customWidth="1"/>
    <col min="4" max="4" width="18" style="413" customWidth="1"/>
    <col min="5" max="5" width="15.7109375" style="413" customWidth="1"/>
    <col min="6" max="6" width="16" style="413" customWidth="1"/>
    <col min="7" max="20" width="15.7109375" style="413" customWidth="1"/>
    <col min="21" max="21" width="14.28515625" style="413" customWidth="1"/>
    <col min="22" max="22" width="10.5703125" style="413" bestFit="1" customWidth="1"/>
    <col min="23" max="23" width="9.28515625" style="413" bestFit="1" customWidth="1"/>
    <col min="24" max="256" width="9.140625" style="413"/>
    <col min="257" max="257" width="3" style="413" customWidth="1"/>
    <col min="258" max="258" width="92.140625" style="413" customWidth="1"/>
    <col min="259" max="259" width="17.140625" style="413" customWidth="1"/>
    <col min="260" max="260" width="18" style="413" customWidth="1"/>
    <col min="261" max="261" width="15.7109375" style="413" customWidth="1"/>
    <col min="262" max="262" width="16" style="413" customWidth="1"/>
    <col min="263" max="276" width="15.7109375" style="413" customWidth="1"/>
    <col min="277" max="277" width="14.28515625" style="413" customWidth="1"/>
    <col min="278" max="278" width="10.5703125" style="413" bestFit="1" customWidth="1"/>
    <col min="279" max="279" width="9.28515625" style="413" bestFit="1" customWidth="1"/>
    <col min="280" max="512" width="9.140625" style="413"/>
    <col min="513" max="513" width="3" style="413" customWidth="1"/>
    <col min="514" max="514" width="92.140625" style="413" customWidth="1"/>
    <col min="515" max="515" width="17.140625" style="413" customWidth="1"/>
    <col min="516" max="516" width="18" style="413" customWidth="1"/>
    <col min="517" max="517" width="15.7109375" style="413" customWidth="1"/>
    <col min="518" max="518" width="16" style="413" customWidth="1"/>
    <col min="519" max="532" width="15.7109375" style="413" customWidth="1"/>
    <col min="533" max="533" width="14.28515625" style="413" customWidth="1"/>
    <col min="534" max="534" width="10.5703125" style="413" bestFit="1" customWidth="1"/>
    <col min="535" max="535" width="9.28515625" style="413" bestFit="1" customWidth="1"/>
    <col min="536" max="768" width="9.140625" style="413"/>
    <col min="769" max="769" width="3" style="413" customWidth="1"/>
    <col min="770" max="770" width="92.140625" style="413" customWidth="1"/>
    <col min="771" max="771" width="17.140625" style="413" customWidth="1"/>
    <col min="772" max="772" width="18" style="413" customWidth="1"/>
    <col min="773" max="773" width="15.7109375" style="413" customWidth="1"/>
    <col min="774" max="774" width="16" style="413" customWidth="1"/>
    <col min="775" max="788" width="15.7109375" style="413" customWidth="1"/>
    <col min="789" max="789" width="14.28515625" style="413" customWidth="1"/>
    <col min="790" max="790" width="10.5703125" style="413" bestFit="1" customWidth="1"/>
    <col min="791" max="791" width="9.28515625" style="413" bestFit="1" customWidth="1"/>
    <col min="792" max="1024" width="9.140625" style="413"/>
    <col min="1025" max="1025" width="3" style="413" customWidth="1"/>
    <col min="1026" max="1026" width="92.140625" style="413" customWidth="1"/>
    <col min="1027" max="1027" width="17.140625" style="413" customWidth="1"/>
    <col min="1028" max="1028" width="18" style="413" customWidth="1"/>
    <col min="1029" max="1029" width="15.7109375" style="413" customWidth="1"/>
    <col min="1030" max="1030" width="16" style="413" customWidth="1"/>
    <col min="1031" max="1044" width="15.7109375" style="413" customWidth="1"/>
    <col min="1045" max="1045" width="14.28515625" style="413" customWidth="1"/>
    <col min="1046" max="1046" width="10.5703125" style="413" bestFit="1" customWidth="1"/>
    <col min="1047" max="1047" width="9.28515625" style="413" bestFit="1" customWidth="1"/>
    <col min="1048" max="1280" width="9.140625" style="413"/>
    <col min="1281" max="1281" width="3" style="413" customWidth="1"/>
    <col min="1282" max="1282" width="92.140625" style="413" customWidth="1"/>
    <col min="1283" max="1283" width="17.140625" style="413" customWidth="1"/>
    <col min="1284" max="1284" width="18" style="413" customWidth="1"/>
    <col min="1285" max="1285" width="15.7109375" style="413" customWidth="1"/>
    <col min="1286" max="1286" width="16" style="413" customWidth="1"/>
    <col min="1287" max="1300" width="15.7109375" style="413" customWidth="1"/>
    <col min="1301" max="1301" width="14.28515625" style="413" customWidth="1"/>
    <col min="1302" max="1302" width="10.5703125" style="413" bestFit="1" customWidth="1"/>
    <col min="1303" max="1303" width="9.28515625" style="413" bestFit="1" customWidth="1"/>
    <col min="1304" max="1536" width="9.140625" style="413"/>
    <col min="1537" max="1537" width="3" style="413" customWidth="1"/>
    <col min="1538" max="1538" width="92.140625" style="413" customWidth="1"/>
    <col min="1539" max="1539" width="17.140625" style="413" customWidth="1"/>
    <col min="1540" max="1540" width="18" style="413" customWidth="1"/>
    <col min="1541" max="1541" width="15.7109375" style="413" customWidth="1"/>
    <col min="1542" max="1542" width="16" style="413" customWidth="1"/>
    <col min="1543" max="1556" width="15.7109375" style="413" customWidth="1"/>
    <col min="1557" max="1557" width="14.28515625" style="413" customWidth="1"/>
    <col min="1558" max="1558" width="10.5703125" style="413" bestFit="1" customWidth="1"/>
    <col min="1559" max="1559" width="9.28515625" style="413" bestFit="1" customWidth="1"/>
    <col min="1560" max="1792" width="9.140625" style="413"/>
    <col min="1793" max="1793" width="3" style="413" customWidth="1"/>
    <col min="1794" max="1794" width="92.140625" style="413" customWidth="1"/>
    <col min="1795" max="1795" width="17.140625" style="413" customWidth="1"/>
    <col min="1796" max="1796" width="18" style="413" customWidth="1"/>
    <col min="1797" max="1797" width="15.7109375" style="413" customWidth="1"/>
    <col min="1798" max="1798" width="16" style="413" customWidth="1"/>
    <col min="1799" max="1812" width="15.7109375" style="413" customWidth="1"/>
    <col min="1813" max="1813" width="14.28515625" style="413" customWidth="1"/>
    <col min="1814" max="1814" width="10.5703125" style="413" bestFit="1" customWidth="1"/>
    <col min="1815" max="1815" width="9.28515625" style="413" bestFit="1" customWidth="1"/>
    <col min="1816" max="2048" width="9.140625" style="413"/>
    <col min="2049" max="2049" width="3" style="413" customWidth="1"/>
    <col min="2050" max="2050" width="92.140625" style="413" customWidth="1"/>
    <col min="2051" max="2051" width="17.140625" style="413" customWidth="1"/>
    <col min="2052" max="2052" width="18" style="413" customWidth="1"/>
    <col min="2053" max="2053" width="15.7109375" style="413" customWidth="1"/>
    <col min="2054" max="2054" width="16" style="413" customWidth="1"/>
    <col min="2055" max="2068" width="15.7109375" style="413" customWidth="1"/>
    <col min="2069" max="2069" width="14.28515625" style="413" customWidth="1"/>
    <col min="2070" max="2070" width="10.5703125" style="413" bestFit="1" customWidth="1"/>
    <col min="2071" max="2071" width="9.28515625" style="413" bestFit="1" customWidth="1"/>
    <col min="2072" max="2304" width="9.140625" style="413"/>
    <col min="2305" max="2305" width="3" style="413" customWidth="1"/>
    <col min="2306" max="2306" width="92.140625" style="413" customWidth="1"/>
    <col min="2307" max="2307" width="17.140625" style="413" customWidth="1"/>
    <col min="2308" max="2308" width="18" style="413" customWidth="1"/>
    <col min="2309" max="2309" width="15.7109375" style="413" customWidth="1"/>
    <col min="2310" max="2310" width="16" style="413" customWidth="1"/>
    <col min="2311" max="2324" width="15.7109375" style="413" customWidth="1"/>
    <col min="2325" max="2325" width="14.28515625" style="413" customWidth="1"/>
    <col min="2326" max="2326" width="10.5703125" style="413" bestFit="1" customWidth="1"/>
    <col min="2327" max="2327" width="9.28515625" style="413" bestFit="1" customWidth="1"/>
    <col min="2328" max="2560" width="9.140625" style="413"/>
    <col min="2561" max="2561" width="3" style="413" customWidth="1"/>
    <col min="2562" max="2562" width="92.140625" style="413" customWidth="1"/>
    <col min="2563" max="2563" width="17.140625" style="413" customWidth="1"/>
    <col min="2564" max="2564" width="18" style="413" customWidth="1"/>
    <col min="2565" max="2565" width="15.7109375" style="413" customWidth="1"/>
    <col min="2566" max="2566" width="16" style="413" customWidth="1"/>
    <col min="2567" max="2580" width="15.7109375" style="413" customWidth="1"/>
    <col min="2581" max="2581" width="14.28515625" style="413" customWidth="1"/>
    <col min="2582" max="2582" width="10.5703125" style="413" bestFit="1" customWidth="1"/>
    <col min="2583" max="2583" width="9.28515625" style="413" bestFit="1" customWidth="1"/>
    <col min="2584" max="2816" width="9.140625" style="413"/>
    <col min="2817" max="2817" width="3" style="413" customWidth="1"/>
    <col min="2818" max="2818" width="92.140625" style="413" customWidth="1"/>
    <col min="2819" max="2819" width="17.140625" style="413" customWidth="1"/>
    <col min="2820" max="2820" width="18" style="413" customWidth="1"/>
    <col min="2821" max="2821" width="15.7109375" style="413" customWidth="1"/>
    <col min="2822" max="2822" width="16" style="413" customWidth="1"/>
    <col min="2823" max="2836" width="15.7109375" style="413" customWidth="1"/>
    <col min="2837" max="2837" width="14.28515625" style="413" customWidth="1"/>
    <col min="2838" max="2838" width="10.5703125" style="413" bestFit="1" customWidth="1"/>
    <col min="2839" max="2839" width="9.28515625" style="413" bestFit="1" customWidth="1"/>
    <col min="2840" max="3072" width="9.140625" style="413"/>
    <col min="3073" max="3073" width="3" style="413" customWidth="1"/>
    <col min="3074" max="3074" width="92.140625" style="413" customWidth="1"/>
    <col min="3075" max="3075" width="17.140625" style="413" customWidth="1"/>
    <col min="3076" max="3076" width="18" style="413" customWidth="1"/>
    <col min="3077" max="3077" width="15.7109375" style="413" customWidth="1"/>
    <col min="3078" max="3078" width="16" style="413" customWidth="1"/>
    <col min="3079" max="3092" width="15.7109375" style="413" customWidth="1"/>
    <col min="3093" max="3093" width="14.28515625" style="413" customWidth="1"/>
    <col min="3094" max="3094" width="10.5703125" style="413" bestFit="1" customWidth="1"/>
    <col min="3095" max="3095" width="9.28515625" style="413" bestFit="1" customWidth="1"/>
    <col min="3096" max="3328" width="9.140625" style="413"/>
    <col min="3329" max="3329" width="3" style="413" customWidth="1"/>
    <col min="3330" max="3330" width="92.140625" style="413" customWidth="1"/>
    <col min="3331" max="3331" width="17.140625" style="413" customWidth="1"/>
    <col min="3332" max="3332" width="18" style="413" customWidth="1"/>
    <col min="3333" max="3333" width="15.7109375" style="413" customWidth="1"/>
    <col min="3334" max="3334" width="16" style="413" customWidth="1"/>
    <col min="3335" max="3348" width="15.7109375" style="413" customWidth="1"/>
    <col min="3349" max="3349" width="14.28515625" style="413" customWidth="1"/>
    <col min="3350" max="3350" width="10.5703125" style="413" bestFit="1" customWidth="1"/>
    <col min="3351" max="3351" width="9.28515625" style="413" bestFit="1" customWidth="1"/>
    <col min="3352" max="3584" width="9.140625" style="413"/>
    <col min="3585" max="3585" width="3" style="413" customWidth="1"/>
    <col min="3586" max="3586" width="92.140625" style="413" customWidth="1"/>
    <col min="3587" max="3587" width="17.140625" style="413" customWidth="1"/>
    <col min="3588" max="3588" width="18" style="413" customWidth="1"/>
    <col min="3589" max="3589" width="15.7109375" style="413" customWidth="1"/>
    <col min="3590" max="3590" width="16" style="413" customWidth="1"/>
    <col min="3591" max="3604" width="15.7109375" style="413" customWidth="1"/>
    <col min="3605" max="3605" width="14.28515625" style="413" customWidth="1"/>
    <col min="3606" max="3606" width="10.5703125" style="413" bestFit="1" customWidth="1"/>
    <col min="3607" max="3607" width="9.28515625" style="413" bestFit="1" customWidth="1"/>
    <col min="3608" max="3840" width="9.140625" style="413"/>
    <col min="3841" max="3841" width="3" style="413" customWidth="1"/>
    <col min="3842" max="3842" width="92.140625" style="413" customWidth="1"/>
    <col min="3843" max="3843" width="17.140625" style="413" customWidth="1"/>
    <col min="3844" max="3844" width="18" style="413" customWidth="1"/>
    <col min="3845" max="3845" width="15.7109375" style="413" customWidth="1"/>
    <col min="3846" max="3846" width="16" style="413" customWidth="1"/>
    <col min="3847" max="3860" width="15.7109375" style="413" customWidth="1"/>
    <col min="3861" max="3861" width="14.28515625" style="413" customWidth="1"/>
    <col min="3862" max="3862" width="10.5703125" style="413" bestFit="1" customWidth="1"/>
    <col min="3863" max="3863" width="9.28515625" style="413" bestFit="1" customWidth="1"/>
    <col min="3864" max="4096" width="9.140625" style="413"/>
    <col min="4097" max="4097" width="3" style="413" customWidth="1"/>
    <col min="4098" max="4098" width="92.140625" style="413" customWidth="1"/>
    <col min="4099" max="4099" width="17.140625" style="413" customWidth="1"/>
    <col min="4100" max="4100" width="18" style="413" customWidth="1"/>
    <col min="4101" max="4101" width="15.7109375" style="413" customWidth="1"/>
    <col min="4102" max="4102" width="16" style="413" customWidth="1"/>
    <col min="4103" max="4116" width="15.7109375" style="413" customWidth="1"/>
    <col min="4117" max="4117" width="14.28515625" style="413" customWidth="1"/>
    <col min="4118" max="4118" width="10.5703125" style="413" bestFit="1" customWidth="1"/>
    <col min="4119" max="4119" width="9.28515625" style="413" bestFit="1" customWidth="1"/>
    <col min="4120" max="4352" width="9.140625" style="413"/>
    <col min="4353" max="4353" width="3" style="413" customWidth="1"/>
    <col min="4354" max="4354" width="92.140625" style="413" customWidth="1"/>
    <col min="4355" max="4355" width="17.140625" style="413" customWidth="1"/>
    <col min="4356" max="4356" width="18" style="413" customWidth="1"/>
    <col min="4357" max="4357" width="15.7109375" style="413" customWidth="1"/>
    <col min="4358" max="4358" width="16" style="413" customWidth="1"/>
    <col min="4359" max="4372" width="15.7109375" style="413" customWidth="1"/>
    <col min="4373" max="4373" width="14.28515625" style="413" customWidth="1"/>
    <col min="4374" max="4374" width="10.5703125" style="413" bestFit="1" customWidth="1"/>
    <col min="4375" max="4375" width="9.28515625" style="413" bestFit="1" customWidth="1"/>
    <col min="4376" max="4608" width="9.140625" style="413"/>
    <col min="4609" max="4609" width="3" style="413" customWidth="1"/>
    <col min="4610" max="4610" width="92.140625" style="413" customWidth="1"/>
    <col min="4611" max="4611" width="17.140625" style="413" customWidth="1"/>
    <col min="4612" max="4612" width="18" style="413" customWidth="1"/>
    <col min="4613" max="4613" width="15.7109375" style="413" customWidth="1"/>
    <col min="4614" max="4614" width="16" style="413" customWidth="1"/>
    <col min="4615" max="4628" width="15.7109375" style="413" customWidth="1"/>
    <col min="4629" max="4629" width="14.28515625" style="413" customWidth="1"/>
    <col min="4630" max="4630" width="10.5703125" style="413" bestFit="1" customWidth="1"/>
    <col min="4631" max="4631" width="9.28515625" style="413" bestFit="1" customWidth="1"/>
    <col min="4632" max="4864" width="9.140625" style="413"/>
    <col min="4865" max="4865" width="3" style="413" customWidth="1"/>
    <col min="4866" max="4866" width="92.140625" style="413" customWidth="1"/>
    <col min="4867" max="4867" width="17.140625" style="413" customWidth="1"/>
    <col min="4868" max="4868" width="18" style="413" customWidth="1"/>
    <col min="4869" max="4869" width="15.7109375" style="413" customWidth="1"/>
    <col min="4870" max="4870" width="16" style="413" customWidth="1"/>
    <col min="4871" max="4884" width="15.7109375" style="413" customWidth="1"/>
    <col min="4885" max="4885" width="14.28515625" style="413" customWidth="1"/>
    <col min="4886" max="4886" width="10.5703125" style="413" bestFit="1" customWidth="1"/>
    <col min="4887" max="4887" width="9.28515625" style="413" bestFit="1" customWidth="1"/>
    <col min="4888" max="5120" width="9.140625" style="413"/>
    <col min="5121" max="5121" width="3" style="413" customWidth="1"/>
    <col min="5122" max="5122" width="92.140625" style="413" customWidth="1"/>
    <col min="5123" max="5123" width="17.140625" style="413" customWidth="1"/>
    <col min="5124" max="5124" width="18" style="413" customWidth="1"/>
    <col min="5125" max="5125" width="15.7109375" style="413" customWidth="1"/>
    <col min="5126" max="5126" width="16" style="413" customWidth="1"/>
    <col min="5127" max="5140" width="15.7109375" style="413" customWidth="1"/>
    <col min="5141" max="5141" width="14.28515625" style="413" customWidth="1"/>
    <col min="5142" max="5142" width="10.5703125" style="413" bestFit="1" customWidth="1"/>
    <col min="5143" max="5143" width="9.28515625" style="413" bestFit="1" customWidth="1"/>
    <col min="5144" max="5376" width="9.140625" style="413"/>
    <col min="5377" max="5377" width="3" style="413" customWidth="1"/>
    <col min="5378" max="5378" width="92.140625" style="413" customWidth="1"/>
    <col min="5379" max="5379" width="17.140625" style="413" customWidth="1"/>
    <col min="5380" max="5380" width="18" style="413" customWidth="1"/>
    <col min="5381" max="5381" width="15.7109375" style="413" customWidth="1"/>
    <col min="5382" max="5382" width="16" style="413" customWidth="1"/>
    <col min="5383" max="5396" width="15.7109375" style="413" customWidth="1"/>
    <col min="5397" max="5397" width="14.28515625" style="413" customWidth="1"/>
    <col min="5398" max="5398" width="10.5703125" style="413" bestFit="1" customWidth="1"/>
    <col min="5399" max="5399" width="9.28515625" style="413" bestFit="1" customWidth="1"/>
    <col min="5400" max="5632" width="9.140625" style="413"/>
    <col min="5633" max="5633" width="3" style="413" customWidth="1"/>
    <col min="5634" max="5634" width="92.140625" style="413" customWidth="1"/>
    <col min="5635" max="5635" width="17.140625" style="413" customWidth="1"/>
    <col min="5636" max="5636" width="18" style="413" customWidth="1"/>
    <col min="5637" max="5637" width="15.7109375" style="413" customWidth="1"/>
    <col min="5638" max="5638" width="16" style="413" customWidth="1"/>
    <col min="5639" max="5652" width="15.7109375" style="413" customWidth="1"/>
    <col min="5653" max="5653" width="14.28515625" style="413" customWidth="1"/>
    <col min="5654" max="5654" width="10.5703125" style="413" bestFit="1" customWidth="1"/>
    <col min="5655" max="5655" width="9.28515625" style="413" bestFit="1" customWidth="1"/>
    <col min="5656" max="5888" width="9.140625" style="413"/>
    <col min="5889" max="5889" width="3" style="413" customWidth="1"/>
    <col min="5890" max="5890" width="92.140625" style="413" customWidth="1"/>
    <col min="5891" max="5891" width="17.140625" style="413" customWidth="1"/>
    <col min="5892" max="5892" width="18" style="413" customWidth="1"/>
    <col min="5893" max="5893" width="15.7109375" style="413" customWidth="1"/>
    <col min="5894" max="5894" width="16" style="413" customWidth="1"/>
    <col min="5895" max="5908" width="15.7109375" style="413" customWidth="1"/>
    <col min="5909" max="5909" width="14.28515625" style="413" customWidth="1"/>
    <col min="5910" max="5910" width="10.5703125" style="413" bestFit="1" customWidth="1"/>
    <col min="5911" max="5911" width="9.28515625" style="413" bestFit="1" customWidth="1"/>
    <col min="5912" max="6144" width="9.140625" style="413"/>
    <col min="6145" max="6145" width="3" style="413" customWidth="1"/>
    <col min="6146" max="6146" width="92.140625" style="413" customWidth="1"/>
    <col min="6147" max="6147" width="17.140625" style="413" customWidth="1"/>
    <col min="6148" max="6148" width="18" style="413" customWidth="1"/>
    <col min="6149" max="6149" width="15.7109375" style="413" customWidth="1"/>
    <col min="6150" max="6150" width="16" style="413" customWidth="1"/>
    <col min="6151" max="6164" width="15.7109375" style="413" customWidth="1"/>
    <col min="6165" max="6165" width="14.28515625" style="413" customWidth="1"/>
    <col min="6166" max="6166" width="10.5703125" style="413" bestFit="1" customWidth="1"/>
    <col min="6167" max="6167" width="9.28515625" style="413" bestFit="1" customWidth="1"/>
    <col min="6168" max="6400" width="9.140625" style="413"/>
    <col min="6401" max="6401" width="3" style="413" customWidth="1"/>
    <col min="6402" max="6402" width="92.140625" style="413" customWidth="1"/>
    <col min="6403" max="6403" width="17.140625" style="413" customWidth="1"/>
    <col min="6404" max="6404" width="18" style="413" customWidth="1"/>
    <col min="6405" max="6405" width="15.7109375" style="413" customWidth="1"/>
    <col min="6406" max="6406" width="16" style="413" customWidth="1"/>
    <col min="6407" max="6420" width="15.7109375" style="413" customWidth="1"/>
    <col min="6421" max="6421" width="14.28515625" style="413" customWidth="1"/>
    <col min="6422" max="6422" width="10.5703125" style="413" bestFit="1" customWidth="1"/>
    <col min="6423" max="6423" width="9.28515625" style="413" bestFit="1" customWidth="1"/>
    <col min="6424" max="6656" width="9.140625" style="413"/>
    <col min="6657" max="6657" width="3" style="413" customWidth="1"/>
    <col min="6658" max="6658" width="92.140625" style="413" customWidth="1"/>
    <col min="6659" max="6659" width="17.140625" style="413" customWidth="1"/>
    <col min="6660" max="6660" width="18" style="413" customWidth="1"/>
    <col min="6661" max="6661" width="15.7109375" style="413" customWidth="1"/>
    <col min="6662" max="6662" width="16" style="413" customWidth="1"/>
    <col min="6663" max="6676" width="15.7109375" style="413" customWidth="1"/>
    <col min="6677" max="6677" width="14.28515625" style="413" customWidth="1"/>
    <col min="6678" max="6678" width="10.5703125" style="413" bestFit="1" customWidth="1"/>
    <col min="6679" max="6679" width="9.28515625" style="413" bestFit="1" customWidth="1"/>
    <col min="6680" max="6912" width="9.140625" style="413"/>
    <col min="6913" max="6913" width="3" style="413" customWidth="1"/>
    <col min="6914" max="6914" width="92.140625" style="413" customWidth="1"/>
    <col min="6915" max="6915" width="17.140625" style="413" customWidth="1"/>
    <col min="6916" max="6916" width="18" style="413" customWidth="1"/>
    <col min="6917" max="6917" width="15.7109375" style="413" customWidth="1"/>
    <col min="6918" max="6918" width="16" style="413" customWidth="1"/>
    <col min="6919" max="6932" width="15.7109375" style="413" customWidth="1"/>
    <col min="6933" max="6933" width="14.28515625" style="413" customWidth="1"/>
    <col min="6934" max="6934" width="10.5703125" style="413" bestFit="1" customWidth="1"/>
    <col min="6935" max="6935" width="9.28515625" style="413" bestFit="1" customWidth="1"/>
    <col min="6936" max="7168" width="9.140625" style="413"/>
    <col min="7169" max="7169" width="3" style="413" customWidth="1"/>
    <col min="7170" max="7170" width="92.140625" style="413" customWidth="1"/>
    <col min="7171" max="7171" width="17.140625" style="413" customWidth="1"/>
    <col min="7172" max="7172" width="18" style="413" customWidth="1"/>
    <col min="7173" max="7173" width="15.7109375" style="413" customWidth="1"/>
    <col min="7174" max="7174" width="16" style="413" customWidth="1"/>
    <col min="7175" max="7188" width="15.7109375" style="413" customWidth="1"/>
    <col min="7189" max="7189" width="14.28515625" style="413" customWidth="1"/>
    <col min="7190" max="7190" width="10.5703125" style="413" bestFit="1" customWidth="1"/>
    <col min="7191" max="7191" width="9.28515625" style="413" bestFit="1" customWidth="1"/>
    <col min="7192" max="7424" width="9.140625" style="413"/>
    <col min="7425" max="7425" width="3" style="413" customWidth="1"/>
    <col min="7426" max="7426" width="92.140625" style="413" customWidth="1"/>
    <col min="7427" max="7427" width="17.140625" style="413" customWidth="1"/>
    <col min="7428" max="7428" width="18" style="413" customWidth="1"/>
    <col min="7429" max="7429" width="15.7109375" style="413" customWidth="1"/>
    <col min="7430" max="7430" width="16" style="413" customWidth="1"/>
    <col min="7431" max="7444" width="15.7109375" style="413" customWidth="1"/>
    <col min="7445" max="7445" width="14.28515625" style="413" customWidth="1"/>
    <col min="7446" max="7446" width="10.5703125" style="413" bestFit="1" customWidth="1"/>
    <col min="7447" max="7447" width="9.28515625" style="413" bestFit="1" customWidth="1"/>
    <col min="7448" max="7680" width="9.140625" style="413"/>
    <col min="7681" max="7681" width="3" style="413" customWidth="1"/>
    <col min="7682" max="7682" width="92.140625" style="413" customWidth="1"/>
    <col min="7683" max="7683" width="17.140625" style="413" customWidth="1"/>
    <col min="7684" max="7684" width="18" style="413" customWidth="1"/>
    <col min="7685" max="7685" width="15.7109375" style="413" customWidth="1"/>
    <col min="7686" max="7686" width="16" style="413" customWidth="1"/>
    <col min="7687" max="7700" width="15.7109375" style="413" customWidth="1"/>
    <col min="7701" max="7701" width="14.28515625" style="413" customWidth="1"/>
    <col min="7702" max="7702" width="10.5703125" style="413" bestFit="1" customWidth="1"/>
    <col min="7703" max="7703" width="9.28515625" style="413" bestFit="1" customWidth="1"/>
    <col min="7704" max="7936" width="9.140625" style="413"/>
    <col min="7937" max="7937" width="3" style="413" customWidth="1"/>
    <col min="7938" max="7938" width="92.140625" style="413" customWidth="1"/>
    <col min="7939" max="7939" width="17.140625" style="413" customWidth="1"/>
    <col min="7940" max="7940" width="18" style="413" customWidth="1"/>
    <col min="7941" max="7941" width="15.7109375" style="413" customWidth="1"/>
    <col min="7942" max="7942" width="16" style="413" customWidth="1"/>
    <col min="7943" max="7956" width="15.7109375" style="413" customWidth="1"/>
    <col min="7957" max="7957" width="14.28515625" style="413" customWidth="1"/>
    <col min="7958" max="7958" width="10.5703125" style="413" bestFit="1" customWidth="1"/>
    <col min="7959" max="7959" width="9.28515625" style="413" bestFit="1" customWidth="1"/>
    <col min="7960" max="8192" width="9.140625" style="413"/>
    <col min="8193" max="8193" width="3" style="413" customWidth="1"/>
    <col min="8194" max="8194" width="92.140625" style="413" customWidth="1"/>
    <col min="8195" max="8195" width="17.140625" style="413" customWidth="1"/>
    <col min="8196" max="8196" width="18" style="413" customWidth="1"/>
    <col min="8197" max="8197" width="15.7109375" style="413" customWidth="1"/>
    <col min="8198" max="8198" width="16" style="413" customWidth="1"/>
    <col min="8199" max="8212" width="15.7109375" style="413" customWidth="1"/>
    <col min="8213" max="8213" width="14.28515625" style="413" customWidth="1"/>
    <col min="8214" max="8214" width="10.5703125" style="413" bestFit="1" customWidth="1"/>
    <col min="8215" max="8215" width="9.28515625" style="413" bestFit="1" customWidth="1"/>
    <col min="8216" max="8448" width="9.140625" style="413"/>
    <col min="8449" max="8449" width="3" style="413" customWidth="1"/>
    <col min="8450" max="8450" width="92.140625" style="413" customWidth="1"/>
    <col min="8451" max="8451" width="17.140625" style="413" customWidth="1"/>
    <col min="8452" max="8452" width="18" style="413" customWidth="1"/>
    <col min="8453" max="8453" width="15.7109375" style="413" customWidth="1"/>
    <col min="8454" max="8454" width="16" style="413" customWidth="1"/>
    <col min="8455" max="8468" width="15.7109375" style="413" customWidth="1"/>
    <col min="8469" max="8469" width="14.28515625" style="413" customWidth="1"/>
    <col min="8470" max="8470" width="10.5703125" style="413" bestFit="1" customWidth="1"/>
    <col min="8471" max="8471" width="9.28515625" style="413" bestFit="1" customWidth="1"/>
    <col min="8472" max="8704" width="9.140625" style="413"/>
    <col min="8705" max="8705" width="3" style="413" customWidth="1"/>
    <col min="8706" max="8706" width="92.140625" style="413" customWidth="1"/>
    <col min="8707" max="8707" width="17.140625" style="413" customWidth="1"/>
    <col min="8708" max="8708" width="18" style="413" customWidth="1"/>
    <col min="8709" max="8709" width="15.7109375" style="413" customWidth="1"/>
    <col min="8710" max="8710" width="16" style="413" customWidth="1"/>
    <col min="8711" max="8724" width="15.7109375" style="413" customWidth="1"/>
    <col min="8725" max="8725" width="14.28515625" style="413" customWidth="1"/>
    <col min="8726" max="8726" width="10.5703125" style="413" bestFit="1" customWidth="1"/>
    <col min="8727" max="8727" width="9.28515625" style="413" bestFit="1" customWidth="1"/>
    <col min="8728" max="8960" width="9.140625" style="413"/>
    <col min="8961" max="8961" width="3" style="413" customWidth="1"/>
    <col min="8962" max="8962" width="92.140625" style="413" customWidth="1"/>
    <col min="8963" max="8963" width="17.140625" style="413" customWidth="1"/>
    <col min="8964" max="8964" width="18" style="413" customWidth="1"/>
    <col min="8965" max="8965" width="15.7109375" style="413" customWidth="1"/>
    <col min="8966" max="8966" width="16" style="413" customWidth="1"/>
    <col min="8967" max="8980" width="15.7109375" style="413" customWidth="1"/>
    <col min="8981" max="8981" width="14.28515625" style="413" customWidth="1"/>
    <col min="8982" max="8982" width="10.5703125" style="413" bestFit="1" customWidth="1"/>
    <col min="8983" max="8983" width="9.28515625" style="413" bestFit="1" customWidth="1"/>
    <col min="8984" max="9216" width="9.140625" style="413"/>
    <col min="9217" max="9217" width="3" style="413" customWidth="1"/>
    <col min="9218" max="9218" width="92.140625" style="413" customWidth="1"/>
    <col min="9219" max="9219" width="17.140625" style="413" customWidth="1"/>
    <col min="9220" max="9220" width="18" style="413" customWidth="1"/>
    <col min="9221" max="9221" width="15.7109375" style="413" customWidth="1"/>
    <col min="9222" max="9222" width="16" style="413" customWidth="1"/>
    <col min="9223" max="9236" width="15.7109375" style="413" customWidth="1"/>
    <col min="9237" max="9237" width="14.28515625" style="413" customWidth="1"/>
    <col min="9238" max="9238" width="10.5703125" style="413" bestFit="1" customWidth="1"/>
    <col min="9239" max="9239" width="9.28515625" style="413" bestFit="1" customWidth="1"/>
    <col min="9240" max="9472" width="9.140625" style="413"/>
    <col min="9473" max="9473" width="3" style="413" customWidth="1"/>
    <col min="9474" max="9474" width="92.140625" style="413" customWidth="1"/>
    <col min="9475" max="9475" width="17.140625" style="413" customWidth="1"/>
    <col min="9476" max="9476" width="18" style="413" customWidth="1"/>
    <col min="9477" max="9477" width="15.7109375" style="413" customWidth="1"/>
    <col min="9478" max="9478" width="16" style="413" customWidth="1"/>
    <col min="9479" max="9492" width="15.7109375" style="413" customWidth="1"/>
    <col min="9493" max="9493" width="14.28515625" style="413" customWidth="1"/>
    <col min="9494" max="9494" width="10.5703125" style="413" bestFit="1" customWidth="1"/>
    <col min="9495" max="9495" width="9.28515625" style="413" bestFit="1" customWidth="1"/>
    <col min="9496" max="9728" width="9.140625" style="413"/>
    <col min="9729" max="9729" width="3" style="413" customWidth="1"/>
    <col min="9730" max="9730" width="92.140625" style="413" customWidth="1"/>
    <col min="9731" max="9731" width="17.140625" style="413" customWidth="1"/>
    <col min="9732" max="9732" width="18" style="413" customWidth="1"/>
    <col min="9733" max="9733" width="15.7109375" style="413" customWidth="1"/>
    <col min="9734" max="9734" width="16" style="413" customWidth="1"/>
    <col min="9735" max="9748" width="15.7109375" style="413" customWidth="1"/>
    <col min="9749" max="9749" width="14.28515625" style="413" customWidth="1"/>
    <col min="9750" max="9750" width="10.5703125" style="413" bestFit="1" customWidth="1"/>
    <col min="9751" max="9751" width="9.28515625" style="413" bestFit="1" customWidth="1"/>
    <col min="9752" max="9984" width="9.140625" style="413"/>
    <col min="9985" max="9985" width="3" style="413" customWidth="1"/>
    <col min="9986" max="9986" width="92.140625" style="413" customWidth="1"/>
    <col min="9987" max="9987" width="17.140625" style="413" customWidth="1"/>
    <col min="9988" max="9988" width="18" style="413" customWidth="1"/>
    <col min="9989" max="9989" width="15.7109375" style="413" customWidth="1"/>
    <col min="9990" max="9990" width="16" style="413" customWidth="1"/>
    <col min="9991" max="10004" width="15.7109375" style="413" customWidth="1"/>
    <col min="10005" max="10005" width="14.28515625" style="413" customWidth="1"/>
    <col min="10006" max="10006" width="10.5703125" style="413" bestFit="1" customWidth="1"/>
    <col min="10007" max="10007" width="9.28515625" style="413" bestFit="1" customWidth="1"/>
    <col min="10008" max="10240" width="9.140625" style="413"/>
    <col min="10241" max="10241" width="3" style="413" customWidth="1"/>
    <col min="10242" max="10242" width="92.140625" style="413" customWidth="1"/>
    <col min="10243" max="10243" width="17.140625" style="413" customWidth="1"/>
    <col min="10244" max="10244" width="18" style="413" customWidth="1"/>
    <col min="10245" max="10245" width="15.7109375" style="413" customWidth="1"/>
    <col min="10246" max="10246" width="16" style="413" customWidth="1"/>
    <col min="10247" max="10260" width="15.7109375" style="413" customWidth="1"/>
    <col min="10261" max="10261" width="14.28515625" style="413" customWidth="1"/>
    <col min="10262" max="10262" width="10.5703125" style="413" bestFit="1" customWidth="1"/>
    <col min="10263" max="10263" width="9.28515625" style="413" bestFit="1" customWidth="1"/>
    <col min="10264" max="10496" width="9.140625" style="413"/>
    <col min="10497" max="10497" width="3" style="413" customWidth="1"/>
    <col min="10498" max="10498" width="92.140625" style="413" customWidth="1"/>
    <col min="10499" max="10499" width="17.140625" style="413" customWidth="1"/>
    <col min="10500" max="10500" width="18" style="413" customWidth="1"/>
    <col min="10501" max="10501" width="15.7109375" style="413" customWidth="1"/>
    <col min="10502" max="10502" width="16" style="413" customWidth="1"/>
    <col min="10503" max="10516" width="15.7109375" style="413" customWidth="1"/>
    <col min="10517" max="10517" width="14.28515625" style="413" customWidth="1"/>
    <col min="10518" max="10518" width="10.5703125" style="413" bestFit="1" customWidth="1"/>
    <col min="10519" max="10519" width="9.28515625" style="413" bestFit="1" customWidth="1"/>
    <col min="10520" max="10752" width="9.140625" style="413"/>
    <col min="10753" max="10753" width="3" style="413" customWidth="1"/>
    <col min="10754" max="10754" width="92.140625" style="413" customWidth="1"/>
    <col min="10755" max="10755" width="17.140625" style="413" customWidth="1"/>
    <col min="10756" max="10756" width="18" style="413" customWidth="1"/>
    <col min="10757" max="10757" width="15.7109375" style="413" customWidth="1"/>
    <col min="10758" max="10758" width="16" style="413" customWidth="1"/>
    <col min="10759" max="10772" width="15.7109375" style="413" customWidth="1"/>
    <col min="10773" max="10773" width="14.28515625" style="413" customWidth="1"/>
    <col min="10774" max="10774" width="10.5703125" style="413" bestFit="1" customWidth="1"/>
    <col min="10775" max="10775" width="9.28515625" style="413" bestFit="1" customWidth="1"/>
    <col min="10776" max="11008" width="9.140625" style="413"/>
    <col min="11009" max="11009" width="3" style="413" customWidth="1"/>
    <col min="11010" max="11010" width="92.140625" style="413" customWidth="1"/>
    <col min="11011" max="11011" width="17.140625" style="413" customWidth="1"/>
    <col min="11012" max="11012" width="18" style="413" customWidth="1"/>
    <col min="11013" max="11013" width="15.7109375" style="413" customWidth="1"/>
    <col min="11014" max="11014" width="16" style="413" customWidth="1"/>
    <col min="11015" max="11028" width="15.7109375" style="413" customWidth="1"/>
    <col min="11029" max="11029" width="14.28515625" style="413" customWidth="1"/>
    <col min="11030" max="11030" width="10.5703125" style="413" bestFit="1" customWidth="1"/>
    <col min="11031" max="11031" width="9.28515625" style="413" bestFit="1" customWidth="1"/>
    <col min="11032" max="11264" width="9.140625" style="413"/>
    <col min="11265" max="11265" width="3" style="413" customWidth="1"/>
    <col min="11266" max="11266" width="92.140625" style="413" customWidth="1"/>
    <col min="11267" max="11267" width="17.140625" style="413" customWidth="1"/>
    <col min="11268" max="11268" width="18" style="413" customWidth="1"/>
    <col min="11269" max="11269" width="15.7109375" style="413" customWidth="1"/>
    <col min="11270" max="11270" width="16" style="413" customWidth="1"/>
    <col min="11271" max="11284" width="15.7109375" style="413" customWidth="1"/>
    <col min="11285" max="11285" width="14.28515625" style="413" customWidth="1"/>
    <col min="11286" max="11286" width="10.5703125" style="413" bestFit="1" customWidth="1"/>
    <col min="11287" max="11287" width="9.28515625" style="413" bestFit="1" customWidth="1"/>
    <col min="11288" max="11520" width="9.140625" style="413"/>
    <col min="11521" max="11521" width="3" style="413" customWidth="1"/>
    <col min="11522" max="11522" width="92.140625" style="413" customWidth="1"/>
    <col min="11523" max="11523" width="17.140625" style="413" customWidth="1"/>
    <col min="11524" max="11524" width="18" style="413" customWidth="1"/>
    <col min="11525" max="11525" width="15.7109375" style="413" customWidth="1"/>
    <col min="11526" max="11526" width="16" style="413" customWidth="1"/>
    <col min="11527" max="11540" width="15.7109375" style="413" customWidth="1"/>
    <col min="11541" max="11541" width="14.28515625" style="413" customWidth="1"/>
    <col min="11542" max="11542" width="10.5703125" style="413" bestFit="1" customWidth="1"/>
    <col min="11543" max="11543" width="9.28515625" style="413" bestFit="1" customWidth="1"/>
    <col min="11544" max="11776" width="9.140625" style="413"/>
    <col min="11777" max="11777" width="3" style="413" customWidth="1"/>
    <col min="11778" max="11778" width="92.140625" style="413" customWidth="1"/>
    <col min="11779" max="11779" width="17.140625" style="413" customWidth="1"/>
    <col min="11780" max="11780" width="18" style="413" customWidth="1"/>
    <col min="11781" max="11781" width="15.7109375" style="413" customWidth="1"/>
    <col min="11782" max="11782" width="16" style="413" customWidth="1"/>
    <col min="11783" max="11796" width="15.7109375" style="413" customWidth="1"/>
    <col min="11797" max="11797" width="14.28515625" style="413" customWidth="1"/>
    <col min="11798" max="11798" width="10.5703125" style="413" bestFit="1" customWidth="1"/>
    <col min="11799" max="11799" width="9.28515625" style="413" bestFit="1" customWidth="1"/>
    <col min="11800" max="12032" width="9.140625" style="413"/>
    <col min="12033" max="12033" width="3" style="413" customWidth="1"/>
    <col min="12034" max="12034" width="92.140625" style="413" customWidth="1"/>
    <col min="12035" max="12035" width="17.140625" style="413" customWidth="1"/>
    <col min="12036" max="12036" width="18" style="413" customWidth="1"/>
    <col min="12037" max="12037" width="15.7109375" style="413" customWidth="1"/>
    <col min="12038" max="12038" width="16" style="413" customWidth="1"/>
    <col min="12039" max="12052" width="15.7109375" style="413" customWidth="1"/>
    <col min="12053" max="12053" width="14.28515625" style="413" customWidth="1"/>
    <col min="12054" max="12054" width="10.5703125" style="413" bestFit="1" customWidth="1"/>
    <col min="12055" max="12055" width="9.28515625" style="413" bestFit="1" customWidth="1"/>
    <col min="12056" max="12288" width="9.140625" style="413"/>
    <col min="12289" max="12289" width="3" style="413" customWidth="1"/>
    <col min="12290" max="12290" width="92.140625" style="413" customWidth="1"/>
    <col min="12291" max="12291" width="17.140625" style="413" customWidth="1"/>
    <col min="12292" max="12292" width="18" style="413" customWidth="1"/>
    <col min="12293" max="12293" width="15.7109375" style="413" customWidth="1"/>
    <col min="12294" max="12294" width="16" style="413" customWidth="1"/>
    <col min="12295" max="12308" width="15.7109375" style="413" customWidth="1"/>
    <col min="12309" max="12309" width="14.28515625" style="413" customWidth="1"/>
    <col min="12310" max="12310" width="10.5703125" style="413" bestFit="1" customWidth="1"/>
    <col min="12311" max="12311" width="9.28515625" style="413" bestFit="1" customWidth="1"/>
    <col min="12312" max="12544" width="9.140625" style="413"/>
    <col min="12545" max="12545" width="3" style="413" customWidth="1"/>
    <col min="12546" max="12546" width="92.140625" style="413" customWidth="1"/>
    <col min="12547" max="12547" width="17.140625" style="413" customWidth="1"/>
    <col min="12548" max="12548" width="18" style="413" customWidth="1"/>
    <col min="12549" max="12549" width="15.7109375" style="413" customWidth="1"/>
    <col min="12550" max="12550" width="16" style="413" customWidth="1"/>
    <col min="12551" max="12564" width="15.7109375" style="413" customWidth="1"/>
    <col min="12565" max="12565" width="14.28515625" style="413" customWidth="1"/>
    <col min="12566" max="12566" width="10.5703125" style="413" bestFit="1" customWidth="1"/>
    <col min="12567" max="12567" width="9.28515625" style="413" bestFit="1" customWidth="1"/>
    <col min="12568" max="12800" width="9.140625" style="413"/>
    <col min="12801" max="12801" width="3" style="413" customWidth="1"/>
    <col min="12802" max="12802" width="92.140625" style="413" customWidth="1"/>
    <col min="12803" max="12803" width="17.140625" style="413" customWidth="1"/>
    <col min="12804" max="12804" width="18" style="413" customWidth="1"/>
    <col min="12805" max="12805" width="15.7109375" style="413" customWidth="1"/>
    <col min="12806" max="12806" width="16" style="413" customWidth="1"/>
    <col min="12807" max="12820" width="15.7109375" style="413" customWidth="1"/>
    <col min="12821" max="12821" width="14.28515625" style="413" customWidth="1"/>
    <col min="12822" max="12822" width="10.5703125" style="413" bestFit="1" customWidth="1"/>
    <col min="12823" max="12823" width="9.28515625" style="413" bestFit="1" customWidth="1"/>
    <col min="12824" max="13056" width="9.140625" style="413"/>
    <col min="13057" max="13057" width="3" style="413" customWidth="1"/>
    <col min="13058" max="13058" width="92.140625" style="413" customWidth="1"/>
    <col min="13059" max="13059" width="17.140625" style="413" customWidth="1"/>
    <col min="13060" max="13060" width="18" style="413" customWidth="1"/>
    <col min="13061" max="13061" width="15.7109375" style="413" customWidth="1"/>
    <col min="13062" max="13062" width="16" style="413" customWidth="1"/>
    <col min="13063" max="13076" width="15.7109375" style="413" customWidth="1"/>
    <col min="13077" max="13077" width="14.28515625" style="413" customWidth="1"/>
    <col min="13078" max="13078" width="10.5703125" style="413" bestFit="1" customWidth="1"/>
    <col min="13079" max="13079" width="9.28515625" style="413" bestFit="1" customWidth="1"/>
    <col min="13080" max="13312" width="9.140625" style="413"/>
    <col min="13313" max="13313" width="3" style="413" customWidth="1"/>
    <col min="13314" max="13314" width="92.140625" style="413" customWidth="1"/>
    <col min="13315" max="13315" width="17.140625" style="413" customWidth="1"/>
    <col min="13316" max="13316" width="18" style="413" customWidth="1"/>
    <col min="13317" max="13317" width="15.7109375" style="413" customWidth="1"/>
    <col min="13318" max="13318" width="16" style="413" customWidth="1"/>
    <col min="13319" max="13332" width="15.7109375" style="413" customWidth="1"/>
    <col min="13333" max="13333" width="14.28515625" style="413" customWidth="1"/>
    <col min="13334" max="13334" width="10.5703125" style="413" bestFit="1" customWidth="1"/>
    <col min="13335" max="13335" width="9.28515625" style="413" bestFit="1" customWidth="1"/>
    <col min="13336" max="13568" width="9.140625" style="413"/>
    <col min="13569" max="13569" width="3" style="413" customWidth="1"/>
    <col min="13570" max="13570" width="92.140625" style="413" customWidth="1"/>
    <col min="13571" max="13571" width="17.140625" style="413" customWidth="1"/>
    <col min="13572" max="13572" width="18" style="413" customWidth="1"/>
    <col min="13573" max="13573" width="15.7109375" style="413" customWidth="1"/>
    <col min="13574" max="13574" width="16" style="413" customWidth="1"/>
    <col min="13575" max="13588" width="15.7109375" style="413" customWidth="1"/>
    <col min="13589" max="13589" width="14.28515625" style="413" customWidth="1"/>
    <col min="13590" max="13590" width="10.5703125" style="413" bestFit="1" customWidth="1"/>
    <col min="13591" max="13591" width="9.28515625" style="413" bestFit="1" customWidth="1"/>
    <col min="13592" max="13824" width="9.140625" style="413"/>
    <col min="13825" max="13825" width="3" style="413" customWidth="1"/>
    <col min="13826" max="13826" width="92.140625" style="413" customWidth="1"/>
    <col min="13827" max="13827" width="17.140625" style="413" customWidth="1"/>
    <col min="13828" max="13828" width="18" style="413" customWidth="1"/>
    <col min="13829" max="13829" width="15.7109375" style="413" customWidth="1"/>
    <col min="13830" max="13830" width="16" style="413" customWidth="1"/>
    <col min="13831" max="13844" width="15.7109375" style="413" customWidth="1"/>
    <col min="13845" max="13845" width="14.28515625" style="413" customWidth="1"/>
    <col min="13846" max="13846" width="10.5703125" style="413" bestFit="1" customWidth="1"/>
    <col min="13847" max="13847" width="9.28515625" style="413" bestFit="1" customWidth="1"/>
    <col min="13848" max="14080" width="9.140625" style="413"/>
    <col min="14081" max="14081" width="3" style="413" customWidth="1"/>
    <col min="14082" max="14082" width="92.140625" style="413" customWidth="1"/>
    <col min="14083" max="14083" width="17.140625" style="413" customWidth="1"/>
    <col min="14084" max="14084" width="18" style="413" customWidth="1"/>
    <col min="14085" max="14085" width="15.7109375" style="413" customWidth="1"/>
    <col min="14086" max="14086" width="16" style="413" customWidth="1"/>
    <col min="14087" max="14100" width="15.7109375" style="413" customWidth="1"/>
    <col min="14101" max="14101" width="14.28515625" style="413" customWidth="1"/>
    <col min="14102" max="14102" width="10.5703125" style="413" bestFit="1" customWidth="1"/>
    <col min="14103" max="14103" width="9.28515625" style="413" bestFit="1" customWidth="1"/>
    <col min="14104" max="14336" width="9.140625" style="413"/>
    <col min="14337" max="14337" width="3" style="413" customWidth="1"/>
    <col min="14338" max="14338" width="92.140625" style="413" customWidth="1"/>
    <col min="14339" max="14339" width="17.140625" style="413" customWidth="1"/>
    <col min="14340" max="14340" width="18" style="413" customWidth="1"/>
    <col min="14341" max="14341" width="15.7109375" style="413" customWidth="1"/>
    <col min="14342" max="14342" width="16" style="413" customWidth="1"/>
    <col min="14343" max="14356" width="15.7109375" style="413" customWidth="1"/>
    <col min="14357" max="14357" width="14.28515625" style="413" customWidth="1"/>
    <col min="14358" max="14358" width="10.5703125" style="413" bestFit="1" customWidth="1"/>
    <col min="14359" max="14359" width="9.28515625" style="413" bestFit="1" customWidth="1"/>
    <col min="14360" max="14592" width="9.140625" style="413"/>
    <col min="14593" max="14593" width="3" style="413" customWidth="1"/>
    <col min="14594" max="14594" width="92.140625" style="413" customWidth="1"/>
    <col min="14595" max="14595" width="17.140625" style="413" customWidth="1"/>
    <col min="14596" max="14596" width="18" style="413" customWidth="1"/>
    <col min="14597" max="14597" width="15.7109375" style="413" customWidth="1"/>
    <col min="14598" max="14598" width="16" style="413" customWidth="1"/>
    <col min="14599" max="14612" width="15.7109375" style="413" customWidth="1"/>
    <col min="14613" max="14613" width="14.28515625" style="413" customWidth="1"/>
    <col min="14614" max="14614" width="10.5703125" style="413" bestFit="1" customWidth="1"/>
    <col min="14615" max="14615" width="9.28515625" style="413" bestFit="1" customWidth="1"/>
    <col min="14616" max="14848" width="9.140625" style="413"/>
    <col min="14849" max="14849" width="3" style="413" customWidth="1"/>
    <col min="14850" max="14850" width="92.140625" style="413" customWidth="1"/>
    <col min="14851" max="14851" width="17.140625" style="413" customWidth="1"/>
    <col min="14852" max="14852" width="18" style="413" customWidth="1"/>
    <col min="14853" max="14853" width="15.7109375" style="413" customWidth="1"/>
    <col min="14854" max="14854" width="16" style="413" customWidth="1"/>
    <col min="14855" max="14868" width="15.7109375" style="413" customWidth="1"/>
    <col min="14869" max="14869" width="14.28515625" style="413" customWidth="1"/>
    <col min="14870" max="14870" width="10.5703125" style="413" bestFit="1" customWidth="1"/>
    <col min="14871" max="14871" width="9.28515625" style="413" bestFit="1" customWidth="1"/>
    <col min="14872" max="15104" width="9.140625" style="413"/>
    <col min="15105" max="15105" width="3" style="413" customWidth="1"/>
    <col min="15106" max="15106" width="92.140625" style="413" customWidth="1"/>
    <col min="15107" max="15107" width="17.140625" style="413" customWidth="1"/>
    <col min="15108" max="15108" width="18" style="413" customWidth="1"/>
    <col min="15109" max="15109" width="15.7109375" style="413" customWidth="1"/>
    <col min="15110" max="15110" width="16" style="413" customWidth="1"/>
    <col min="15111" max="15124" width="15.7109375" style="413" customWidth="1"/>
    <col min="15125" max="15125" width="14.28515625" style="413" customWidth="1"/>
    <col min="15126" max="15126" width="10.5703125" style="413" bestFit="1" customWidth="1"/>
    <col min="15127" max="15127" width="9.28515625" style="413" bestFit="1" customWidth="1"/>
    <col min="15128" max="15360" width="9.140625" style="413"/>
    <col min="15361" max="15361" width="3" style="413" customWidth="1"/>
    <col min="15362" max="15362" width="92.140625" style="413" customWidth="1"/>
    <col min="15363" max="15363" width="17.140625" style="413" customWidth="1"/>
    <col min="15364" max="15364" width="18" style="413" customWidth="1"/>
    <col min="15365" max="15365" width="15.7109375" style="413" customWidth="1"/>
    <col min="15366" max="15366" width="16" style="413" customWidth="1"/>
    <col min="15367" max="15380" width="15.7109375" style="413" customWidth="1"/>
    <col min="15381" max="15381" width="14.28515625" style="413" customWidth="1"/>
    <col min="15382" max="15382" width="10.5703125" style="413" bestFit="1" customWidth="1"/>
    <col min="15383" max="15383" width="9.28515625" style="413" bestFit="1" customWidth="1"/>
    <col min="15384" max="15616" width="9.140625" style="413"/>
    <col min="15617" max="15617" width="3" style="413" customWidth="1"/>
    <col min="15618" max="15618" width="92.140625" style="413" customWidth="1"/>
    <col min="15619" max="15619" width="17.140625" style="413" customWidth="1"/>
    <col min="15620" max="15620" width="18" style="413" customWidth="1"/>
    <col min="15621" max="15621" width="15.7109375" style="413" customWidth="1"/>
    <col min="15622" max="15622" width="16" style="413" customWidth="1"/>
    <col min="15623" max="15636" width="15.7109375" style="413" customWidth="1"/>
    <col min="15637" max="15637" width="14.28515625" style="413" customWidth="1"/>
    <col min="15638" max="15638" width="10.5703125" style="413" bestFit="1" customWidth="1"/>
    <col min="15639" max="15639" width="9.28515625" style="413" bestFit="1" customWidth="1"/>
    <col min="15640" max="15872" width="9.140625" style="413"/>
    <col min="15873" max="15873" width="3" style="413" customWidth="1"/>
    <col min="15874" max="15874" width="92.140625" style="413" customWidth="1"/>
    <col min="15875" max="15875" width="17.140625" style="413" customWidth="1"/>
    <col min="15876" max="15876" width="18" style="413" customWidth="1"/>
    <col min="15877" max="15877" width="15.7109375" style="413" customWidth="1"/>
    <col min="15878" max="15878" width="16" style="413" customWidth="1"/>
    <col min="15879" max="15892" width="15.7109375" style="413" customWidth="1"/>
    <col min="15893" max="15893" width="14.28515625" style="413" customWidth="1"/>
    <col min="15894" max="15894" width="10.5703125" style="413" bestFit="1" customWidth="1"/>
    <col min="15895" max="15895" width="9.28515625" style="413" bestFit="1" customWidth="1"/>
    <col min="15896" max="16128" width="9.140625" style="413"/>
    <col min="16129" max="16129" width="3" style="413" customWidth="1"/>
    <col min="16130" max="16130" width="92.140625" style="413" customWidth="1"/>
    <col min="16131" max="16131" width="17.140625" style="413" customWidth="1"/>
    <col min="16132" max="16132" width="18" style="413" customWidth="1"/>
    <col min="16133" max="16133" width="15.7109375" style="413" customWidth="1"/>
    <col min="16134" max="16134" width="16" style="413" customWidth="1"/>
    <col min="16135" max="16148" width="15.7109375" style="413" customWidth="1"/>
    <col min="16149" max="16149" width="14.28515625" style="413" customWidth="1"/>
    <col min="16150" max="16150" width="10.5703125" style="413" bestFit="1" customWidth="1"/>
    <col min="16151" max="16151" width="9.28515625" style="413" bestFit="1" customWidth="1"/>
    <col min="16152" max="16384" width="9.140625" style="413"/>
  </cols>
  <sheetData>
    <row r="1" spans="1:20" ht="25.5" customHeight="1">
      <c r="A1" s="3715" t="s">
        <v>91</v>
      </c>
      <c r="B1" s="3715"/>
      <c r="C1" s="3715"/>
      <c r="D1" s="3715"/>
      <c r="E1" s="3715"/>
      <c r="F1" s="3715"/>
      <c r="G1" s="3715"/>
      <c r="H1" s="3715"/>
      <c r="I1" s="3715"/>
      <c r="J1" s="3715"/>
      <c r="K1" s="3715"/>
      <c r="L1" s="3715"/>
      <c r="M1" s="3715"/>
      <c r="N1" s="3715"/>
      <c r="O1" s="3715"/>
      <c r="P1" s="3715"/>
      <c r="Q1" s="3715"/>
      <c r="R1" s="3715"/>
      <c r="S1" s="3715"/>
      <c r="T1" s="3715"/>
    </row>
    <row r="2" spans="1:20" ht="26.25" customHeight="1">
      <c r="A2" s="4178" t="s">
        <v>92</v>
      </c>
      <c r="B2" s="4178"/>
      <c r="C2" s="4178"/>
      <c r="D2" s="4178"/>
      <c r="E2" s="4178"/>
      <c r="F2" s="4178"/>
      <c r="G2" s="4178"/>
      <c r="H2" s="4178"/>
      <c r="I2" s="4178"/>
      <c r="J2" s="4178"/>
      <c r="K2" s="4178"/>
      <c r="L2" s="4178"/>
      <c r="M2" s="4178"/>
      <c r="N2" s="4178"/>
      <c r="O2" s="4178"/>
      <c r="P2" s="4178"/>
      <c r="Q2" s="4178"/>
      <c r="R2" s="4178"/>
      <c r="S2" s="4178"/>
      <c r="T2" s="4178"/>
    </row>
    <row r="3" spans="1:20" ht="28.5" customHeight="1">
      <c r="A3" s="3715" t="s">
        <v>351</v>
      </c>
      <c r="B3" s="3715"/>
      <c r="C3" s="3715"/>
      <c r="D3" s="3715"/>
      <c r="E3" s="3715"/>
      <c r="F3" s="3715"/>
      <c r="G3" s="3715"/>
      <c r="H3" s="3715"/>
      <c r="I3" s="3715"/>
      <c r="J3" s="3715"/>
      <c r="K3" s="3715"/>
      <c r="L3" s="3715"/>
      <c r="M3" s="3715"/>
      <c r="N3" s="3715"/>
      <c r="O3" s="3715"/>
      <c r="P3" s="3715"/>
      <c r="Q3" s="3715"/>
      <c r="R3" s="3715"/>
      <c r="S3" s="3715"/>
      <c r="T3" s="3715"/>
    </row>
    <row r="4" spans="1:20" ht="33" customHeight="1" thickBot="1">
      <c r="B4" s="118"/>
    </row>
    <row r="5" spans="1:20" ht="19.5" customHeight="1">
      <c r="B5" s="4179" t="s">
        <v>9</v>
      </c>
      <c r="C5" s="4182" t="s">
        <v>0</v>
      </c>
      <c r="D5" s="4195"/>
      <c r="E5" s="4195"/>
      <c r="F5" s="4182" t="s">
        <v>1</v>
      </c>
      <c r="G5" s="4195"/>
      <c r="H5" s="4198"/>
      <c r="I5" s="4183" t="s">
        <v>2</v>
      </c>
      <c r="J5" s="4195"/>
      <c r="K5" s="4195"/>
      <c r="L5" s="4182" t="s">
        <v>3</v>
      </c>
      <c r="M5" s="4195"/>
      <c r="N5" s="4198"/>
      <c r="O5" s="4182">
        <v>5</v>
      </c>
      <c r="P5" s="4195"/>
      <c r="Q5" s="4195"/>
      <c r="R5" s="4189" t="s">
        <v>6</v>
      </c>
      <c r="S5" s="4190"/>
      <c r="T5" s="4191"/>
    </row>
    <row r="6" spans="1:20" ht="33" customHeight="1" thickBot="1">
      <c r="B6" s="4180"/>
      <c r="C6" s="4196"/>
      <c r="D6" s="4197"/>
      <c r="E6" s="4197"/>
      <c r="F6" s="4199"/>
      <c r="G6" s="4200"/>
      <c r="H6" s="4201"/>
      <c r="I6" s="4200"/>
      <c r="J6" s="4200"/>
      <c r="K6" s="4200"/>
      <c r="L6" s="4202"/>
      <c r="M6" s="4203"/>
      <c r="N6" s="4204"/>
      <c r="O6" s="4196"/>
      <c r="P6" s="4197"/>
      <c r="Q6" s="4197"/>
      <c r="R6" s="4192"/>
      <c r="S6" s="4193"/>
      <c r="T6" s="4194"/>
    </row>
    <row r="7" spans="1:20" ht="99.75" customHeight="1" thickBot="1">
      <c r="B7" s="4181"/>
      <c r="C7" s="1608" t="s">
        <v>26</v>
      </c>
      <c r="D7" s="1609" t="s">
        <v>27</v>
      </c>
      <c r="E7" s="1610" t="s">
        <v>4</v>
      </c>
      <c r="F7" s="1608" t="s">
        <v>93</v>
      </c>
      <c r="G7" s="1609" t="s">
        <v>27</v>
      </c>
      <c r="H7" s="1610" t="s">
        <v>4</v>
      </c>
      <c r="I7" s="1608" t="s">
        <v>93</v>
      </c>
      <c r="J7" s="1609" t="s">
        <v>27</v>
      </c>
      <c r="K7" s="1610" t="s">
        <v>4</v>
      </c>
      <c r="L7" s="1608" t="s">
        <v>93</v>
      </c>
      <c r="M7" s="1609" t="s">
        <v>27</v>
      </c>
      <c r="N7" s="1610" t="s">
        <v>4</v>
      </c>
      <c r="O7" s="1608" t="s">
        <v>93</v>
      </c>
      <c r="P7" s="1609" t="s">
        <v>27</v>
      </c>
      <c r="Q7" s="1734" t="s">
        <v>4</v>
      </c>
      <c r="R7" s="1608" t="s">
        <v>26</v>
      </c>
      <c r="S7" s="1609" t="s">
        <v>27</v>
      </c>
      <c r="T7" s="1734" t="s">
        <v>4</v>
      </c>
    </row>
    <row r="8" spans="1:20" ht="34.5" customHeight="1">
      <c r="B8" s="1611" t="s">
        <v>22</v>
      </c>
      <c r="C8" s="1612"/>
      <c r="D8" s="1613"/>
      <c r="E8" s="1614"/>
      <c r="F8" s="1615"/>
      <c r="G8" s="1615"/>
      <c r="H8" s="119"/>
      <c r="I8" s="1616"/>
      <c r="J8" s="1613"/>
      <c r="K8" s="1614"/>
      <c r="L8" s="1615"/>
      <c r="M8" s="1615"/>
      <c r="N8" s="119"/>
      <c r="O8" s="1617"/>
      <c r="P8" s="1618"/>
      <c r="Q8" s="1614"/>
      <c r="R8" s="1619"/>
      <c r="S8" s="1619"/>
      <c r="T8" s="672"/>
    </row>
    <row r="9" spans="1:20" ht="31.5" customHeight="1">
      <c r="B9" s="1746" t="s">
        <v>84</v>
      </c>
      <c r="C9" s="515">
        <v>0</v>
      </c>
      <c r="D9" s="775">
        <v>18</v>
      </c>
      <c r="E9" s="776">
        <f>SUM(C9:D9)</f>
        <v>18</v>
      </c>
      <c r="F9" s="515">
        <v>0</v>
      </c>
      <c r="G9" s="775">
        <v>12</v>
      </c>
      <c r="H9" s="777">
        <f t="shared" ref="H9:H15" si="0">SUM(F9:G9)</f>
        <v>12</v>
      </c>
      <c r="I9" s="515">
        <v>0</v>
      </c>
      <c r="J9" s="775">
        <v>22</v>
      </c>
      <c r="K9" s="777">
        <f t="shared" ref="K9:K15" si="1">SUM(I9:J9)</f>
        <v>22</v>
      </c>
      <c r="L9" s="515">
        <v>13</v>
      </c>
      <c r="M9" s="775">
        <v>3</v>
      </c>
      <c r="N9" s="777">
        <f t="shared" ref="N9:N14" si="2">SUM(L9:M9)</f>
        <v>16</v>
      </c>
      <c r="O9" s="515">
        <v>6</v>
      </c>
      <c r="P9" s="775">
        <v>5</v>
      </c>
      <c r="Q9" s="777">
        <f t="shared" ref="Q9:Q15" si="3">SUM(O9:P9)</f>
        <v>11</v>
      </c>
      <c r="R9" s="1759">
        <f t="shared" ref="R9:S15" si="4">C9+F9+I9+L9+O9</f>
        <v>19</v>
      </c>
      <c r="S9" s="1760">
        <f>D9+G9+J9+M9+P9</f>
        <v>60</v>
      </c>
      <c r="T9" s="1761">
        <f t="shared" ref="T9:T15" si="5">SUM(R9:S9)</f>
        <v>79</v>
      </c>
    </row>
    <row r="10" spans="1:20" ht="31.5" customHeight="1">
      <c r="B10" s="650" t="s">
        <v>94</v>
      </c>
      <c r="C10" s="515">
        <v>0</v>
      </c>
      <c r="D10" s="775">
        <v>23</v>
      </c>
      <c r="E10" s="776">
        <v>23</v>
      </c>
      <c r="F10" s="515">
        <v>0</v>
      </c>
      <c r="G10" s="775">
        <v>16</v>
      </c>
      <c r="H10" s="777">
        <f t="shared" si="0"/>
        <v>16</v>
      </c>
      <c r="I10" s="1762">
        <v>0</v>
      </c>
      <c r="J10" s="775">
        <v>15</v>
      </c>
      <c r="K10" s="777">
        <f t="shared" si="1"/>
        <v>15</v>
      </c>
      <c r="L10" s="515">
        <v>11</v>
      </c>
      <c r="M10" s="775">
        <v>1</v>
      </c>
      <c r="N10" s="777">
        <f t="shared" si="2"/>
        <v>12</v>
      </c>
      <c r="O10" s="515">
        <v>7</v>
      </c>
      <c r="P10" s="775">
        <v>3</v>
      </c>
      <c r="Q10" s="777">
        <f t="shared" si="3"/>
        <v>10</v>
      </c>
      <c r="R10" s="1759">
        <f t="shared" si="4"/>
        <v>18</v>
      </c>
      <c r="S10" s="1760">
        <f>D10+G10+J10+M10+P10</f>
        <v>58</v>
      </c>
      <c r="T10" s="1761">
        <f>SUM(R10:S10)</f>
        <v>76</v>
      </c>
    </row>
    <row r="11" spans="1:20" ht="31.5" customHeight="1">
      <c r="B11" s="650" t="s">
        <v>95</v>
      </c>
      <c r="C11" s="515">
        <v>0</v>
      </c>
      <c r="D11" s="775">
        <v>0</v>
      </c>
      <c r="E11" s="776">
        <f>SUM(C11:D11)</f>
        <v>0</v>
      </c>
      <c r="F11" s="515">
        <v>0</v>
      </c>
      <c r="G11" s="775">
        <v>17</v>
      </c>
      <c r="H11" s="777">
        <f t="shared" si="0"/>
        <v>17</v>
      </c>
      <c r="I11" s="515">
        <v>0</v>
      </c>
      <c r="J11" s="775">
        <v>28</v>
      </c>
      <c r="K11" s="777">
        <f t="shared" si="1"/>
        <v>28</v>
      </c>
      <c r="L11" s="515">
        <v>9</v>
      </c>
      <c r="M11" s="775">
        <v>3</v>
      </c>
      <c r="N11" s="777">
        <f t="shared" si="2"/>
        <v>12</v>
      </c>
      <c r="O11" s="515">
        <v>1</v>
      </c>
      <c r="P11" s="775">
        <v>5</v>
      </c>
      <c r="Q11" s="777">
        <f t="shared" si="3"/>
        <v>6</v>
      </c>
      <c r="R11" s="1759">
        <f t="shared" si="4"/>
        <v>10</v>
      </c>
      <c r="S11" s="1760">
        <f t="shared" si="4"/>
        <v>53</v>
      </c>
      <c r="T11" s="1761">
        <f t="shared" si="5"/>
        <v>63</v>
      </c>
    </row>
    <row r="12" spans="1:20" ht="27.75" customHeight="1">
      <c r="B12" s="650" t="s">
        <v>96</v>
      </c>
      <c r="C12" s="515">
        <f>C32+C22</f>
        <v>0</v>
      </c>
      <c r="D12" s="775">
        <v>0</v>
      </c>
      <c r="E12" s="776">
        <f>SUM(C12:D12)</f>
        <v>0</v>
      </c>
      <c r="F12" s="515">
        <f>F32+F22</f>
        <v>0</v>
      </c>
      <c r="G12" s="775">
        <v>0</v>
      </c>
      <c r="H12" s="777">
        <f t="shared" si="0"/>
        <v>0</v>
      </c>
      <c r="I12" s="515">
        <v>0</v>
      </c>
      <c r="J12" s="775">
        <v>0</v>
      </c>
      <c r="K12" s="777">
        <f t="shared" si="1"/>
        <v>0</v>
      </c>
      <c r="L12" s="515">
        <v>0</v>
      </c>
      <c r="M12" s="775">
        <v>0</v>
      </c>
      <c r="N12" s="777">
        <f>SUM(L12:M12)</f>
        <v>0</v>
      </c>
      <c r="O12" s="515">
        <v>0</v>
      </c>
      <c r="P12" s="775">
        <v>0</v>
      </c>
      <c r="Q12" s="777">
        <v>0</v>
      </c>
      <c r="R12" s="1759">
        <f t="shared" si="4"/>
        <v>0</v>
      </c>
      <c r="S12" s="1760">
        <f>D12+G12+J12+M12+P12</f>
        <v>0</v>
      </c>
      <c r="T12" s="1761">
        <f t="shared" si="5"/>
        <v>0</v>
      </c>
    </row>
    <row r="13" spans="1:20" ht="34.5" customHeight="1">
      <c r="B13" s="650" t="s">
        <v>82</v>
      </c>
      <c r="C13" s="515">
        <v>0</v>
      </c>
      <c r="D13" s="775">
        <v>12</v>
      </c>
      <c r="E13" s="776">
        <f>SUM(C13:D13)</f>
        <v>12</v>
      </c>
      <c r="F13" s="515">
        <v>15</v>
      </c>
      <c r="G13" s="775">
        <v>7</v>
      </c>
      <c r="H13" s="777">
        <f t="shared" si="0"/>
        <v>22</v>
      </c>
      <c r="I13" s="515">
        <v>0</v>
      </c>
      <c r="J13" s="775">
        <v>13</v>
      </c>
      <c r="K13" s="777">
        <f t="shared" si="1"/>
        <v>13</v>
      </c>
      <c r="L13" s="515">
        <v>13</v>
      </c>
      <c r="M13" s="775">
        <v>1</v>
      </c>
      <c r="N13" s="777">
        <f>SUM(L13:M13)</f>
        <v>14</v>
      </c>
      <c r="O13" s="515">
        <v>4</v>
      </c>
      <c r="P13" s="775">
        <v>14</v>
      </c>
      <c r="Q13" s="777">
        <f t="shared" si="3"/>
        <v>18</v>
      </c>
      <c r="R13" s="781">
        <f t="shared" si="4"/>
        <v>32</v>
      </c>
      <c r="S13" s="782">
        <f>D13+G13+J13+M13+P13</f>
        <v>47</v>
      </c>
      <c r="T13" s="783">
        <f t="shared" si="5"/>
        <v>79</v>
      </c>
    </row>
    <row r="14" spans="1:20" ht="34.5" customHeight="1">
      <c r="B14" s="650" t="s">
        <v>97</v>
      </c>
      <c r="C14" s="515">
        <f>C33+C24</f>
        <v>0</v>
      </c>
      <c r="D14" s="775">
        <v>12</v>
      </c>
      <c r="E14" s="776">
        <f>SUM(C14:D14)</f>
        <v>12</v>
      </c>
      <c r="F14" s="515">
        <f>F33+F24</f>
        <v>0</v>
      </c>
      <c r="G14" s="775">
        <v>19</v>
      </c>
      <c r="H14" s="777">
        <f t="shared" si="0"/>
        <v>19</v>
      </c>
      <c r="I14" s="515">
        <v>0</v>
      </c>
      <c r="J14" s="775">
        <v>17</v>
      </c>
      <c r="K14" s="777">
        <f t="shared" si="1"/>
        <v>17</v>
      </c>
      <c r="L14" s="515">
        <v>0</v>
      </c>
      <c r="M14" s="775">
        <v>6</v>
      </c>
      <c r="N14" s="777">
        <f t="shared" si="2"/>
        <v>6</v>
      </c>
      <c r="O14" s="515">
        <v>0</v>
      </c>
      <c r="P14" s="775">
        <v>14</v>
      </c>
      <c r="Q14" s="777">
        <f t="shared" si="3"/>
        <v>14</v>
      </c>
      <c r="R14" s="781">
        <f t="shared" si="4"/>
        <v>0</v>
      </c>
      <c r="S14" s="782">
        <f>D14+G14+J14+M14+P14</f>
        <v>68</v>
      </c>
      <c r="T14" s="783">
        <f t="shared" si="5"/>
        <v>68</v>
      </c>
    </row>
    <row r="15" spans="1:20" ht="61.5" customHeight="1" thickBot="1">
      <c r="B15" s="1746" t="s">
        <v>98</v>
      </c>
      <c r="C15" s="515">
        <v>0</v>
      </c>
      <c r="D15" s="775">
        <v>15</v>
      </c>
      <c r="E15" s="776">
        <v>15</v>
      </c>
      <c r="F15" s="515">
        <v>0</v>
      </c>
      <c r="G15" s="775">
        <v>28</v>
      </c>
      <c r="H15" s="784">
        <f t="shared" si="0"/>
        <v>28</v>
      </c>
      <c r="I15" s="515">
        <v>0</v>
      </c>
      <c r="J15" s="775">
        <v>23</v>
      </c>
      <c r="K15" s="784">
        <f t="shared" si="1"/>
        <v>23</v>
      </c>
      <c r="L15" s="515">
        <v>0</v>
      </c>
      <c r="M15" s="775">
        <v>6</v>
      </c>
      <c r="N15" s="784">
        <f>SUM(L15:M15)</f>
        <v>6</v>
      </c>
      <c r="O15" s="515">
        <v>4</v>
      </c>
      <c r="P15" s="775">
        <v>9</v>
      </c>
      <c r="Q15" s="777">
        <f t="shared" si="3"/>
        <v>13</v>
      </c>
      <c r="R15" s="781">
        <f t="shared" si="4"/>
        <v>4</v>
      </c>
      <c r="S15" s="782">
        <f>D15+G15+J15+M15+P15</f>
        <v>81</v>
      </c>
      <c r="T15" s="783">
        <f t="shared" si="5"/>
        <v>85</v>
      </c>
    </row>
    <row r="16" spans="1:20" ht="30.75" customHeight="1" thickBot="1">
      <c r="B16" s="1611" t="s">
        <v>16</v>
      </c>
      <c r="C16" s="1620">
        <f>SUM(C9:C15)</f>
        <v>0</v>
      </c>
      <c r="D16" s="1621">
        <f t="shared" ref="D16:R16" si="6">SUM(D9:D15)</f>
        <v>80</v>
      </c>
      <c r="E16" s="1622">
        <f>SUM(E9:E15)</f>
        <v>80</v>
      </c>
      <c r="F16" s="1623">
        <f t="shared" si="6"/>
        <v>15</v>
      </c>
      <c r="G16" s="1621">
        <f>SUM(G9:G15)</f>
        <v>99</v>
      </c>
      <c r="H16" s="1624">
        <f>SUM(H9:H15)</f>
        <v>114</v>
      </c>
      <c r="I16" s="1620">
        <f t="shared" si="6"/>
        <v>0</v>
      </c>
      <c r="J16" s="1621">
        <f t="shared" si="6"/>
        <v>118</v>
      </c>
      <c r="K16" s="1622">
        <f t="shared" si="6"/>
        <v>118</v>
      </c>
      <c r="L16" s="1623">
        <f t="shared" si="6"/>
        <v>46</v>
      </c>
      <c r="M16" s="1621">
        <f t="shared" si="6"/>
        <v>20</v>
      </c>
      <c r="N16" s="1624">
        <f t="shared" si="6"/>
        <v>66</v>
      </c>
      <c r="O16" s="1620">
        <f t="shared" si="6"/>
        <v>22</v>
      </c>
      <c r="P16" s="1621">
        <f t="shared" si="6"/>
        <v>50</v>
      </c>
      <c r="Q16" s="1622">
        <f t="shared" si="6"/>
        <v>72</v>
      </c>
      <c r="R16" s="1623">
        <f t="shared" si="6"/>
        <v>83</v>
      </c>
      <c r="S16" s="1621">
        <f>SUM(S9:S15)</f>
        <v>367</v>
      </c>
      <c r="T16" s="1622">
        <f>SUM(T9:T15)</f>
        <v>450</v>
      </c>
    </row>
    <row r="17" spans="2:20" ht="30.75" customHeight="1" thickBot="1">
      <c r="B17" s="1625" t="s">
        <v>23</v>
      </c>
      <c r="C17" s="1626"/>
      <c r="D17" s="1627"/>
      <c r="E17" s="1628"/>
      <c r="F17" s="1629"/>
      <c r="G17" s="1627"/>
      <c r="H17" s="1628"/>
      <c r="I17" s="1629"/>
      <c r="J17" s="1627"/>
      <c r="K17" s="1628"/>
      <c r="L17" s="1629"/>
      <c r="M17" s="1627"/>
      <c r="N17" s="1628"/>
      <c r="O17" s="1626"/>
      <c r="P17" s="1627"/>
      <c r="Q17" s="1628"/>
      <c r="R17" s="1629"/>
      <c r="S17" s="1629"/>
      <c r="T17" s="1630"/>
    </row>
    <row r="18" spans="2:20" ht="30" customHeight="1" thickBot="1">
      <c r="B18" s="1631" t="s">
        <v>11</v>
      </c>
      <c r="C18" s="1632"/>
      <c r="D18" s="1633"/>
      <c r="E18" s="1624"/>
      <c r="F18" s="1632"/>
      <c r="G18" s="1633"/>
      <c r="H18" s="1622"/>
      <c r="I18" s="1634"/>
      <c r="J18" s="1633" t="s">
        <v>7</v>
      </c>
      <c r="K18" s="1624"/>
      <c r="L18" s="1632"/>
      <c r="M18" s="1633"/>
      <c r="N18" s="1624"/>
      <c r="O18" s="1620"/>
      <c r="P18" s="1621"/>
      <c r="Q18" s="1624"/>
      <c r="R18" s="1605"/>
      <c r="S18" s="1605"/>
      <c r="T18" s="1763"/>
    </row>
    <row r="19" spans="2:20" ht="30" customHeight="1">
      <c r="B19" s="1746" t="s">
        <v>84</v>
      </c>
      <c r="C19" s="515">
        <v>0</v>
      </c>
      <c r="D19" s="775">
        <v>18</v>
      </c>
      <c r="E19" s="776">
        <f>SUM(C19:D19)</f>
        <v>18</v>
      </c>
      <c r="F19" s="515">
        <v>0</v>
      </c>
      <c r="G19" s="775">
        <v>11</v>
      </c>
      <c r="H19" s="777">
        <f t="shared" ref="H19:H24" si="7">SUM(F19:G19)</f>
        <v>11</v>
      </c>
      <c r="I19" s="515">
        <v>0</v>
      </c>
      <c r="J19" s="775">
        <v>22</v>
      </c>
      <c r="K19" s="777">
        <f t="shared" ref="K19:K25" si="8">SUM(I19:J19)</f>
        <v>22</v>
      </c>
      <c r="L19" s="515">
        <v>13</v>
      </c>
      <c r="M19" s="775">
        <v>3</v>
      </c>
      <c r="N19" s="777">
        <f t="shared" ref="N19:N25" si="9">SUM(L19:M19)</f>
        <v>16</v>
      </c>
      <c r="O19" s="515">
        <v>6</v>
      </c>
      <c r="P19" s="775">
        <v>5</v>
      </c>
      <c r="Q19" s="777">
        <f>SUM(O19:P19)</f>
        <v>11</v>
      </c>
      <c r="R19" s="673">
        <f t="shared" ref="R19:S25" si="10">C19+F19+I19+L19+O19</f>
        <v>19</v>
      </c>
      <c r="S19" s="674">
        <f t="shared" si="10"/>
        <v>59</v>
      </c>
      <c r="T19" s="675">
        <f t="shared" ref="T19:T25" si="11">SUM(R19:S19)</f>
        <v>78</v>
      </c>
    </row>
    <row r="20" spans="2:20" ht="30" customHeight="1">
      <c r="B20" s="650" t="s">
        <v>94</v>
      </c>
      <c r="C20" s="515">
        <v>0</v>
      </c>
      <c r="D20" s="775">
        <v>23</v>
      </c>
      <c r="E20" s="776">
        <f>SUM(C20:D20)</f>
        <v>23</v>
      </c>
      <c r="F20" s="515">
        <v>0</v>
      </c>
      <c r="G20" s="775">
        <v>16</v>
      </c>
      <c r="H20" s="777">
        <f t="shared" si="7"/>
        <v>16</v>
      </c>
      <c r="I20" s="1762">
        <v>0</v>
      </c>
      <c r="J20" s="775">
        <v>15</v>
      </c>
      <c r="K20" s="777">
        <f t="shared" si="8"/>
        <v>15</v>
      </c>
      <c r="L20" s="515">
        <v>11</v>
      </c>
      <c r="M20" s="775">
        <v>1</v>
      </c>
      <c r="N20" s="777">
        <f t="shared" si="9"/>
        <v>12</v>
      </c>
      <c r="O20" s="515">
        <v>7</v>
      </c>
      <c r="P20" s="775">
        <v>3</v>
      </c>
      <c r="Q20" s="777">
        <f t="shared" ref="Q20:Q25" si="12">SUM(O20:P20)</f>
        <v>10</v>
      </c>
      <c r="R20" s="785">
        <f t="shared" si="10"/>
        <v>18</v>
      </c>
      <c r="S20" s="782">
        <f>D20+G20+J20+M20+P20</f>
        <v>58</v>
      </c>
      <c r="T20" s="783">
        <f>SUM(R20:S20)</f>
        <v>76</v>
      </c>
    </row>
    <row r="21" spans="2:20" ht="30" customHeight="1">
      <c r="B21" s="650" t="s">
        <v>95</v>
      </c>
      <c r="C21" s="515">
        <v>0</v>
      </c>
      <c r="D21" s="775">
        <v>0</v>
      </c>
      <c r="E21" s="776">
        <f>SUM(C21:D21)</f>
        <v>0</v>
      </c>
      <c r="F21" s="515">
        <v>0</v>
      </c>
      <c r="G21" s="775">
        <v>17</v>
      </c>
      <c r="H21" s="777">
        <f t="shared" si="7"/>
        <v>17</v>
      </c>
      <c r="I21" s="515">
        <v>0</v>
      </c>
      <c r="J21" s="775">
        <v>28</v>
      </c>
      <c r="K21" s="777">
        <f t="shared" si="8"/>
        <v>28</v>
      </c>
      <c r="L21" s="515">
        <v>9</v>
      </c>
      <c r="M21" s="775">
        <v>3</v>
      </c>
      <c r="N21" s="777">
        <f t="shared" si="9"/>
        <v>12</v>
      </c>
      <c r="O21" s="515">
        <v>1</v>
      </c>
      <c r="P21" s="775">
        <v>5</v>
      </c>
      <c r="Q21" s="777">
        <f t="shared" si="12"/>
        <v>6</v>
      </c>
      <c r="R21" s="785">
        <f t="shared" si="10"/>
        <v>10</v>
      </c>
      <c r="S21" s="782">
        <f t="shared" si="10"/>
        <v>53</v>
      </c>
      <c r="T21" s="783">
        <f t="shared" si="11"/>
        <v>63</v>
      </c>
    </row>
    <row r="22" spans="2:20" ht="25.5" customHeight="1">
      <c r="B22" s="650" t="s">
        <v>96</v>
      </c>
      <c r="C22" s="515">
        <f>C42+C32</f>
        <v>0</v>
      </c>
      <c r="D22" s="775">
        <v>0</v>
      </c>
      <c r="E22" s="776">
        <f>SUM(C22:D22)</f>
        <v>0</v>
      </c>
      <c r="F22" s="515">
        <f>F42+F32</f>
        <v>0</v>
      </c>
      <c r="G22" s="775">
        <v>0</v>
      </c>
      <c r="H22" s="777">
        <f t="shared" si="7"/>
        <v>0</v>
      </c>
      <c r="I22" s="515">
        <v>0</v>
      </c>
      <c r="J22" s="775">
        <v>0</v>
      </c>
      <c r="K22" s="777">
        <f t="shared" si="8"/>
        <v>0</v>
      </c>
      <c r="L22" s="515">
        <v>0</v>
      </c>
      <c r="M22" s="775">
        <v>0</v>
      </c>
      <c r="N22" s="777">
        <f t="shared" si="9"/>
        <v>0</v>
      </c>
      <c r="O22" s="515">
        <v>0</v>
      </c>
      <c r="P22" s="775">
        <v>0</v>
      </c>
      <c r="Q22" s="777">
        <v>0</v>
      </c>
      <c r="R22" s="785">
        <f t="shared" si="10"/>
        <v>0</v>
      </c>
      <c r="S22" s="782">
        <f t="shared" si="10"/>
        <v>0</v>
      </c>
      <c r="T22" s="783">
        <f t="shared" si="11"/>
        <v>0</v>
      </c>
    </row>
    <row r="23" spans="2:20" ht="31.5" customHeight="1">
      <c r="B23" s="650" t="s">
        <v>82</v>
      </c>
      <c r="C23" s="515">
        <v>0</v>
      </c>
      <c r="D23" s="775">
        <v>12</v>
      </c>
      <c r="E23" s="776">
        <v>12</v>
      </c>
      <c r="F23" s="515">
        <v>15</v>
      </c>
      <c r="G23" s="775">
        <v>6</v>
      </c>
      <c r="H23" s="777">
        <f t="shared" si="7"/>
        <v>21</v>
      </c>
      <c r="I23" s="515">
        <v>0</v>
      </c>
      <c r="J23" s="775">
        <v>13</v>
      </c>
      <c r="K23" s="777">
        <f t="shared" si="8"/>
        <v>13</v>
      </c>
      <c r="L23" s="515">
        <v>13</v>
      </c>
      <c r="M23" s="775">
        <v>1</v>
      </c>
      <c r="N23" s="777">
        <f t="shared" si="9"/>
        <v>14</v>
      </c>
      <c r="O23" s="515">
        <v>4</v>
      </c>
      <c r="P23" s="775">
        <v>14</v>
      </c>
      <c r="Q23" s="777">
        <f t="shared" si="12"/>
        <v>18</v>
      </c>
      <c r="R23" s="785">
        <f t="shared" si="10"/>
        <v>32</v>
      </c>
      <c r="S23" s="782">
        <f t="shared" si="10"/>
        <v>46</v>
      </c>
      <c r="T23" s="783">
        <f t="shared" si="11"/>
        <v>78</v>
      </c>
    </row>
    <row r="24" spans="2:20" ht="36" customHeight="1">
      <c r="B24" s="650" t="s">
        <v>97</v>
      </c>
      <c r="C24" s="515">
        <f>C43+C34</f>
        <v>0</v>
      </c>
      <c r="D24" s="775">
        <v>12</v>
      </c>
      <c r="E24" s="776">
        <f>SUM(C24:D24)</f>
        <v>12</v>
      </c>
      <c r="F24" s="515">
        <f>F43+F34</f>
        <v>0</v>
      </c>
      <c r="G24" s="775">
        <v>19</v>
      </c>
      <c r="H24" s="777">
        <f t="shared" si="7"/>
        <v>19</v>
      </c>
      <c r="I24" s="515">
        <v>0</v>
      </c>
      <c r="J24" s="775">
        <v>16</v>
      </c>
      <c r="K24" s="777">
        <f t="shared" si="8"/>
        <v>16</v>
      </c>
      <c r="L24" s="515">
        <v>0</v>
      </c>
      <c r="M24" s="775">
        <v>6</v>
      </c>
      <c r="N24" s="777">
        <f t="shared" si="9"/>
        <v>6</v>
      </c>
      <c r="O24" s="515">
        <v>0</v>
      </c>
      <c r="P24" s="775">
        <v>13</v>
      </c>
      <c r="Q24" s="777">
        <f t="shared" si="12"/>
        <v>13</v>
      </c>
      <c r="R24" s="785">
        <f t="shared" si="10"/>
        <v>0</v>
      </c>
      <c r="S24" s="782">
        <f t="shared" si="10"/>
        <v>66</v>
      </c>
      <c r="T24" s="783">
        <f t="shared" si="11"/>
        <v>66</v>
      </c>
    </row>
    <row r="25" spans="2:20" ht="56.25" customHeight="1" thickBot="1">
      <c r="B25" s="1746" t="s">
        <v>98</v>
      </c>
      <c r="C25" s="515">
        <v>0</v>
      </c>
      <c r="D25" s="775">
        <v>15</v>
      </c>
      <c r="E25" s="776">
        <v>15</v>
      </c>
      <c r="F25" s="515">
        <v>0</v>
      </c>
      <c r="G25" s="775">
        <v>28</v>
      </c>
      <c r="H25" s="784">
        <v>28</v>
      </c>
      <c r="I25" s="515">
        <v>0</v>
      </c>
      <c r="J25" s="775">
        <v>23</v>
      </c>
      <c r="K25" s="784">
        <f t="shared" si="8"/>
        <v>23</v>
      </c>
      <c r="L25" s="515">
        <v>0</v>
      </c>
      <c r="M25" s="775">
        <v>5</v>
      </c>
      <c r="N25" s="784">
        <f t="shared" si="9"/>
        <v>5</v>
      </c>
      <c r="O25" s="515">
        <v>4</v>
      </c>
      <c r="P25" s="775">
        <v>9</v>
      </c>
      <c r="Q25" s="777">
        <f t="shared" si="12"/>
        <v>13</v>
      </c>
      <c r="R25" s="1764">
        <f t="shared" si="10"/>
        <v>4</v>
      </c>
      <c r="S25" s="1760">
        <f t="shared" si="10"/>
        <v>80</v>
      </c>
      <c r="T25" s="1761">
        <f t="shared" si="11"/>
        <v>84</v>
      </c>
    </row>
    <row r="26" spans="2:20" ht="45.75" customHeight="1" thickBot="1">
      <c r="B26" s="1635" t="s">
        <v>8</v>
      </c>
      <c r="C26" s="1620">
        <f t="shared" ref="C26:Q26" si="13">SUM(C19:C25)</f>
        <v>0</v>
      </c>
      <c r="D26" s="1621">
        <f t="shared" si="13"/>
        <v>80</v>
      </c>
      <c r="E26" s="1622">
        <f t="shared" si="13"/>
        <v>80</v>
      </c>
      <c r="F26" s="1623">
        <f t="shared" si="13"/>
        <v>15</v>
      </c>
      <c r="G26" s="1621">
        <f t="shared" si="13"/>
        <v>97</v>
      </c>
      <c r="H26" s="1624">
        <f t="shared" si="13"/>
        <v>112</v>
      </c>
      <c r="I26" s="1620">
        <f t="shared" si="13"/>
        <v>0</v>
      </c>
      <c r="J26" s="1621">
        <f t="shared" si="13"/>
        <v>117</v>
      </c>
      <c r="K26" s="1622">
        <f t="shared" si="13"/>
        <v>117</v>
      </c>
      <c r="L26" s="1623">
        <f t="shared" si="13"/>
        <v>46</v>
      </c>
      <c r="M26" s="1621">
        <f t="shared" si="13"/>
        <v>19</v>
      </c>
      <c r="N26" s="1624">
        <f t="shared" si="13"/>
        <v>65</v>
      </c>
      <c r="O26" s="1620">
        <f t="shared" si="13"/>
        <v>22</v>
      </c>
      <c r="P26" s="1621">
        <f t="shared" si="13"/>
        <v>49</v>
      </c>
      <c r="Q26" s="1624">
        <f t="shared" si="13"/>
        <v>71</v>
      </c>
      <c r="R26" s="1620">
        <f>SUM(R19:R25)</f>
        <v>83</v>
      </c>
      <c r="S26" s="1621">
        <f>SUM(S19:S25)</f>
        <v>362</v>
      </c>
      <c r="T26" s="1622">
        <f>SUM(T19:T25)</f>
        <v>445</v>
      </c>
    </row>
    <row r="27" spans="2:20" ht="24.95" customHeight="1">
      <c r="B27" s="1636" t="s">
        <v>25</v>
      </c>
      <c r="C27" s="1602"/>
      <c r="D27" s="1637"/>
      <c r="E27" s="1638"/>
      <c r="F27" s="1602"/>
      <c r="G27" s="1637"/>
      <c r="H27" s="1639"/>
      <c r="I27" s="1637"/>
      <c r="J27" s="1637"/>
      <c r="K27" s="1638"/>
      <c r="L27" s="1602"/>
      <c r="M27" s="1637"/>
      <c r="N27" s="1639"/>
      <c r="O27" s="1637"/>
      <c r="P27" s="1637"/>
      <c r="Q27" s="1638"/>
      <c r="R27" s="1640"/>
      <c r="S27" s="1641"/>
      <c r="T27" s="1642"/>
    </row>
    <row r="28" spans="2:20" ht="24.95" customHeight="1">
      <c r="B28" s="1746" t="s">
        <v>84</v>
      </c>
      <c r="C28" s="1643">
        <v>0</v>
      </c>
      <c r="D28" s="1644">
        <v>0</v>
      </c>
      <c r="E28" s="1210">
        <f t="shared" ref="E28:E34" si="14">SUM(C28:D28)</f>
        <v>0</v>
      </c>
      <c r="F28" s="1643">
        <v>0</v>
      </c>
      <c r="G28" s="1644">
        <v>1</v>
      </c>
      <c r="H28" s="676">
        <f t="shared" ref="H28:H34" si="15">SUM(F28:G28)</f>
        <v>1</v>
      </c>
      <c r="I28" s="1645">
        <v>0</v>
      </c>
      <c r="J28" s="1644">
        <v>0</v>
      </c>
      <c r="K28" s="1210">
        <f t="shared" ref="K28:K34" si="16">SUM(I28:J28)</f>
        <v>0</v>
      </c>
      <c r="L28" s="786">
        <v>0</v>
      </c>
      <c r="M28" s="787">
        <v>0</v>
      </c>
      <c r="N28" s="777">
        <f t="shared" ref="N28:N34" si="17">SUM(L28:M28)</f>
        <v>0</v>
      </c>
      <c r="O28" s="1645">
        <v>0</v>
      </c>
      <c r="P28" s="1644">
        <v>0</v>
      </c>
      <c r="Q28" s="1210">
        <f t="shared" ref="Q28:Q34" si="18">SUM(O28:P28)</f>
        <v>0</v>
      </c>
      <c r="R28" s="1646">
        <f t="shared" ref="R28:S34" si="19">C28+F28+I28+L28+O28</f>
        <v>0</v>
      </c>
      <c r="S28" s="1647">
        <f t="shared" si="19"/>
        <v>1</v>
      </c>
      <c r="T28" s="1648">
        <f t="shared" ref="T28:T34" si="20">SUM(R28:S28)</f>
        <v>1</v>
      </c>
    </row>
    <row r="29" spans="2:20" ht="24.95" customHeight="1">
      <c r="B29" s="650" t="s">
        <v>94</v>
      </c>
      <c r="C29" s="677">
        <v>0</v>
      </c>
      <c r="D29" s="678">
        <v>0</v>
      </c>
      <c r="E29" s="679">
        <f t="shared" si="14"/>
        <v>0</v>
      </c>
      <c r="F29" s="677">
        <v>0</v>
      </c>
      <c r="G29" s="678">
        <v>0</v>
      </c>
      <c r="H29" s="649">
        <f t="shared" si="15"/>
        <v>0</v>
      </c>
      <c r="I29" s="1615">
        <v>0</v>
      </c>
      <c r="J29" s="678">
        <v>0</v>
      </c>
      <c r="K29" s="679">
        <f>SUM(I29:J29)</f>
        <v>0</v>
      </c>
      <c r="L29" s="677">
        <v>0</v>
      </c>
      <c r="M29" s="678">
        <v>0</v>
      </c>
      <c r="N29" s="676">
        <v>0</v>
      </c>
      <c r="O29" s="1615">
        <v>0</v>
      </c>
      <c r="P29" s="678">
        <v>0</v>
      </c>
      <c r="Q29" s="679">
        <v>0</v>
      </c>
      <c r="R29" s="673">
        <f t="shared" si="19"/>
        <v>0</v>
      </c>
      <c r="S29" s="674">
        <f t="shared" si="19"/>
        <v>0</v>
      </c>
      <c r="T29" s="675">
        <f t="shared" si="20"/>
        <v>0</v>
      </c>
    </row>
    <row r="30" spans="2:20" ht="24.95" customHeight="1">
      <c r="B30" s="650" t="s">
        <v>95</v>
      </c>
      <c r="C30" s="786">
        <v>0</v>
      </c>
      <c r="D30" s="787">
        <v>0</v>
      </c>
      <c r="E30" s="776">
        <f>SUM(C30:D30)</f>
        <v>0</v>
      </c>
      <c r="F30" s="786">
        <v>0</v>
      </c>
      <c r="G30" s="787">
        <v>0</v>
      </c>
      <c r="H30" s="777">
        <f t="shared" si="15"/>
        <v>0</v>
      </c>
      <c r="I30" s="1765">
        <v>0</v>
      </c>
      <c r="J30" s="787">
        <v>0</v>
      </c>
      <c r="K30" s="776">
        <f t="shared" si="16"/>
        <v>0</v>
      </c>
      <c r="L30" s="786">
        <v>0</v>
      </c>
      <c r="M30" s="787">
        <v>0</v>
      </c>
      <c r="N30" s="777">
        <f t="shared" si="17"/>
        <v>0</v>
      </c>
      <c r="O30" s="1765">
        <v>0</v>
      </c>
      <c r="P30" s="787">
        <v>0</v>
      </c>
      <c r="Q30" s="776">
        <f t="shared" si="18"/>
        <v>0</v>
      </c>
      <c r="R30" s="785">
        <f t="shared" si="19"/>
        <v>0</v>
      </c>
      <c r="S30" s="782">
        <f t="shared" si="19"/>
        <v>0</v>
      </c>
      <c r="T30" s="783">
        <f t="shared" si="20"/>
        <v>0</v>
      </c>
    </row>
    <row r="31" spans="2:20" ht="27.75" customHeight="1">
      <c r="B31" s="650" t="s">
        <v>96</v>
      </c>
      <c r="C31" s="1643">
        <v>0</v>
      </c>
      <c r="D31" s="1644">
        <v>0</v>
      </c>
      <c r="E31" s="1210">
        <f>SUM(C31:D31)</f>
        <v>0</v>
      </c>
      <c r="F31" s="1643">
        <v>0</v>
      </c>
      <c r="G31" s="1644">
        <v>0</v>
      </c>
      <c r="H31" s="676">
        <f t="shared" si="15"/>
        <v>0</v>
      </c>
      <c r="I31" s="1645">
        <v>0</v>
      </c>
      <c r="J31" s="1644">
        <v>0</v>
      </c>
      <c r="K31" s="1210">
        <f>SUM(I31:J31)</f>
        <v>0</v>
      </c>
      <c r="L31" s="1643">
        <v>0</v>
      </c>
      <c r="M31" s="1644">
        <v>0</v>
      </c>
      <c r="N31" s="1649">
        <f>SUM(L31:M31)</f>
        <v>0</v>
      </c>
      <c r="O31" s="1645">
        <v>0</v>
      </c>
      <c r="P31" s="1644">
        <v>0</v>
      </c>
      <c r="Q31" s="1210">
        <v>0</v>
      </c>
      <c r="R31" s="1646">
        <f t="shared" si="19"/>
        <v>0</v>
      </c>
      <c r="S31" s="1647">
        <f t="shared" si="19"/>
        <v>0</v>
      </c>
      <c r="T31" s="1648">
        <f t="shared" si="20"/>
        <v>0</v>
      </c>
    </row>
    <row r="32" spans="2:20" ht="29.25" customHeight="1">
      <c r="B32" s="650" t="s">
        <v>82</v>
      </c>
      <c r="C32" s="786">
        <v>0</v>
      </c>
      <c r="D32" s="787">
        <v>0</v>
      </c>
      <c r="E32" s="776">
        <v>0</v>
      </c>
      <c r="F32" s="786">
        <v>0</v>
      </c>
      <c r="G32" s="787">
        <v>1</v>
      </c>
      <c r="H32" s="777">
        <f t="shared" si="15"/>
        <v>1</v>
      </c>
      <c r="I32" s="1765">
        <v>0</v>
      </c>
      <c r="J32" s="787">
        <v>0</v>
      </c>
      <c r="K32" s="776">
        <f>SUM(I32:J32)</f>
        <v>0</v>
      </c>
      <c r="L32" s="786">
        <v>0</v>
      </c>
      <c r="M32" s="787">
        <v>0</v>
      </c>
      <c r="N32" s="777">
        <f t="shared" si="17"/>
        <v>0</v>
      </c>
      <c r="O32" s="1765">
        <v>0</v>
      </c>
      <c r="P32" s="787">
        <v>0</v>
      </c>
      <c r="Q32" s="776">
        <v>0</v>
      </c>
      <c r="R32" s="785">
        <f t="shared" si="19"/>
        <v>0</v>
      </c>
      <c r="S32" s="782">
        <f t="shared" si="19"/>
        <v>1</v>
      </c>
      <c r="T32" s="783">
        <f t="shared" si="20"/>
        <v>1</v>
      </c>
    </row>
    <row r="33" spans="2:21" ht="54" customHeight="1">
      <c r="B33" s="650" t="s">
        <v>97</v>
      </c>
      <c r="C33" s="786">
        <v>0</v>
      </c>
      <c r="D33" s="787">
        <v>0</v>
      </c>
      <c r="E33" s="776">
        <f>SUM(C33:D33)</f>
        <v>0</v>
      </c>
      <c r="F33" s="786">
        <v>0</v>
      </c>
      <c r="G33" s="787">
        <v>0</v>
      </c>
      <c r="H33" s="777">
        <f t="shared" si="15"/>
        <v>0</v>
      </c>
      <c r="I33" s="1765">
        <v>0</v>
      </c>
      <c r="J33" s="787">
        <v>1</v>
      </c>
      <c r="K33" s="776">
        <f t="shared" si="16"/>
        <v>1</v>
      </c>
      <c r="L33" s="786">
        <v>0</v>
      </c>
      <c r="M33" s="787">
        <v>0</v>
      </c>
      <c r="N33" s="777">
        <f t="shared" si="17"/>
        <v>0</v>
      </c>
      <c r="O33" s="1765">
        <v>0</v>
      </c>
      <c r="P33" s="787">
        <v>1</v>
      </c>
      <c r="Q33" s="776">
        <f t="shared" si="18"/>
        <v>1</v>
      </c>
      <c r="R33" s="785">
        <f t="shared" si="19"/>
        <v>0</v>
      </c>
      <c r="S33" s="782">
        <f t="shared" si="19"/>
        <v>2</v>
      </c>
      <c r="T33" s="783">
        <f t="shared" si="20"/>
        <v>2</v>
      </c>
    </row>
    <row r="34" spans="2:21" ht="66.75" customHeight="1" thickBot="1">
      <c r="B34" s="1746" t="s">
        <v>98</v>
      </c>
      <c r="C34" s="786">
        <v>0</v>
      </c>
      <c r="D34" s="787">
        <v>0</v>
      </c>
      <c r="E34" s="776">
        <f t="shared" si="14"/>
        <v>0</v>
      </c>
      <c r="F34" s="786">
        <v>0</v>
      </c>
      <c r="G34" s="787">
        <v>0</v>
      </c>
      <c r="H34" s="777">
        <f t="shared" si="15"/>
        <v>0</v>
      </c>
      <c r="I34" s="1765">
        <v>0</v>
      </c>
      <c r="J34" s="787">
        <v>0</v>
      </c>
      <c r="K34" s="776">
        <f t="shared" si="16"/>
        <v>0</v>
      </c>
      <c r="L34" s="786">
        <v>0</v>
      </c>
      <c r="M34" s="787">
        <v>1</v>
      </c>
      <c r="N34" s="777">
        <f t="shared" si="17"/>
        <v>1</v>
      </c>
      <c r="O34" s="1765">
        <v>0</v>
      </c>
      <c r="P34" s="787">
        <v>0</v>
      </c>
      <c r="Q34" s="776">
        <f t="shared" si="18"/>
        <v>0</v>
      </c>
      <c r="R34" s="785">
        <f t="shared" si="19"/>
        <v>0</v>
      </c>
      <c r="S34" s="782">
        <f t="shared" si="19"/>
        <v>1</v>
      </c>
      <c r="T34" s="783">
        <f t="shared" si="20"/>
        <v>1</v>
      </c>
    </row>
    <row r="35" spans="2:21" ht="30.75" customHeight="1" thickBot="1">
      <c r="B35" s="1650" t="s">
        <v>13</v>
      </c>
      <c r="C35" s="1622">
        <f t="shared" ref="C35:R35" si="21">SUM(C28:C34)</f>
        <v>0</v>
      </c>
      <c r="D35" s="1620">
        <f>SUM(D28:D34)</f>
        <v>0</v>
      </c>
      <c r="E35" s="1651">
        <f>SUM(E28:E34)</f>
        <v>0</v>
      </c>
      <c r="F35" s="1620">
        <f t="shared" si="21"/>
        <v>0</v>
      </c>
      <c r="G35" s="1620">
        <f>SUM(G28:G34)</f>
        <v>2</v>
      </c>
      <c r="H35" s="1743">
        <f>SUM(H28:H34)</f>
        <v>2</v>
      </c>
      <c r="I35" s="1623">
        <f t="shared" si="21"/>
        <v>0</v>
      </c>
      <c r="J35" s="1620">
        <f>SUM(J28:J34)</f>
        <v>1</v>
      </c>
      <c r="K35" s="1620">
        <f>SUM(K28:K34)</f>
        <v>1</v>
      </c>
      <c r="L35" s="1620">
        <f t="shared" si="21"/>
        <v>0</v>
      </c>
      <c r="M35" s="1620">
        <f>SUM(M28:M34)</f>
        <v>1</v>
      </c>
      <c r="N35" s="1620">
        <f>SUM(N28:N34)</f>
        <v>1</v>
      </c>
      <c r="O35" s="1620">
        <f t="shared" si="21"/>
        <v>0</v>
      </c>
      <c r="P35" s="1620">
        <f t="shared" si="21"/>
        <v>1</v>
      </c>
      <c r="Q35" s="1651">
        <f t="shared" si="21"/>
        <v>1</v>
      </c>
      <c r="R35" s="1620">
        <f t="shared" si="21"/>
        <v>0</v>
      </c>
      <c r="S35" s="1620">
        <f>SUM(S28:S34)</f>
        <v>5</v>
      </c>
      <c r="T35" s="1743">
        <f>SUM(T28:T34)</f>
        <v>5</v>
      </c>
    </row>
    <row r="36" spans="2:21" ht="37.5" customHeight="1" thickBot="1">
      <c r="B36" s="1652" t="s">
        <v>10</v>
      </c>
      <c r="C36" s="1653">
        <f t="shared" ref="C36:R36" si="22">C26</f>
        <v>0</v>
      </c>
      <c r="D36" s="1654">
        <f t="shared" si="22"/>
        <v>80</v>
      </c>
      <c r="E36" s="1655">
        <f t="shared" si="22"/>
        <v>80</v>
      </c>
      <c r="F36" s="1656">
        <f t="shared" si="22"/>
        <v>15</v>
      </c>
      <c r="G36" s="1654">
        <f>G26</f>
        <v>97</v>
      </c>
      <c r="H36" s="1657">
        <f>H26</f>
        <v>112</v>
      </c>
      <c r="I36" s="1653">
        <f t="shared" si="22"/>
        <v>0</v>
      </c>
      <c r="J36" s="1654">
        <f t="shared" si="22"/>
        <v>117</v>
      </c>
      <c r="K36" s="1655">
        <f t="shared" si="22"/>
        <v>117</v>
      </c>
      <c r="L36" s="1656">
        <f t="shared" si="22"/>
        <v>46</v>
      </c>
      <c r="M36" s="1654">
        <f t="shared" si="22"/>
        <v>19</v>
      </c>
      <c r="N36" s="1657">
        <f t="shared" si="22"/>
        <v>65</v>
      </c>
      <c r="O36" s="1653">
        <f t="shared" si="22"/>
        <v>22</v>
      </c>
      <c r="P36" s="1654">
        <f t="shared" si="22"/>
        <v>49</v>
      </c>
      <c r="Q36" s="1655">
        <f t="shared" si="22"/>
        <v>71</v>
      </c>
      <c r="R36" s="1656">
        <f t="shared" si="22"/>
        <v>83</v>
      </c>
      <c r="S36" s="1654">
        <f>S26</f>
        <v>362</v>
      </c>
      <c r="T36" s="1655">
        <f>T26</f>
        <v>445</v>
      </c>
      <c r="U36" s="120"/>
    </row>
    <row r="37" spans="2:21" ht="36" customHeight="1" thickBot="1">
      <c r="B37" s="1658" t="s">
        <v>17</v>
      </c>
      <c r="C37" s="788">
        <f t="shared" ref="C37:R37" si="23">C35</f>
        <v>0</v>
      </c>
      <c r="D37" s="789">
        <f>D35</f>
        <v>0</v>
      </c>
      <c r="E37" s="790">
        <f>E35</f>
        <v>0</v>
      </c>
      <c r="F37" s="791">
        <f t="shared" si="23"/>
        <v>0</v>
      </c>
      <c r="G37" s="789">
        <f>G35</f>
        <v>2</v>
      </c>
      <c r="H37" s="792">
        <f>H35</f>
        <v>2</v>
      </c>
      <c r="I37" s="788">
        <f t="shared" si="23"/>
        <v>0</v>
      </c>
      <c r="J37" s="789">
        <f>J35</f>
        <v>1</v>
      </c>
      <c r="K37" s="790">
        <f>K35</f>
        <v>1</v>
      </c>
      <c r="L37" s="791">
        <f t="shared" si="23"/>
        <v>0</v>
      </c>
      <c r="M37" s="789">
        <f>M35</f>
        <v>1</v>
      </c>
      <c r="N37" s="792">
        <f>N35</f>
        <v>1</v>
      </c>
      <c r="O37" s="788">
        <f t="shared" si="23"/>
        <v>0</v>
      </c>
      <c r="P37" s="789">
        <f t="shared" si="23"/>
        <v>1</v>
      </c>
      <c r="Q37" s="790">
        <f t="shared" si="23"/>
        <v>1</v>
      </c>
      <c r="R37" s="791">
        <f t="shared" si="23"/>
        <v>0</v>
      </c>
      <c r="S37" s="789">
        <f>S35</f>
        <v>5</v>
      </c>
      <c r="T37" s="790">
        <f>T35</f>
        <v>5</v>
      </c>
    </row>
    <row r="38" spans="2:21" ht="36" customHeight="1" thickBot="1">
      <c r="B38" s="1659" t="s">
        <v>18</v>
      </c>
      <c r="C38" s="793">
        <f t="shared" ref="C38:R38" si="24">SUM(C36:C37)</f>
        <v>0</v>
      </c>
      <c r="D38" s="794">
        <f t="shared" si="24"/>
        <v>80</v>
      </c>
      <c r="E38" s="795">
        <f t="shared" si="24"/>
        <v>80</v>
      </c>
      <c r="F38" s="1660">
        <f t="shared" si="24"/>
        <v>15</v>
      </c>
      <c r="G38" s="794">
        <f>SUM(G36:G37)</f>
        <v>99</v>
      </c>
      <c r="H38" s="796">
        <f>SUM(H36:H37)</f>
        <v>114</v>
      </c>
      <c r="I38" s="793">
        <f t="shared" si="24"/>
        <v>0</v>
      </c>
      <c r="J38" s="794">
        <f t="shared" si="24"/>
        <v>118</v>
      </c>
      <c r="K38" s="795">
        <f t="shared" si="24"/>
        <v>118</v>
      </c>
      <c r="L38" s="1660">
        <f t="shared" si="24"/>
        <v>46</v>
      </c>
      <c r="M38" s="794">
        <f t="shared" si="24"/>
        <v>20</v>
      </c>
      <c r="N38" s="796">
        <f t="shared" si="24"/>
        <v>66</v>
      </c>
      <c r="O38" s="793">
        <f t="shared" si="24"/>
        <v>22</v>
      </c>
      <c r="P38" s="794">
        <f t="shared" si="24"/>
        <v>50</v>
      </c>
      <c r="Q38" s="795">
        <f t="shared" si="24"/>
        <v>72</v>
      </c>
      <c r="R38" s="1660">
        <f t="shared" si="24"/>
        <v>83</v>
      </c>
      <c r="S38" s="794">
        <f>SUM(S36:S37)</f>
        <v>367</v>
      </c>
      <c r="T38" s="795">
        <f>SUM(T36:T37)</f>
        <v>450</v>
      </c>
    </row>
    <row r="39" spans="2:21" ht="16.5" customHeight="1">
      <c r="B39" s="424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</row>
    <row r="40" spans="2:21">
      <c r="B40" s="424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</row>
    <row r="41" spans="2:21">
      <c r="B41" s="4177"/>
      <c r="C41" s="4177"/>
      <c r="D41" s="4177"/>
      <c r="E41" s="4177"/>
      <c r="F41" s="4177"/>
      <c r="G41" s="4177"/>
      <c r="H41" s="4177"/>
      <c r="I41" s="4177"/>
      <c r="J41" s="4177"/>
      <c r="K41" s="4177"/>
      <c r="L41" s="4177"/>
      <c r="M41" s="4177"/>
      <c r="N41" s="4177"/>
      <c r="O41" s="4177"/>
      <c r="P41" s="4177"/>
      <c r="Q41" s="4177"/>
      <c r="R41" s="4177"/>
      <c r="S41" s="4177"/>
      <c r="T41" s="4177"/>
    </row>
    <row r="42" spans="2:21">
      <c r="B42" s="424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</row>
    <row r="44" spans="2:21">
      <c r="B44" s="120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</row>
    <row r="45" spans="2:21"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</row>
  </sheetData>
  <mergeCells count="11">
    <mergeCell ref="B41:T41"/>
    <mergeCell ref="A1:T1"/>
    <mergeCell ref="A2:T2"/>
    <mergeCell ref="A3:T3"/>
    <mergeCell ref="B5:B7"/>
    <mergeCell ref="C5:E6"/>
    <mergeCell ref="F5:H6"/>
    <mergeCell ref="I5:K6"/>
    <mergeCell ref="L5:N6"/>
    <mergeCell ref="O5:Q6"/>
    <mergeCell ref="R5:T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42"/>
  <sheetViews>
    <sheetView topLeftCell="A8" zoomScale="50" zoomScaleNormal="50" workbookViewId="0">
      <selection activeCell="J20" sqref="J19:J20"/>
    </sheetView>
  </sheetViews>
  <sheetFormatPr defaultRowHeight="25.5"/>
  <cols>
    <col min="1" max="1" width="95.140625" style="413" customWidth="1"/>
    <col min="2" max="13" width="18.7109375" style="413" customWidth="1"/>
    <col min="14" max="15" width="10.7109375" style="413" customWidth="1"/>
    <col min="16" max="16" width="9.140625" style="413"/>
    <col min="17" max="17" width="12.85546875" style="413" customWidth="1"/>
    <col min="18" max="18" width="23.42578125" style="413" customWidth="1"/>
    <col min="19" max="20" width="9.140625" style="413"/>
    <col min="21" max="21" width="10.5703125" style="413" bestFit="1" customWidth="1"/>
    <col min="22" max="22" width="11.28515625" style="413" customWidth="1"/>
    <col min="23" max="256" width="9.140625" style="413"/>
    <col min="257" max="257" width="95.140625" style="413" customWidth="1"/>
    <col min="258" max="269" width="18.7109375" style="413" customWidth="1"/>
    <col min="270" max="271" width="10.7109375" style="413" customWidth="1"/>
    <col min="272" max="272" width="9.140625" style="413"/>
    <col min="273" max="273" width="12.85546875" style="413" customWidth="1"/>
    <col min="274" max="274" width="23.42578125" style="413" customWidth="1"/>
    <col min="275" max="276" width="9.140625" style="413"/>
    <col min="277" max="277" width="10.5703125" style="413" bestFit="1" customWidth="1"/>
    <col min="278" max="278" width="11.28515625" style="413" customWidth="1"/>
    <col min="279" max="512" width="9.140625" style="413"/>
    <col min="513" max="513" width="95.140625" style="413" customWidth="1"/>
    <col min="514" max="525" width="18.7109375" style="413" customWidth="1"/>
    <col min="526" max="527" width="10.7109375" style="413" customWidth="1"/>
    <col min="528" max="528" width="9.140625" style="413"/>
    <col min="529" max="529" width="12.85546875" style="413" customWidth="1"/>
    <col min="530" max="530" width="23.42578125" style="413" customWidth="1"/>
    <col min="531" max="532" width="9.140625" style="413"/>
    <col min="533" max="533" width="10.5703125" style="413" bestFit="1" customWidth="1"/>
    <col min="534" max="534" width="11.28515625" style="413" customWidth="1"/>
    <col min="535" max="768" width="9.140625" style="413"/>
    <col min="769" max="769" width="95.140625" style="413" customWidth="1"/>
    <col min="770" max="781" width="18.7109375" style="413" customWidth="1"/>
    <col min="782" max="783" width="10.7109375" style="413" customWidth="1"/>
    <col min="784" max="784" width="9.140625" style="413"/>
    <col min="785" max="785" width="12.85546875" style="413" customWidth="1"/>
    <col min="786" max="786" width="23.42578125" style="413" customWidth="1"/>
    <col min="787" max="788" width="9.140625" style="413"/>
    <col min="789" max="789" width="10.5703125" style="413" bestFit="1" customWidth="1"/>
    <col min="790" max="790" width="11.28515625" style="413" customWidth="1"/>
    <col min="791" max="1024" width="9.140625" style="413"/>
    <col min="1025" max="1025" width="95.140625" style="413" customWidth="1"/>
    <col min="1026" max="1037" width="18.7109375" style="413" customWidth="1"/>
    <col min="1038" max="1039" width="10.7109375" style="413" customWidth="1"/>
    <col min="1040" max="1040" width="9.140625" style="413"/>
    <col min="1041" max="1041" width="12.85546875" style="413" customWidth="1"/>
    <col min="1042" max="1042" width="23.42578125" style="413" customWidth="1"/>
    <col min="1043" max="1044" width="9.140625" style="413"/>
    <col min="1045" max="1045" width="10.5703125" style="413" bestFit="1" customWidth="1"/>
    <col min="1046" max="1046" width="11.28515625" style="413" customWidth="1"/>
    <col min="1047" max="1280" width="9.140625" style="413"/>
    <col min="1281" max="1281" width="95.140625" style="413" customWidth="1"/>
    <col min="1282" max="1293" width="18.7109375" style="413" customWidth="1"/>
    <col min="1294" max="1295" width="10.7109375" style="413" customWidth="1"/>
    <col min="1296" max="1296" width="9.140625" style="413"/>
    <col min="1297" max="1297" width="12.85546875" style="413" customWidth="1"/>
    <col min="1298" max="1298" width="23.42578125" style="413" customWidth="1"/>
    <col min="1299" max="1300" width="9.140625" style="413"/>
    <col min="1301" max="1301" width="10.5703125" style="413" bestFit="1" customWidth="1"/>
    <col min="1302" max="1302" width="11.28515625" style="413" customWidth="1"/>
    <col min="1303" max="1536" width="9.140625" style="413"/>
    <col min="1537" max="1537" width="95.140625" style="413" customWidth="1"/>
    <col min="1538" max="1549" width="18.7109375" style="413" customWidth="1"/>
    <col min="1550" max="1551" width="10.7109375" style="413" customWidth="1"/>
    <col min="1552" max="1552" width="9.140625" style="413"/>
    <col min="1553" max="1553" width="12.85546875" style="413" customWidth="1"/>
    <col min="1554" max="1554" width="23.42578125" style="413" customWidth="1"/>
    <col min="1555" max="1556" width="9.140625" style="413"/>
    <col min="1557" max="1557" width="10.5703125" style="413" bestFit="1" customWidth="1"/>
    <col min="1558" max="1558" width="11.28515625" style="413" customWidth="1"/>
    <col min="1559" max="1792" width="9.140625" style="413"/>
    <col min="1793" max="1793" width="95.140625" style="413" customWidth="1"/>
    <col min="1794" max="1805" width="18.7109375" style="413" customWidth="1"/>
    <col min="1806" max="1807" width="10.7109375" style="413" customWidth="1"/>
    <col min="1808" max="1808" width="9.140625" style="413"/>
    <col min="1809" max="1809" width="12.85546875" style="413" customWidth="1"/>
    <col min="1810" max="1810" width="23.42578125" style="413" customWidth="1"/>
    <col min="1811" max="1812" width="9.140625" style="413"/>
    <col min="1813" max="1813" width="10.5703125" style="413" bestFit="1" customWidth="1"/>
    <col min="1814" max="1814" width="11.28515625" style="413" customWidth="1"/>
    <col min="1815" max="2048" width="9.140625" style="413"/>
    <col min="2049" max="2049" width="95.140625" style="413" customWidth="1"/>
    <col min="2050" max="2061" width="18.7109375" style="413" customWidth="1"/>
    <col min="2062" max="2063" width="10.7109375" style="413" customWidth="1"/>
    <col min="2064" max="2064" width="9.140625" style="413"/>
    <col min="2065" max="2065" width="12.85546875" style="413" customWidth="1"/>
    <col min="2066" max="2066" width="23.42578125" style="413" customWidth="1"/>
    <col min="2067" max="2068" width="9.140625" style="413"/>
    <col min="2069" max="2069" width="10.5703125" style="413" bestFit="1" customWidth="1"/>
    <col min="2070" max="2070" width="11.28515625" style="413" customWidth="1"/>
    <col min="2071" max="2304" width="9.140625" style="413"/>
    <col min="2305" max="2305" width="95.140625" style="413" customWidth="1"/>
    <col min="2306" max="2317" width="18.7109375" style="413" customWidth="1"/>
    <col min="2318" max="2319" width="10.7109375" style="413" customWidth="1"/>
    <col min="2320" max="2320" width="9.140625" style="413"/>
    <col min="2321" max="2321" width="12.85546875" style="413" customWidth="1"/>
    <col min="2322" max="2322" width="23.42578125" style="413" customWidth="1"/>
    <col min="2323" max="2324" width="9.140625" style="413"/>
    <col min="2325" max="2325" width="10.5703125" style="413" bestFit="1" customWidth="1"/>
    <col min="2326" max="2326" width="11.28515625" style="413" customWidth="1"/>
    <col min="2327" max="2560" width="9.140625" style="413"/>
    <col min="2561" max="2561" width="95.140625" style="413" customWidth="1"/>
    <col min="2562" max="2573" width="18.7109375" style="413" customWidth="1"/>
    <col min="2574" max="2575" width="10.7109375" style="413" customWidth="1"/>
    <col min="2576" max="2576" width="9.140625" style="413"/>
    <col min="2577" max="2577" width="12.85546875" style="413" customWidth="1"/>
    <col min="2578" max="2578" width="23.42578125" style="413" customWidth="1"/>
    <col min="2579" max="2580" width="9.140625" style="413"/>
    <col min="2581" max="2581" width="10.5703125" style="413" bestFit="1" customWidth="1"/>
    <col min="2582" max="2582" width="11.28515625" style="413" customWidth="1"/>
    <col min="2583" max="2816" width="9.140625" style="413"/>
    <col min="2817" max="2817" width="95.140625" style="413" customWidth="1"/>
    <col min="2818" max="2829" width="18.7109375" style="413" customWidth="1"/>
    <col min="2830" max="2831" width="10.7109375" style="413" customWidth="1"/>
    <col min="2832" max="2832" width="9.140625" style="413"/>
    <col min="2833" max="2833" width="12.85546875" style="413" customWidth="1"/>
    <col min="2834" max="2834" width="23.42578125" style="413" customWidth="1"/>
    <col min="2835" max="2836" width="9.140625" style="413"/>
    <col min="2837" max="2837" width="10.5703125" style="413" bestFit="1" customWidth="1"/>
    <col min="2838" max="2838" width="11.28515625" style="413" customWidth="1"/>
    <col min="2839" max="3072" width="9.140625" style="413"/>
    <col min="3073" max="3073" width="95.140625" style="413" customWidth="1"/>
    <col min="3074" max="3085" width="18.7109375" style="413" customWidth="1"/>
    <col min="3086" max="3087" width="10.7109375" style="413" customWidth="1"/>
    <col min="3088" max="3088" width="9.140625" style="413"/>
    <col min="3089" max="3089" width="12.85546875" style="413" customWidth="1"/>
    <col min="3090" max="3090" width="23.42578125" style="413" customWidth="1"/>
    <col min="3091" max="3092" width="9.140625" style="413"/>
    <col min="3093" max="3093" width="10.5703125" style="413" bestFit="1" customWidth="1"/>
    <col min="3094" max="3094" width="11.28515625" style="413" customWidth="1"/>
    <col min="3095" max="3328" width="9.140625" style="413"/>
    <col min="3329" max="3329" width="95.140625" style="413" customWidth="1"/>
    <col min="3330" max="3341" width="18.7109375" style="413" customWidth="1"/>
    <col min="3342" max="3343" width="10.7109375" style="413" customWidth="1"/>
    <col min="3344" max="3344" width="9.140625" style="413"/>
    <col min="3345" max="3345" width="12.85546875" style="413" customWidth="1"/>
    <col min="3346" max="3346" width="23.42578125" style="413" customWidth="1"/>
    <col min="3347" max="3348" width="9.140625" style="413"/>
    <col min="3349" max="3349" width="10.5703125" style="413" bestFit="1" customWidth="1"/>
    <col min="3350" max="3350" width="11.28515625" style="413" customWidth="1"/>
    <col min="3351" max="3584" width="9.140625" style="413"/>
    <col min="3585" max="3585" width="95.140625" style="413" customWidth="1"/>
    <col min="3586" max="3597" width="18.7109375" style="413" customWidth="1"/>
    <col min="3598" max="3599" width="10.7109375" style="413" customWidth="1"/>
    <col min="3600" max="3600" width="9.140625" style="413"/>
    <col min="3601" max="3601" width="12.85546875" style="413" customWidth="1"/>
    <col min="3602" max="3602" width="23.42578125" style="413" customWidth="1"/>
    <col min="3603" max="3604" width="9.140625" style="413"/>
    <col min="3605" max="3605" width="10.5703125" style="413" bestFit="1" customWidth="1"/>
    <col min="3606" max="3606" width="11.28515625" style="413" customWidth="1"/>
    <col min="3607" max="3840" width="9.140625" style="413"/>
    <col min="3841" max="3841" width="95.140625" style="413" customWidth="1"/>
    <col min="3842" max="3853" width="18.7109375" style="413" customWidth="1"/>
    <col min="3854" max="3855" width="10.7109375" style="413" customWidth="1"/>
    <col min="3856" max="3856" width="9.140625" style="413"/>
    <col min="3857" max="3857" width="12.85546875" style="413" customWidth="1"/>
    <col min="3858" max="3858" width="23.42578125" style="413" customWidth="1"/>
    <col min="3859" max="3860" width="9.140625" style="413"/>
    <col min="3861" max="3861" width="10.5703125" style="413" bestFit="1" customWidth="1"/>
    <col min="3862" max="3862" width="11.28515625" style="413" customWidth="1"/>
    <col min="3863" max="4096" width="9.140625" style="413"/>
    <col min="4097" max="4097" width="95.140625" style="413" customWidth="1"/>
    <col min="4098" max="4109" width="18.7109375" style="413" customWidth="1"/>
    <col min="4110" max="4111" width="10.7109375" style="413" customWidth="1"/>
    <col min="4112" max="4112" width="9.140625" style="413"/>
    <col min="4113" max="4113" width="12.85546875" style="413" customWidth="1"/>
    <col min="4114" max="4114" width="23.42578125" style="413" customWidth="1"/>
    <col min="4115" max="4116" width="9.140625" style="413"/>
    <col min="4117" max="4117" width="10.5703125" style="413" bestFit="1" customWidth="1"/>
    <col min="4118" max="4118" width="11.28515625" style="413" customWidth="1"/>
    <col min="4119" max="4352" width="9.140625" style="413"/>
    <col min="4353" max="4353" width="95.140625" style="413" customWidth="1"/>
    <col min="4354" max="4365" width="18.7109375" style="413" customWidth="1"/>
    <col min="4366" max="4367" width="10.7109375" style="413" customWidth="1"/>
    <col min="4368" max="4368" width="9.140625" style="413"/>
    <col min="4369" max="4369" width="12.85546875" style="413" customWidth="1"/>
    <col min="4370" max="4370" width="23.42578125" style="413" customWidth="1"/>
    <col min="4371" max="4372" width="9.140625" style="413"/>
    <col min="4373" max="4373" width="10.5703125" style="413" bestFit="1" customWidth="1"/>
    <col min="4374" max="4374" width="11.28515625" style="413" customWidth="1"/>
    <col min="4375" max="4608" width="9.140625" style="413"/>
    <col min="4609" max="4609" width="95.140625" style="413" customWidth="1"/>
    <col min="4610" max="4621" width="18.7109375" style="413" customWidth="1"/>
    <col min="4622" max="4623" width="10.7109375" style="413" customWidth="1"/>
    <col min="4624" max="4624" width="9.140625" style="413"/>
    <col min="4625" max="4625" width="12.85546875" style="413" customWidth="1"/>
    <col min="4626" max="4626" width="23.42578125" style="413" customWidth="1"/>
    <col min="4627" max="4628" width="9.140625" style="413"/>
    <col min="4629" max="4629" width="10.5703125" style="413" bestFit="1" customWidth="1"/>
    <col min="4630" max="4630" width="11.28515625" style="413" customWidth="1"/>
    <col min="4631" max="4864" width="9.140625" style="413"/>
    <col min="4865" max="4865" width="95.140625" style="413" customWidth="1"/>
    <col min="4866" max="4877" width="18.7109375" style="413" customWidth="1"/>
    <col min="4878" max="4879" width="10.7109375" style="413" customWidth="1"/>
    <col min="4880" max="4880" width="9.140625" style="413"/>
    <col min="4881" max="4881" width="12.85546875" style="413" customWidth="1"/>
    <col min="4882" max="4882" width="23.42578125" style="413" customWidth="1"/>
    <col min="4883" max="4884" width="9.140625" style="413"/>
    <col min="4885" max="4885" width="10.5703125" style="413" bestFit="1" customWidth="1"/>
    <col min="4886" max="4886" width="11.28515625" style="413" customWidth="1"/>
    <col min="4887" max="5120" width="9.140625" style="413"/>
    <col min="5121" max="5121" width="95.140625" style="413" customWidth="1"/>
    <col min="5122" max="5133" width="18.7109375" style="413" customWidth="1"/>
    <col min="5134" max="5135" width="10.7109375" style="413" customWidth="1"/>
    <col min="5136" max="5136" width="9.140625" style="413"/>
    <col min="5137" max="5137" width="12.85546875" style="413" customWidth="1"/>
    <col min="5138" max="5138" width="23.42578125" style="413" customWidth="1"/>
    <col min="5139" max="5140" width="9.140625" style="413"/>
    <col min="5141" max="5141" width="10.5703125" style="413" bestFit="1" customWidth="1"/>
    <col min="5142" max="5142" width="11.28515625" style="413" customWidth="1"/>
    <col min="5143" max="5376" width="9.140625" style="413"/>
    <col min="5377" max="5377" width="95.140625" style="413" customWidth="1"/>
    <col min="5378" max="5389" width="18.7109375" style="413" customWidth="1"/>
    <col min="5390" max="5391" width="10.7109375" style="413" customWidth="1"/>
    <col min="5392" max="5392" width="9.140625" style="413"/>
    <col min="5393" max="5393" width="12.85546875" style="413" customWidth="1"/>
    <col min="5394" max="5394" width="23.42578125" style="413" customWidth="1"/>
    <col min="5395" max="5396" width="9.140625" style="413"/>
    <col min="5397" max="5397" width="10.5703125" style="413" bestFit="1" customWidth="1"/>
    <col min="5398" max="5398" width="11.28515625" style="413" customWidth="1"/>
    <col min="5399" max="5632" width="9.140625" style="413"/>
    <col min="5633" max="5633" width="95.140625" style="413" customWidth="1"/>
    <col min="5634" max="5645" width="18.7109375" style="413" customWidth="1"/>
    <col min="5646" max="5647" width="10.7109375" style="413" customWidth="1"/>
    <col min="5648" max="5648" width="9.140625" style="413"/>
    <col min="5649" max="5649" width="12.85546875" style="413" customWidth="1"/>
    <col min="5650" max="5650" width="23.42578125" style="413" customWidth="1"/>
    <col min="5651" max="5652" width="9.140625" style="413"/>
    <col min="5653" max="5653" width="10.5703125" style="413" bestFit="1" customWidth="1"/>
    <col min="5654" max="5654" width="11.28515625" style="413" customWidth="1"/>
    <col min="5655" max="5888" width="9.140625" style="413"/>
    <col min="5889" max="5889" width="95.140625" style="413" customWidth="1"/>
    <col min="5890" max="5901" width="18.7109375" style="413" customWidth="1"/>
    <col min="5902" max="5903" width="10.7109375" style="413" customWidth="1"/>
    <col min="5904" max="5904" width="9.140625" style="413"/>
    <col min="5905" max="5905" width="12.85546875" style="413" customWidth="1"/>
    <col min="5906" max="5906" width="23.42578125" style="413" customWidth="1"/>
    <col min="5907" max="5908" width="9.140625" style="413"/>
    <col min="5909" max="5909" width="10.5703125" style="413" bestFit="1" customWidth="1"/>
    <col min="5910" max="5910" width="11.28515625" style="413" customWidth="1"/>
    <col min="5911" max="6144" width="9.140625" style="413"/>
    <col min="6145" max="6145" width="95.140625" style="413" customWidth="1"/>
    <col min="6146" max="6157" width="18.7109375" style="413" customWidth="1"/>
    <col min="6158" max="6159" width="10.7109375" style="413" customWidth="1"/>
    <col min="6160" max="6160" width="9.140625" style="413"/>
    <col min="6161" max="6161" width="12.85546875" style="413" customWidth="1"/>
    <col min="6162" max="6162" width="23.42578125" style="413" customWidth="1"/>
    <col min="6163" max="6164" width="9.140625" style="413"/>
    <col min="6165" max="6165" width="10.5703125" style="413" bestFit="1" customWidth="1"/>
    <col min="6166" max="6166" width="11.28515625" style="413" customWidth="1"/>
    <col min="6167" max="6400" width="9.140625" style="413"/>
    <col min="6401" max="6401" width="95.140625" style="413" customWidth="1"/>
    <col min="6402" max="6413" width="18.7109375" style="413" customWidth="1"/>
    <col min="6414" max="6415" width="10.7109375" style="413" customWidth="1"/>
    <col min="6416" max="6416" width="9.140625" style="413"/>
    <col min="6417" max="6417" width="12.85546875" style="413" customWidth="1"/>
    <col min="6418" max="6418" width="23.42578125" style="413" customWidth="1"/>
    <col min="6419" max="6420" width="9.140625" style="413"/>
    <col min="6421" max="6421" width="10.5703125" style="413" bestFit="1" customWidth="1"/>
    <col min="6422" max="6422" width="11.28515625" style="413" customWidth="1"/>
    <col min="6423" max="6656" width="9.140625" style="413"/>
    <col min="6657" max="6657" width="95.140625" style="413" customWidth="1"/>
    <col min="6658" max="6669" width="18.7109375" style="413" customWidth="1"/>
    <col min="6670" max="6671" width="10.7109375" style="413" customWidth="1"/>
    <col min="6672" max="6672" width="9.140625" style="413"/>
    <col min="6673" max="6673" width="12.85546875" style="413" customWidth="1"/>
    <col min="6674" max="6674" width="23.42578125" style="413" customWidth="1"/>
    <col min="6675" max="6676" width="9.140625" style="413"/>
    <col min="6677" max="6677" width="10.5703125" style="413" bestFit="1" customWidth="1"/>
    <col min="6678" max="6678" width="11.28515625" style="413" customWidth="1"/>
    <col min="6679" max="6912" width="9.140625" style="413"/>
    <col min="6913" max="6913" width="95.140625" style="413" customWidth="1"/>
    <col min="6914" max="6925" width="18.7109375" style="413" customWidth="1"/>
    <col min="6926" max="6927" width="10.7109375" style="413" customWidth="1"/>
    <col min="6928" max="6928" width="9.140625" style="413"/>
    <col min="6929" max="6929" width="12.85546875" style="413" customWidth="1"/>
    <col min="6930" max="6930" width="23.42578125" style="413" customWidth="1"/>
    <col min="6931" max="6932" width="9.140625" style="413"/>
    <col min="6933" max="6933" width="10.5703125" style="413" bestFit="1" customWidth="1"/>
    <col min="6934" max="6934" width="11.28515625" style="413" customWidth="1"/>
    <col min="6935" max="7168" width="9.140625" style="413"/>
    <col min="7169" max="7169" width="95.140625" style="413" customWidth="1"/>
    <col min="7170" max="7181" width="18.7109375" style="413" customWidth="1"/>
    <col min="7182" max="7183" width="10.7109375" style="413" customWidth="1"/>
    <col min="7184" max="7184" width="9.140625" style="413"/>
    <col min="7185" max="7185" width="12.85546875" style="413" customWidth="1"/>
    <col min="7186" max="7186" width="23.42578125" style="413" customWidth="1"/>
    <col min="7187" max="7188" width="9.140625" style="413"/>
    <col min="7189" max="7189" width="10.5703125" style="413" bestFit="1" customWidth="1"/>
    <col min="7190" max="7190" width="11.28515625" style="413" customWidth="1"/>
    <col min="7191" max="7424" width="9.140625" style="413"/>
    <col min="7425" max="7425" width="95.140625" style="413" customWidth="1"/>
    <col min="7426" max="7437" width="18.7109375" style="413" customWidth="1"/>
    <col min="7438" max="7439" width="10.7109375" style="413" customWidth="1"/>
    <col min="7440" max="7440" width="9.140625" style="413"/>
    <col min="7441" max="7441" width="12.85546875" style="413" customWidth="1"/>
    <col min="7442" max="7442" width="23.42578125" style="413" customWidth="1"/>
    <col min="7443" max="7444" width="9.140625" style="413"/>
    <col min="7445" max="7445" width="10.5703125" style="413" bestFit="1" customWidth="1"/>
    <col min="7446" max="7446" width="11.28515625" style="413" customWidth="1"/>
    <col min="7447" max="7680" width="9.140625" style="413"/>
    <col min="7681" max="7681" width="95.140625" style="413" customWidth="1"/>
    <col min="7682" max="7693" width="18.7109375" style="413" customWidth="1"/>
    <col min="7694" max="7695" width="10.7109375" style="413" customWidth="1"/>
    <col min="7696" max="7696" width="9.140625" style="413"/>
    <col min="7697" max="7697" width="12.85546875" style="413" customWidth="1"/>
    <col min="7698" max="7698" width="23.42578125" style="413" customWidth="1"/>
    <col min="7699" max="7700" width="9.140625" style="413"/>
    <col min="7701" max="7701" width="10.5703125" style="413" bestFit="1" customWidth="1"/>
    <col min="7702" max="7702" width="11.28515625" style="413" customWidth="1"/>
    <col min="7703" max="7936" width="9.140625" style="413"/>
    <col min="7937" max="7937" width="95.140625" style="413" customWidth="1"/>
    <col min="7938" max="7949" width="18.7109375" style="413" customWidth="1"/>
    <col min="7950" max="7951" width="10.7109375" style="413" customWidth="1"/>
    <col min="7952" max="7952" width="9.140625" style="413"/>
    <col min="7953" max="7953" width="12.85546875" style="413" customWidth="1"/>
    <col min="7954" max="7954" width="23.42578125" style="413" customWidth="1"/>
    <col min="7955" max="7956" width="9.140625" style="413"/>
    <col min="7957" max="7957" width="10.5703125" style="413" bestFit="1" customWidth="1"/>
    <col min="7958" max="7958" width="11.28515625" style="413" customWidth="1"/>
    <col min="7959" max="8192" width="9.140625" style="413"/>
    <col min="8193" max="8193" width="95.140625" style="413" customWidth="1"/>
    <col min="8194" max="8205" width="18.7109375" style="413" customWidth="1"/>
    <col min="8206" max="8207" width="10.7109375" style="413" customWidth="1"/>
    <col min="8208" max="8208" width="9.140625" style="413"/>
    <col min="8209" max="8209" width="12.85546875" style="413" customWidth="1"/>
    <col min="8210" max="8210" width="23.42578125" style="413" customWidth="1"/>
    <col min="8211" max="8212" width="9.140625" style="413"/>
    <col min="8213" max="8213" width="10.5703125" style="413" bestFit="1" customWidth="1"/>
    <col min="8214" max="8214" width="11.28515625" style="413" customWidth="1"/>
    <col min="8215" max="8448" width="9.140625" style="413"/>
    <col min="8449" max="8449" width="95.140625" style="413" customWidth="1"/>
    <col min="8450" max="8461" width="18.7109375" style="413" customWidth="1"/>
    <col min="8462" max="8463" width="10.7109375" style="413" customWidth="1"/>
    <col min="8464" max="8464" width="9.140625" style="413"/>
    <col min="8465" max="8465" width="12.85546875" style="413" customWidth="1"/>
    <col min="8466" max="8466" width="23.42578125" style="413" customWidth="1"/>
    <col min="8467" max="8468" width="9.140625" style="413"/>
    <col min="8469" max="8469" width="10.5703125" style="413" bestFit="1" customWidth="1"/>
    <col min="8470" max="8470" width="11.28515625" style="413" customWidth="1"/>
    <col min="8471" max="8704" width="9.140625" style="413"/>
    <col min="8705" max="8705" width="95.140625" style="413" customWidth="1"/>
    <col min="8706" max="8717" width="18.7109375" style="413" customWidth="1"/>
    <col min="8718" max="8719" width="10.7109375" style="413" customWidth="1"/>
    <col min="8720" max="8720" width="9.140625" style="413"/>
    <col min="8721" max="8721" width="12.85546875" style="413" customWidth="1"/>
    <col min="8722" max="8722" width="23.42578125" style="413" customWidth="1"/>
    <col min="8723" max="8724" width="9.140625" style="413"/>
    <col min="8725" max="8725" width="10.5703125" style="413" bestFit="1" customWidth="1"/>
    <col min="8726" max="8726" width="11.28515625" style="413" customWidth="1"/>
    <col min="8727" max="8960" width="9.140625" style="413"/>
    <col min="8961" max="8961" width="95.140625" style="413" customWidth="1"/>
    <col min="8962" max="8973" width="18.7109375" style="413" customWidth="1"/>
    <col min="8974" max="8975" width="10.7109375" style="413" customWidth="1"/>
    <col min="8976" max="8976" width="9.140625" style="413"/>
    <col min="8977" max="8977" width="12.85546875" style="413" customWidth="1"/>
    <col min="8978" max="8978" width="23.42578125" style="413" customWidth="1"/>
    <col min="8979" max="8980" width="9.140625" style="413"/>
    <col min="8981" max="8981" width="10.5703125" style="413" bestFit="1" customWidth="1"/>
    <col min="8982" max="8982" width="11.28515625" style="413" customWidth="1"/>
    <col min="8983" max="9216" width="9.140625" style="413"/>
    <col min="9217" max="9217" width="95.140625" style="413" customWidth="1"/>
    <col min="9218" max="9229" width="18.7109375" style="413" customWidth="1"/>
    <col min="9230" max="9231" width="10.7109375" style="413" customWidth="1"/>
    <col min="9232" max="9232" width="9.140625" style="413"/>
    <col min="9233" max="9233" width="12.85546875" style="413" customWidth="1"/>
    <col min="9234" max="9234" width="23.42578125" style="413" customWidth="1"/>
    <col min="9235" max="9236" width="9.140625" style="413"/>
    <col min="9237" max="9237" width="10.5703125" style="413" bestFit="1" customWidth="1"/>
    <col min="9238" max="9238" width="11.28515625" style="413" customWidth="1"/>
    <col min="9239" max="9472" width="9.140625" style="413"/>
    <col min="9473" max="9473" width="95.140625" style="413" customWidth="1"/>
    <col min="9474" max="9485" width="18.7109375" style="413" customWidth="1"/>
    <col min="9486" max="9487" width="10.7109375" style="413" customWidth="1"/>
    <col min="9488" max="9488" width="9.140625" style="413"/>
    <col min="9489" max="9489" width="12.85546875" style="413" customWidth="1"/>
    <col min="9490" max="9490" width="23.42578125" style="413" customWidth="1"/>
    <col min="9491" max="9492" width="9.140625" style="413"/>
    <col min="9493" max="9493" width="10.5703125" style="413" bestFit="1" customWidth="1"/>
    <col min="9494" max="9494" width="11.28515625" style="413" customWidth="1"/>
    <col min="9495" max="9728" width="9.140625" style="413"/>
    <col min="9729" max="9729" width="95.140625" style="413" customWidth="1"/>
    <col min="9730" max="9741" width="18.7109375" style="413" customWidth="1"/>
    <col min="9742" max="9743" width="10.7109375" style="413" customWidth="1"/>
    <col min="9744" max="9744" width="9.140625" style="413"/>
    <col min="9745" max="9745" width="12.85546875" style="413" customWidth="1"/>
    <col min="9746" max="9746" width="23.42578125" style="413" customWidth="1"/>
    <col min="9747" max="9748" width="9.140625" style="413"/>
    <col min="9749" max="9749" width="10.5703125" style="413" bestFit="1" customWidth="1"/>
    <col min="9750" max="9750" width="11.28515625" style="413" customWidth="1"/>
    <col min="9751" max="9984" width="9.140625" style="413"/>
    <col min="9985" max="9985" width="95.140625" style="413" customWidth="1"/>
    <col min="9986" max="9997" width="18.7109375" style="413" customWidth="1"/>
    <col min="9998" max="9999" width="10.7109375" style="413" customWidth="1"/>
    <col min="10000" max="10000" width="9.140625" style="413"/>
    <col min="10001" max="10001" width="12.85546875" style="413" customWidth="1"/>
    <col min="10002" max="10002" width="23.42578125" style="413" customWidth="1"/>
    <col min="10003" max="10004" width="9.140625" style="413"/>
    <col min="10005" max="10005" width="10.5703125" style="413" bestFit="1" customWidth="1"/>
    <col min="10006" max="10006" width="11.28515625" style="413" customWidth="1"/>
    <col min="10007" max="10240" width="9.140625" style="413"/>
    <col min="10241" max="10241" width="95.140625" style="413" customWidth="1"/>
    <col min="10242" max="10253" width="18.7109375" style="413" customWidth="1"/>
    <col min="10254" max="10255" width="10.7109375" style="413" customWidth="1"/>
    <col min="10256" max="10256" width="9.140625" style="413"/>
    <col min="10257" max="10257" width="12.85546875" style="413" customWidth="1"/>
    <col min="10258" max="10258" width="23.42578125" style="413" customWidth="1"/>
    <col min="10259" max="10260" width="9.140625" style="413"/>
    <col min="10261" max="10261" width="10.5703125" style="413" bestFit="1" customWidth="1"/>
    <col min="10262" max="10262" width="11.28515625" style="413" customWidth="1"/>
    <col min="10263" max="10496" width="9.140625" style="413"/>
    <col min="10497" max="10497" width="95.140625" style="413" customWidth="1"/>
    <col min="10498" max="10509" width="18.7109375" style="413" customWidth="1"/>
    <col min="10510" max="10511" width="10.7109375" style="413" customWidth="1"/>
    <col min="10512" max="10512" width="9.140625" style="413"/>
    <col min="10513" max="10513" width="12.85546875" style="413" customWidth="1"/>
    <col min="10514" max="10514" width="23.42578125" style="413" customWidth="1"/>
    <col min="10515" max="10516" width="9.140625" style="413"/>
    <col min="10517" max="10517" width="10.5703125" style="413" bestFit="1" customWidth="1"/>
    <col min="10518" max="10518" width="11.28515625" style="413" customWidth="1"/>
    <col min="10519" max="10752" width="9.140625" style="413"/>
    <col min="10753" max="10753" width="95.140625" style="413" customWidth="1"/>
    <col min="10754" max="10765" width="18.7109375" style="413" customWidth="1"/>
    <col min="10766" max="10767" width="10.7109375" style="413" customWidth="1"/>
    <col min="10768" max="10768" width="9.140625" style="413"/>
    <col min="10769" max="10769" width="12.85546875" style="413" customWidth="1"/>
    <col min="10770" max="10770" width="23.42578125" style="413" customWidth="1"/>
    <col min="10771" max="10772" width="9.140625" style="413"/>
    <col min="10773" max="10773" width="10.5703125" style="413" bestFit="1" customWidth="1"/>
    <col min="10774" max="10774" width="11.28515625" style="413" customWidth="1"/>
    <col min="10775" max="11008" width="9.140625" style="413"/>
    <col min="11009" max="11009" width="95.140625" style="413" customWidth="1"/>
    <col min="11010" max="11021" width="18.7109375" style="413" customWidth="1"/>
    <col min="11022" max="11023" width="10.7109375" style="413" customWidth="1"/>
    <col min="11024" max="11024" width="9.140625" style="413"/>
    <col min="11025" max="11025" width="12.85546875" style="413" customWidth="1"/>
    <col min="11026" max="11026" width="23.42578125" style="413" customWidth="1"/>
    <col min="11027" max="11028" width="9.140625" style="413"/>
    <col min="11029" max="11029" width="10.5703125" style="413" bestFit="1" customWidth="1"/>
    <col min="11030" max="11030" width="11.28515625" style="413" customWidth="1"/>
    <col min="11031" max="11264" width="9.140625" style="413"/>
    <col min="11265" max="11265" width="95.140625" style="413" customWidth="1"/>
    <col min="11266" max="11277" width="18.7109375" style="413" customWidth="1"/>
    <col min="11278" max="11279" width="10.7109375" style="413" customWidth="1"/>
    <col min="11280" max="11280" width="9.140625" style="413"/>
    <col min="11281" max="11281" width="12.85546875" style="413" customWidth="1"/>
    <col min="11282" max="11282" width="23.42578125" style="413" customWidth="1"/>
    <col min="11283" max="11284" width="9.140625" style="413"/>
    <col min="11285" max="11285" width="10.5703125" style="413" bestFit="1" customWidth="1"/>
    <col min="11286" max="11286" width="11.28515625" style="413" customWidth="1"/>
    <col min="11287" max="11520" width="9.140625" style="413"/>
    <col min="11521" max="11521" width="95.140625" style="413" customWidth="1"/>
    <col min="11522" max="11533" width="18.7109375" style="413" customWidth="1"/>
    <col min="11534" max="11535" width="10.7109375" style="413" customWidth="1"/>
    <col min="11536" max="11536" width="9.140625" style="413"/>
    <col min="11537" max="11537" width="12.85546875" style="413" customWidth="1"/>
    <col min="11538" max="11538" width="23.42578125" style="413" customWidth="1"/>
    <col min="11539" max="11540" width="9.140625" style="413"/>
    <col min="11541" max="11541" width="10.5703125" style="413" bestFit="1" customWidth="1"/>
    <col min="11542" max="11542" width="11.28515625" style="413" customWidth="1"/>
    <col min="11543" max="11776" width="9.140625" style="413"/>
    <col min="11777" max="11777" width="95.140625" style="413" customWidth="1"/>
    <col min="11778" max="11789" width="18.7109375" style="413" customWidth="1"/>
    <col min="11790" max="11791" width="10.7109375" style="413" customWidth="1"/>
    <col min="11792" max="11792" width="9.140625" style="413"/>
    <col min="11793" max="11793" width="12.85546875" style="413" customWidth="1"/>
    <col min="11794" max="11794" width="23.42578125" style="413" customWidth="1"/>
    <col min="11795" max="11796" width="9.140625" style="413"/>
    <col min="11797" max="11797" width="10.5703125" style="413" bestFit="1" customWidth="1"/>
    <col min="11798" max="11798" width="11.28515625" style="413" customWidth="1"/>
    <col min="11799" max="12032" width="9.140625" style="413"/>
    <col min="12033" max="12033" width="95.140625" style="413" customWidth="1"/>
    <col min="12034" max="12045" width="18.7109375" style="413" customWidth="1"/>
    <col min="12046" max="12047" width="10.7109375" style="413" customWidth="1"/>
    <col min="12048" max="12048" width="9.140625" style="413"/>
    <col min="12049" max="12049" width="12.85546875" style="413" customWidth="1"/>
    <col min="12050" max="12050" width="23.42578125" style="413" customWidth="1"/>
    <col min="12051" max="12052" width="9.140625" style="413"/>
    <col min="12053" max="12053" width="10.5703125" style="413" bestFit="1" customWidth="1"/>
    <col min="12054" max="12054" width="11.28515625" style="413" customWidth="1"/>
    <col min="12055" max="12288" width="9.140625" style="413"/>
    <col min="12289" max="12289" width="95.140625" style="413" customWidth="1"/>
    <col min="12290" max="12301" width="18.7109375" style="413" customWidth="1"/>
    <col min="12302" max="12303" width="10.7109375" style="413" customWidth="1"/>
    <col min="12304" max="12304" width="9.140625" style="413"/>
    <col min="12305" max="12305" width="12.85546875" style="413" customWidth="1"/>
    <col min="12306" max="12306" width="23.42578125" style="413" customWidth="1"/>
    <col min="12307" max="12308" width="9.140625" style="413"/>
    <col min="12309" max="12309" width="10.5703125" style="413" bestFit="1" customWidth="1"/>
    <col min="12310" max="12310" width="11.28515625" style="413" customWidth="1"/>
    <col min="12311" max="12544" width="9.140625" style="413"/>
    <col min="12545" max="12545" width="95.140625" style="413" customWidth="1"/>
    <col min="12546" max="12557" width="18.7109375" style="413" customWidth="1"/>
    <col min="12558" max="12559" width="10.7109375" style="413" customWidth="1"/>
    <col min="12560" max="12560" width="9.140625" style="413"/>
    <col min="12561" max="12561" width="12.85546875" style="413" customWidth="1"/>
    <col min="12562" max="12562" width="23.42578125" style="413" customWidth="1"/>
    <col min="12563" max="12564" width="9.140625" style="413"/>
    <col min="12565" max="12565" width="10.5703125" style="413" bestFit="1" customWidth="1"/>
    <col min="12566" max="12566" width="11.28515625" style="413" customWidth="1"/>
    <col min="12567" max="12800" width="9.140625" style="413"/>
    <col min="12801" max="12801" width="95.140625" style="413" customWidth="1"/>
    <col min="12802" max="12813" width="18.7109375" style="413" customWidth="1"/>
    <col min="12814" max="12815" width="10.7109375" style="413" customWidth="1"/>
    <col min="12816" max="12816" width="9.140625" style="413"/>
    <col min="12817" max="12817" width="12.85546875" style="413" customWidth="1"/>
    <col min="12818" max="12818" width="23.42578125" style="413" customWidth="1"/>
    <col min="12819" max="12820" width="9.140625" style="413"/>
    <col min="12821" max="12821" width="10.5703125" style="413" bestFit="1" customWidth="1"/>
    <col min="12822" max="12822" width="11.28515625" style="413" customWidth="1"/>
    <col min="12823" max="13056" width="9.140625" style="413"/>
    <col min="13057" max="13057" width="95.140625" style="413" customWidth="1"/>
    <col min="13058" max="13069" width="18.7109375" style="413" customWidth="1"/>
    <col min="13070" max="13071" width="10.7109375" style="413" customWidth="1"/>
    <col min="13072" max="13072" width="9.140625" style="413"/>
    <col min="13073" max="13073" width="12.85546875" style="413" customWidth="1"/>
    <col min="13074" max="13074" width="23.42578125" style="413" customWidth="1"/>
    <col min="13075" max="13076" width="9.140625" style="413"/>
    <col min="13077" max="13077" width="10.5703125" style="413" bestFit="1" customWidth="1"/>
    <col min="13078" max="13078" width="11.28515625" style="413" customWidth="1"/>
    <col min="13079" max="13312" width="9.140625" style="413"/>
    <col min="13313" max="13313" width="95.140625" style="413" customWidth="1"/>
    <col min="13314" max="13325" width="18.7109375" style="413" customWidth="1"/>
    <col min="13326" max="13327" width="10.7109375" style="413" customWidth="1"/>
    <col min="13328" max="13328" width="9.140625" style="413"/>
    <col min="13329" max="13329" width="12.85546875" style="413" customWidth="1"/>
    <col min="13330" max="13330" width="23.42578125" style="413" customWidth="1"/>
    <col min="13331" max="13332" width="9.140625" style="413"/>
    <col min="13333" max="13333" width="10.5703125" style="413" bestFit="1" customWidth="1"/>
    <col min="13334" max="13334" width="11.28515625" style="413" customWidth="1"/>
    <col min="13335" max="13568" width="9.140625" style="413"/>
    <col min="13569" max="13569" width="95.140625" style="413" customWidth="1"/>
    <col min="13570" max="13581" width="18.7109375" style="413" customWidth="1"/>
    <col min="13582" max="13583" width="10.7109375" style="413" customWidth="1"/>
    <col min="13584" max="13584" width="9.140625" style="413"/>
    <col min="13585" max="13585" width="12.85546875" style="413" customWidth="1"/>
    <col min="13586" max="13586" width="23.42578125" style="413" customWidth="1"/>
    <col min="13587" max="13588" width="9.140625" style="413"/>
    <col min="13589" max="13589" width="10.5703125" style="413" bestFit="1" customWidth="1"/>
    <col min="13590" max="13590" width="11.28515625" style="413" customWidth="1"/>
    <col min="13591" max="13824" width="9.140625" style="413"/>
    <col min="13825" max="13825" width="95.140625" style="413" customWidth="1"/>
    <col min="13826" max="13837" width="18.7109375" style="413" customWidth="1"/>
    <col min="13838" max="13839" width="10.7109375" style="413" customWidth="1"/>
    <col min="13840" max="13840" width="9.140625" style="413"/>
    <col min="13841" max="13841" width="12.85546875" style="413" customWidth="1"/>
    <col min="13842" max="13842" width="23.42578125" style="413" customWidth="1"/>
    <col min="13843" max="13844" width="9.140625" style="413"/>
    <col min="13845" max="13845" width="10.5703125" style="413" bestFit="1" customWidth="1"/>
    <col min="13846" max="13846" width="11.28515625" style="413" customWidth="1"/>
    <col min="13847" max="14080" width="9.140625" style="413"/>
    <col min="14081" max="14081" width="95.140625" style="413" customWidth="1"/>
    <col min="14082" max="14093" width="18.7109375" style="413" customWidth="1"/>
    <col min="14094" max="14095" width="10.7109375" style="413" customWidth="1"/>
    <col min="14096" max="14096" width="9.140625" style="413"/>
    <col min="14097" max="14097" width="12.85546875" style="413" customWidth="1"/>
    <col min="14098" max="14098" width="23.42578125" style="413" customWidth="1"/>
    <col min="14099" max="14100" width="9.140625" style="413"/>
    <col min="14101" max="14101" width="10.5703125" style="413" bestFit="1" customWidth="1"/>
    <col min="14102" max="14102" width="11.28515625" style="413" customWidth="1"/>
    <col min="14103" max="14336" width="9.140625" style="413"/>
    <col min="14337" max="14337" width="95.140625" style="413" customWidth="1"/>
    <col min="14338" max="14349" width="18.7109375" style="413" customWidth="1"/>
    <col min="14350" max="14351" width="10.7109375" style="413" customWidth="1"/>
    <col min="14352" max="14352" width="9.140625" style="413"/>
    <col min="14353" max="14353" width="12.85546875" style="413" customWidth="1"/>
    <col min="14354" max="14354" width="23.42578125" style="413" customWidth="1"/>
    <col min="14355" max="14356" width="9.140625" style="413"/>
    <col min="14357" max="14357" width="10.5703125" style="413" bestFit="1" customWidth="1"/>
    <col min="14358" max="14358" width="11.28515625" style="413" customWidth="1"/>
    <col min="14359" max="14592" width="9.140625" style="413"/>
    <col min="14593" max="14593" width="95.140625" style="413" customWidth="1"/>
    <col min="14594" max="14605" width="18.7109375" style="413" customWidth="1"/>
    <col min="14606" max="14607" width="10.7109375" style="413" customWidth="1"/>
    <col min="14608" max="14608" width="9.140625" style="413"/>
    <col min="14609" max="14609" width="12.85546875" style="413" customWidth="1"/>
    <col min="14610" max="14610" width="23.42578125" style="413" customWidth="1"/>
    <col min="14611" max="14612" width="9.140625" style="413"/>
    <col min="14613" max="14613" width="10.5703125" style="413" bestFit="1" customWidth="1"/>
    <col min="14614" max="14614" width="11.28515625" style="413" customWidth="1"/>
    <col min="14615" max="14848" width="9.140625" style="413"/>
    <col min="14849" max="14849" width="95.140625" style="413" customWidth="1"/>
    <col min="14850" max="14861" width="18.7109375" style="413" customWidth="1"/>
    <col min="14862" max="14863" width="10.7109375" style="413" customWidth="1"/>
    <col min="14864" max="14864" width="9.140625" style="413"/>
    <col min="14865" max="14865" width="12.85546875" style="413" customWidth="1"/>
    <col min="14866" max="14866" width="23.42578125" style="413" customWidth="1"/>
    <col min="14867" max="14868" width="9.140625" style="413"/>
    <col min="14869" max="14869" width="10.5703125" style="413" bestFit="1" customWidth="1"/>
    <col min="14870" max="14870" width="11.28515625" style="413" customWidth="1"/>
    <col min="14871" max="15104" width="9.140625" style="413"/>
    <col min="15105" max="15105" width="95.140625" style="413" customWidth="1"/>
    <col min="15106" max="15117" width="18.7109375" style="413" customWidth="1"/>
    <col min="15118" max="15119" width="10.7109375" style="413" customWidth="1"/>
    <col min="15120" max="15120" width="9.140625" style="413"/>
    <col min="15121" max="15121" width="12.85546875" style="413" customWidth="1"/>
    <col min="15122" max="15122" width="23.42578125" style="413" customWidth="1"/>
    <col min="15123" max="15124" width="9.140625" style="413"/>
    <col min="15125" max="15125" width="10.5703125" style="413" bestFit="1" customWidth="1"/>
    <col min="15126" max="15126" width="11.28515625" style="413" customWidth="1"/>
    <col min="15127" max="15360" width="9.140625" style="413"/>
    <col min="15361" max="15361" width="95.140625" style="413" customWidth="1"/>
    <col min="15362" max="15373" width="18.7109375" style="413" customWidth="1"/>
    <col min="15374" max="15375" width="10.7109375" style="413" customWidth="1"/>
    <col min="15376" max="15376" width="9.140625" style="413"/>
    <col min="15377" max="15377" width="12.85546875" style="413" customWidth="1"/>
    <col min="15378" max="15378" width="23.42578125" style="413" customWidth="1"/>
    <col min="15379" max="15380" width="9.140625" style="413"/>
    <col min="15381" max="15381" width="10.5703125" style="413" bestFit="1" customWidth="1"/>
    <col min="15382" max="15382" width="11.28515625" style="413" customWidth="1"/>
    <col min="15383" max="15616" width="9.140625" style="413"/>
    <col min="15617" max="15617" width="95.140625" style="413" customWidth="1"/>
    <col min="15618" max="15629" width="18.7109375" style="413" customWidth="1"/>
    <col min="15630" max="15631" width="10.7109375" style="413" customWidth="1"/>
    <col min="15632" max="15632" width="9.140625" style="413"/>
    <col min="15633" max="15633" width="12.85546875" style="413" customWidth="1"/>
    <col min="15634" max="15634" width="23.42578125" style="413" customWidth="1"/>
    <col min="15635" max="15636" width="9.140625" style="413"/>
    <col min="15637" max="15637" width="10.5703125" style="413" bestFit="1" customWidth="1"/>
    <col min="15638" max="15638" width="11.28515625" style="413" customWidth="1"/>
    <col min="15639" max="15872" width="9.140625" style="413"/>
    <col min="15873" max="15873" width="95.140625" style="413" customWidth="1"/>
    <col min="15874" max="15885" width="18.7109375" style="413" customWidth="1"/>
    <col min="15886" max="15887" width="10.7109375" style="413" customWidth="1"/>
    <col min="15888" max="15888" width="9.140625" style="413"/>
    <col min="15889" max="15889" width="12.85546875" style="413" customWidth="1"/>
    <col min="15890" max="15890" width="23.42578125" style="413" customWidth="1"/>
    <col min="15891" max="15892" width="9.140625" style="413"/>
    <col min="15893" max="15893" width="10.5703125" style="413" bestFit="1" customWidth="1"/>
    <col min="15894" max="15894" width="11.28515625" style="413" customWidth="1"/>
    <col min="15895" max="16128" width="9.140625" style="413"/>
    <col min="16129" max="16129" width="95.140625" style="413" customWidth="1"/>
    <col min="16130" max="16141" width="18.7109375" style="413" customWidth="1"/>
    <col min="16142" max="16143" width="10.7109375" style="413" customWidth="1"/>
    <col min="16144" max="16144" width="9.140625" style="413"/>
    <col min="16145" max="16145" width="12.85546875" style="413" customWidth="1"/>
    <col min="16146" max="16146" width="23.42578125" style="413" customWidth="1"/>
    <col min="16147" max="16148" width="9.140625" style="413"/>
    <col min="16149" max="16149" width="10.5703125" style="413" bestFit="1" customWidth="1"/>
    <col min="16150" max="16150" width="11.28515625" style="413" customWidth="1"/>
    <col min="16151" max="16384" width="9.140625" style="413"/>
  </cols>
  <sheetData>
    <row r="1" spans="1:20" ht="32.25" customHeight="1">
      <c r="A1" s="3715" t="s">
        <v>91</v>
      </c>
      <c r="B1" s="3715"/>
      <c r="C1" s="3715"/>
      <c r="D1" s="3715"/>
      <c r="E1" s="3715"/>
      <c r="F1" s="3715"/>
      <c r="G1" s="3715"/>
      <c r="H1" s="3715"/>
      <c r="I1" s="3715"/>
      <c r="J1" s="3715"/>
      <c r="K1" s="3715"/>
      <c r="L1" s="3715"/>
      <c r="M1" s="3715"/>
      <c r="N1" s="122"/>
      <c r="O1" s="122"/>
      <c r="P1" s="122"/>
      <c r="Q1" s="122"/>
      <c r="R1" s="122"/>
      <c r="S1" s="122"/>
      <c r="T1" s="122"/>
    </row>
    <row r="2" spans="1:20" ht="22.5" customHeight="1">
      <c r="A2" s="3715" t="s">
        <v>92</v>
      </c>
      <c r="B2" s="3715"/>
      <c r="C2" s="3715"/>
      <c r="D2" s="3715"/>
      <c r="E2" s="3715"/>
      <c r="F2" s="3715"/>
      <c r="G2" s="3715"/>
      <c r="H2" s="3715"/>
      <c r="I2" s="3715"/>
      <c r="J2" s="3715"/>
      <c r="K2" s="3715"/>
      <c r="L2" s="3715"/>
      <c r="M2" s="3715"/>
      <c r="N2" s="122"/>
      <c r="O2" s="122"/>
      <c r="P2" s="122"/>
    </row>
    <row r="3" spans="1:20" ht="24.75" customHeight="1">
      <c r="A3" s="3715" t="s">
        <v>350</v>
      </c>
      <c r="B3" s="3715"/>
      <c r="C3" s="3715"/>
      <c r="D3" s="3715"/>
      <c r="E3" s="3715"/>
      <c r="F3" s="3715"/>
      <c r="G3" s="3715"/>
      <c r="H3" s="3715"/>
      <c r="I3" s="3715"/>
      <c r="J3" s="3715"/>
      <c r="K3" s="3715"/>
      <c r="L3" s="3715"/>
      <c r="M3" s="3715"/>
      <c r="N3" s="1725"/>
      <c r="O3" s="1725"/>
    </row>
    <row r="4" spans="1:20" ht="19.5" customHeight="1" thickBot="1">
      <c r="A4" s="118"/>
    </row>
    <row r="5" spans="1:20" ht="33" customHeight="1" thickBot="1">
      <c r="A5" s="4179" t="s">
        <v>9</v>
      </c>
      <c r="B5" s="4208" t="s">
        <v>19</v>
      </c>
      <c r="C5" s="4209"/>
      <c r="D5" s="4210"/>
      <c r="E5" s="4208" t="s">
        <v>20</v>
      </c>
      <c r="F5" s="4209"/>
      <c r="G5" s="4210"/>
      <c r="H5" s="4208" t="s">
        <v>29</v>
      </c>
      <c r="I5" s="4209"/>
      <c r="J5" s="4210"/>
      <c r="K5" s="4189" t="s">
        <v>21</v>
      </c>
      <c r="L5" s="4190"/>
      <c r="M5" s="4191"/>
      <c r="N5" s="123"/>
      <c r="O5" s="123"/>
    </row>
    <row r="6" spans="1:20" ht="33" customHeight="1" thickBot="1">
      <c r="A6" s="4180"/>
      <c r="B6" s="4205" t="s">
        <v>5</v>
      </c>
      <c r="C6" s="4206"/>
      <c r="D6" s="4207"/>
      <c r="E6" s="4205" t="s">
        <v>5</v>
      </c>
      <c r="F6" s="4206"/>
      <c r="G6" s="4207"/>
      <c r="H6" s="4205" t="s">
        <v>5</v>
      </c>
      <c r="I6" s="4206"/>
      <c r="J6" s="4207"/>
      <c r="K6" s="4192"/>
      <c r="L6" s="4193"/>
      <c r="M6" s="4194"/>
      <c r="N6" s="123"/>
      <c r="O6" s="123"/>
    </row>
    <row r="7" spans="1:20" ht="63.75" customHeight="1" thickBot="1">
      <c r="A7" s="4181"/>
      <c r="B7" s="1608" t="s">
        <v>26</v>
      </c>
      <c r="C7" s="1609" t="s">
        <v>27</v>
      </c>
      <c r="D7" s="1734" t="s">
        <v>4</v>
      </c>
      <c r="E7" s="1608" t="s">
        <v>26</v>
      </c>
      <c r="F7" s="1609" t="s">
        <v>27</v>
      </c>
      <c r="G7" s="1734" t="s">
        <v>4</v>
      </c>
      <c r="H7" s="1608" t="s">
        <v>26</v>
      </c>
      <c r="I7" s="1609" t="s">
        <v>27</v>
      </c>
      <c r="J7" s="1734" t="s">
        <v>4</v>
      </c>
      <c r="K7" s="1608" t="s">
        <v>26</v>
      </c>
      <c r="L7" s="1609" t="s">
        <v>27</v>
      </c>
      <c r="M7" s="1734" t="s">
        <v>4</v>
      </c>
      <c r="N7" s="123"/>
      <c r="O7" s="123"/>
    </row>
    <row r="8" spans="1:20" ht="36.75" customHeight="1">
      <c r="A8" s="992" t="s">
        <v>22</v>
      </c>
      <c r="B8" s="1661"/>
      <c r="C8" s="1662"/>
      <c r="D8" s="1663"/>
      <c r="E8" s="1661"/>
      <c r="F8" s="1662"/>
      <c r="G8" s="1664"/>
      <c r="H8" s="1665"/>
      <c r="I8" s="1666"/>
      <c r="J8" s="1667"/>
      <c r="K8" s="651"/>
      <c r="L8" s="652"/>
      <c r="M8" s="805"/>
      <c r="N8" s="123"/>
      <c r="O8" s="123"/>
    </row>
    <row r="9" spans="1:20" ht="29.25" customHeight="1">
      <c r="A9" s="1746" t="s">
        <v>101</v>
      </c>
      <c r="B9" s="1747">
        <v>0</v>
      </c>
      <c r="C9" s="648">
        <v>0</v>
      </c>
      <c r="D9" s="1748">
        <f>SUM(B9:C9)</f>
        <v>0</v>
      </c>
      <c r="E9" s="1747">
        <f>E30+E19</f>
        <v>0</v>
      </c>
      <c r="F9" s="648">
        <v>10</v>
      </c>
      <c r="G9" s="1748">
        <f t="shared" ref="G9:G15" si="0">SUM(E9:F9)</f>
        <v>10</v>
      </c>
      <c r="H9" s="1747">
        <f>H30+H19</f>
        <v>0</v>
      </c>
      <c r="I9" s="648">
        <v>0</v>
      </c>
      <c r="J9" s="1748">
        <f t="shared" ref="J9:J15" si="1">SUM(H9:I9)</f>
        <v>0</v>
      </c>
      <c r="K9" s="1749">
        <f t="shared" ref="K9:M15" si="2">B9+E9+H9</f>
        <v>0</v>
      </c>
      <c r="L9" s="1750">
        <f t="shared" si="2"/>
        <v>10</v>
      </c>
      <c r="M9" s="1751">
        <f t="shared" si="2"/>
        <v>10</v>
      </c>
      <c r="N9" s="123"/>
      <c r="O9" s="123"/>
    </row>
    <row r="10" spans="1:20" ht="29.25" customHeight="1">
      <c r="A10" s="650" t="s">
        <v>54</v>
      </c>
      <c r="B10" s="1747">
        <v>0</v>
      </c>
      <c r="C10" s="648">
        <v>15</v>
      </c>
      <c r="D10" s="1748">
        <v>15</v>
      </c>
      <c r="E10" s="1747">
        <f>E31+E21</f>
        <v>0</v>
      </c>
      <c r="F10" s="648">
        <v>11</v>
      </c>
      <c r="G10" s="1748">
        <f t="shared" si="0"/>
        <v>11</v>
      </c>
      <c r="H10" s="1747">
        <f>H31+H21</f>
        <v>0</v>
      </c>
      <c r="I10" s="648">
        <v>0</v>
      </c>
      <c r="J10" s="1748">
        <f t="shared" si="1"/>
        <v>0</v>
      </c>
      <c r="K10" s="1749">
        <f t="shared" si="2"/>
        <v>0</v>
      </c>
      <c r="L10" s="1750">
        <f t="shared" si="2"/>
        <v>26</v>
      </c>
      <c r="M10" s="1751">
        <f t="shared" si="2"/>
        <v>26</v>
      </c>
      <c r="N10" s="123"/>
      <c r="O10" s="123"/>
    </row>
    <row r="11" spans="1:20" ht="27.75" customHeight="1">
      <c r="A11" s="650" t="s">
        <v>28</v>
      </c>
      <c r="B11" s="1747">
        <v>0</v>
      </c>
      <c r="C11" s="648">
        <v>33</v>
      </c>
      <c r="D11" s="776">
        <f>B11+C11</f>
        <v>33</v>
      </c>
      <c r="E11" s="515">
        <f>E31+E21</f>
        <v>0</v>
      </c>
      <c r="F11" s="775">
        <v>21</v>
      </c>
      <c r="G11" s="1748">
        <f t="shared" si="0"/>
        <v>21</v>
      </c>
      <c r="H11" s="515">
        <f>H31+H21</f>
        <v>0</v>
      </c>
      <c r="I11" s="775">
        <v>0</v>
      </c>
      <c r="J11" s="1748">
        <f t="shared" si="1"/>
        <v>0</v>
      </c>
      <c r="K11" s="1752">
        <f t="shared" si="2"/>
        <v>0</v>
      </c>
      <c r="L11" s="1753">
        <f t="shared" si="2"/>
        <v>54</v>
      </c>
      <c r="M11" s="1751">
        <f t="shared" si="2"/>
        <v>54</v>
      </c>
      <c r="N11" s="123"/>
      <c r="O11" s="123"/>
    </row>
    <row r="12" spans="1:20" ht="27.75" customHeight="1">
      <c r="A12" s="650" t="s">
        <v>102</v>
      </c>
      <c r="B12" s="1747">
        <v>0</v>
      </c>
      <c r="C12" s="648">
        <v>71</v>
      </c>
      <c r="D12" s="776">
        <f>B12+C12</f>
        <v>71</v>
      </c>
      <c r="E12" s="1747">
        <v>0</v>
      </c>
      <c r="F12" s="648">
        <v>84</v>
      </c>
      <c r="G12" s="1748">
        <f>SUM(E12:F12)</f>
        <v>84</v>
      </c>
      <c r="H12" s="515">
        <f>H33+H22</f>
        <v>0</v>
      </c>
      <c r="I12" s="775">
        <v>0</v>
      </c>
      <c r="J12" s="1748">
        <f t="shared" si="1"/>
        <v>0</v>
      </c>
      <c r="K12" s="1749">
        <f t="shared" si="2"/>
        <v>0</v>
      </c>
      <c r="L12" s="1750">
        <f t="shared" si="2"/>
        <v>155</v>
      </c>
      <c r="M12" s="1751">
        <f t="shared" si="2"/>
        <v>155</v>
      </c>
      <c r="N12" s="123"/>
      <c r="O12" s="123"/>
    </row>
    <row r="13" spans="1:20" ht="25.5" customHeight="1">
      <c r="A13" s="650" t="s">
        <v>99</v>
      </c>
      <c r="B13" s="1747">
        <v>0</v>
      </c>
      <c r="C13" s="648">
        <v>17</v>
      </c>
      <c r="D13" s="776">
        <f>SUM(B13:C13)</f>
        <v>17</v>
      </c>
      <c r="E13" s="1747">
        <v>0</v>
      </c>
      <c r="F13" s="648">
        <v>9</v>
      </c>
      <c r="G13" s="1748">
        <f>SUM(E13:F13)</f>
        <v>9</v>
      </c>
      <c r="H13" s="515">
        <v>0</v>
      </c>
      <c r="I13" s="775">
        <v>0</v>
      </c>
      <c r="J13" s="1748">
        <f t="shared" si="1"/>
        <v>0</v>
      </c>
      <c r="K13" s="1749">
        <f>B13+E13+H13</f>
        <v>0</v>
      </c>
      <c r="L13" s="1750">
        <f t="shared" si="2"/>
        <v>26</v>
      </c>
      <c r="M13" s="1751">
        <f t="shared" si="2"/>
        <v>26</v>
      </c>
      <c r="N13" s="123"/>
      <c r="O13" s="123"/>
    </row>
    <row r="14" spans="1:20" ht="25.5" customHeight="1">
      <c r="A14" s="1746" t="s">
        <v>103</v>
      </c>
      <c r="B14" s="1747">
        <v>0</v>
      </c>
      <c r="C14" s="648">
        <v>12</v>
      </c>
      <c r="D14" s="776">
        <v>12</v>
      </c>
      <c r="E14" s="1747">
        <v>0</v>
      </c>
      <c r="F14" s="648">
        <v>12</v>
      </c>
      <c r="G14" s="1748">
        <f>SUM(E14:F14)</f>
        <v>12</v>
      </c>
      <c r="H14" s="515">
        <v>0</v>
      </c>
      <c r="I14" s="775">
        <v>0</v>
      </c>
      <c r="J14" s="1748">
        <v>0</v>
      </c>
      <c r="K14" s="1749">
        <f t="shared" si="2"/>
        <v>0</v>
      </c>
      <c r="L14" s="1750">
        <f>C14+F14+I14</f>
        <v>24</v>
      </c>
      <c r="M14" s="1751">
        <f>D14+G14+J14</f>
        <v>24</v>
      </c>
      <c r="N14" s="123"/>
      <c r="O14" s="123"/>
    </row>
    <row r="15" spans="1:20" ht="54.75" customHeight="1" thickBot="1">
      <c r="A15" s="1746" t="s">
        <v>100</v>
      </c>
      <c r="B15" s="1747">
        <v>0</v>
      </c>
      <c r="C15" s="648">
        <v>14</v>
      </c>
      <c r="D15" s="776">
        <f>SUM(B15:C15)</f>
        <v>14</v>
      </c>
      <c r="E15" s="1747">
        <v>0</v>
      </c>
      <c r="F15" s="648">
        <v>11</v>
      </c>
      <c r="G15" s="1748">
        <f t="shared" si="0"/>
        <v>11</v>
      </c>
      <c r="H15" s="515">
        <v>0</v>
      </c>
      <c r="I15" s="775">
        <v>0</v>
      </c>
      <c r="J15" s="1748">
        <f t="shared" si="1"/>
        <v>0</v>
      </c>
      <c r="K15" s="1749">
        <f t="shared" si="2"/>
        <v>0</v>
      </c>
      <c r="L15" s="1750">
        <f t="shared" si="2"/>
        <v>25</v>
      </c>
      <c r="M15" s="1751">
        <f t="shared" si="2"/>
        <v>25</v>
      </c>
      <c r="N15" s="123"/>
      <c r="O15" s="123"/>
    </row>
    <row r="16" spans="1:20" ht="26.25" customHeight="1" thickBot="1">
      <c r="A16" s="1625" t="s">
        <v>12</v>
      </c>
      <c r="B16" s="1620">
        <f>SUM(B8:B15)</f>
        <v>0</v>
      </c>
      <c r="C16" s="1620">
        <f>SUM(C8:C15)</f>
        <v>162</v>
      </c>
      <c r="D16" s="1620">
        <f t="shared" ref="D16:M16" si="3">SUM(D8:D15)</f>
        <v>162</v>
      </c>
      <c r="E16" s="1620">
        <f t="shared" si="3"/>
        <v>0</v>
      </c>
      <c r="F16" s="1620">
        <f t="shared" si="3"/>
        <v>158</v>
      </c>
      <c r="G16" s="1620">
        <f t="shared" si="3"/>
        <v>158</v>
      </c>
      <c r="H16" s="1620">
        <f t="shared" si="3"/>
        <v>0</v>
      </c>
      <c r="I16" s="1620">
        <f t="shared" si="3"/>
        <v>0</v>
      </c>
      <c r="J16" s="1620">
        <f t="shared" si="3"/>
        <v>0</v>
      </c>
      <c r="K16" s="1620">
        <f t="shared" si="3"/>
        <v>0</v>
      </c>
      <c r="L16" s="1620">
        <f t="shared" si="3"/>
        <v>320</v>
      </c>
      <c r="M16" s="1743">
        <f t="shared" si="3"/>
        <v>320</v>
      </c>
      <c r="N16" s="123"/>
      <c r="O16" s="123"/>
    </row>
    <row r="17" spans="1:20" ht="27" customHeight="1" thickBot="1">
      <c r="A17" s="1625" t="s">
        <v>23</v>
      </c>
      <c r="B17" s="1626"/>
      <c r="C17" s="1629"/>
      <c r="D17" s="1754"/>
      <c r="E17" s="1626"/>
      <c r="F17" s="1629"/>
      <c r="G17" s="1754"/>
      <c r="H17" s="1626"/>
      <c r="I17" s="1629"/>
      <c r="J17" s="1754"/>
      <c r="K17" s="1668"/>
      <c r="L17" s="1629"/>
      <c r="M17" s="1630"/>
      <c r="N17" s="123"/>
      <c r="O17" s="123"/>
    </row>
    <row r="18" spans="1:20" ht="31.5" customHeight="1">
      <c r="A18" s="1669" t="s">
        <v>11</v>
      </c>
      <c r="B18" s="1670"/>
      <c r="C18" s="1671"/>
      <c r="D18" s="1672"/>
      <c r="E18" s="1670"/>
      <c r="F18" s="1671"/>
      <c r="G18" s="1672"/>
      <c r="H18" s="1670"/>
      <c r="I18" s="1671"/>
      <c r="J18" s="1672"/>
      <c r="K18" s="1673"/>
      <c r="L18" s="1674"/>
      <c r="M18" s="1675"/>
      <c r="N18" s="81"/>
      <c r="O18" s="81"/>
    </row>
    <row r="19" spans="1:20" ht="24.75" customHeight="1">
      <c r="A19" s="1746" t="s">
        <v>101</v>
      </c>
      <c r="B19" s="1747">
        <v>0</v>
      </c>
      <c r="C19" s="648">
        <v>0</v>
      </c>
      <c r="D19" s="1748">
        <f>SUM(B19:C19)</f>
        <v>0</v>
      </c>
      <c r="E19" s="1747">
        <f>E40+E29</f>
        <v>0</v>
      </c>
      <c r="F19" s="648">
        <v>9</v>
      </c>
      <c r="G19" s="1748">
        <f t="shared" ref="G19:G25" si="4">SUM(E19:F19)</f>
        <v>9</v>
      </c>
      <c r="H19" s="1747">
        <f>H40+H29</f>
        <v>0</v>
      </c>
      <c r="I19" s="648">
        <v>0</v>
      </c>
      <c r="J19" s="1748">
        <f t="shared" ref="J19:J25" si="5">SUM(H19:I19)</f>
        <v>0</v>
      </c>
      <c r="K19" s="1752">
        <f t="shared" ref="K19:M25" si="6">B19+E19+H19</f>
        <v>0</v>
      </c>
      <c r="L19" s="1753">
        <f t="shared" si="6"/>
        <v>9</v>
      </c>
      <c r="M19" s="1755">
        <f t="shared" si="6"/>
        <v>9</v>
      </c>
      <c r="N19" s="424"/>
      <c r="O19" s="424"/>
    </row>
    <row r="20" spans="1:20" ht="24.75" customHeight="1">
      <c r="A20" s="650" t="s">
        <v>54</v>
      </c>
      <c r="B20" s="1747">
        <v>0</v>
      </c>
      <c r="C20" s="648">
        <v>15</v>
      </c>
      <c r="D20" s="1748">
        <v>15</v>
      </c>
      <c r="E20" s="1747">
        <f>E41+E31</f>
        <v>0</v>
      </c>
      <c r="F20" s="648">
        <v>9</v>
      </c>
      <c r="G20" s="1748">
        <f t="shared" si="4"/>
        <v>9</v>
      </c>
      <c r="H20" s="1747">
        <f>H41+H31</f>
        <v>0</v>
      </c>
      <c r="I20" s="648">
        <v>0</v>
      </c>
      <c r="J20" s="1748">
        <f t="shared" si="5"/>
        <v>0</v>
      </c>
      <c r="K20" s="1752">
        <f>B20+E20+H20</f>
        <v>0</v>
      </c>
      <c r="L20" s="1753">
        <f>C20+F20+I20</f>
        <v>24</v>
      </c>
      <c r="M20" s="1755">
        <f>D20+G20+J20</f>
        <v>24</v>
      </c>
      <c r="N20" s="424"/>
      <c r="O20" s="424"/>
    </row>
    <row r="21" spans="1:20" ht="24.95" customHeight="1">
      <c r="A21" s="650" t="s">
        <v>28</v>
      </c>
      <c r="B21" s="1747">
        <v>0</v>
      </c>
      <c r="C21" s="648">
        <v>33</v>
      </c>
      <c r="D21" s="776">
        <f>B21+C21</f>
        <v>33</v>
      </c>
      <c r="E21" s="515">
        <f>E41+E31</f>
        <v>0</v>
      </c>
      <c r="F21" s="775">
        <v>21</v>
      </c>
      <c r="G21" s="1748">
        <f t="shared" si="4"/>
        <v>21</v>
      </c>
      <c r="H21" s="515">
        <f>H41+H31</f>
        <v>0</v>
      </c>
      <c r="I21" s="775">
        <v>0</v>
      </c>
      <c r="J21" s="1748">
        <f t="shared" si="5"/>
        <v>0</v>
      </c>
      <c r="K21" s="1749">
        <f t="shared" si="6"/>
        <v>0</v>
      </c>
      <c r="L21" s="1750">
        <f t="shared" si="6"/>
        <v>54</v>
      </c>
      <c r="M21" s="1751">
        <f t="shared" si="6"/>
        <v>54</v>
      </c>
      <c r="N21" s="424"/>
      <c r="O21" s="424"/>
    </row>
    <row r="22" spans="1:20" ht="24.95" customHeight="1">
      <c r="A22" s="650" t="s">
        <v>102</v>
      </c>
      <c r="B22" s="1747">
        <v>0</v>
      </c>
      <c r="C22" s="648">
        <v>71</v>
      </c>
      <c r="D22" s="776">
        <f>B22+C22</f>
        <v>71</v>
      </c>
      <c r="E22" s="1747">
        <v>0</v>
      </c>
      <c r="F22" s="648">
        <v>84</v>
      </c>
      <c r="G22" s="1748">
        <f t="shared" si="4"/>
        <v>84</v>
      </c>
      <c r="H22" s="515">
        <f>H43+H32</f>
        <v>0</v>
      </c>
      <c r="I22" s="775">
        <v>0</v>
      </c>
      <c r="J22" s="1748">
        <f t="shared" si="5"/>
        <v>0</v>
      </c>
      <c r="K22" s="1749">
        <f t="shared" si="6"/>
        <v>0</v>
      </c>
      <c r="L22" s="1750">
        <f t="shared" si="6"/>
        <v>155</v>
      </c>
      <c r="M22" s="1751">
        <f t="shared" si="6"/>
        <v>155</v>
      </c>
      <c r="N22" s="424"/>
      <c r="O22" s="424"/>
    </row>
    <row r="23" spans="1:20" ht="24.95" customHeight="1">
      <c r="A23" s="650" t="s">
        <v>99</v>
      </c>
      <c r="B23" s="1747">
        <v>0</v>
      </c>
      <c r="C23" s="648">
        <v>16</v>
      </c>
      <c r="D23" s="776">
        <v>16</v>
      </c>
      <c r="E23" s="1747">
        <v>0</v>
      </c>
      <c r="F23" s="648">
        <v>9</v>
      </c>
      <c r="G23" s="1748">
        <f t="shared" si="4"/>
        <v>9</v>
      </c>
      <c r="H23" s="515">
        <v>0</v>
      </c>
      <c r="I23" s="775">
        <v>0</v>
      </c>
      <c r="J23" s="1748">
        <f t="shared" si="5"/>
        <v>0</v>
      </c>
      <c r="K23" s="1749">
        <f t="shared" si="6"/>
        <v>0</v>
      </c>
      <c r="L23" s="1750">
        <f t="shared" si="6"/>
        <v>25</v>
      </c>
      <c r="M23" s="1751">
        <f t="shared" si="6"/>
        <v>25</v>
      </c>
      <c r="N23" s="424"/>
      <c r="O23" s="424"/>
    </row>
    <row r="24" spans="1:20" ht="24.75" customHeight="1">
      <c r="A24" s="1746" t="s">
        <v>103</v>
      </c>
      <c r="B24" s="1747">
        <v>0</v>
      </c>
      <c r="C24" s="648">
        <v>12</v>
      </c>
      <c r="D24" s="776">
        <v>12</v>
      </c>
      <c r="E24" s="1747">
        <v>0</v>
      </c>
      <c r="F24" s="648">
        <v>12</v>
      </c>
      <c r="G24" s="1748">
        <f t="shared" si="4"/>
        <v>12</v>
      </c>
      <c r="H24" s="515">
        <v>0</v>
      </c>
      <c r="I24" s="775">
        <v>0</v>
      </c>
      <c r="J24" s="1748">
        <f t="shared" si="5"/>
        <v>0</v>
      </c>
      <c r="K24" s="1749">
        <f t="shared" si="6"/>
        <v>0</v>
      </c>
      <c r="L24" s="1750">
        <f>C24+F24+I24</f>
        <v>24</v>
      </c>
      <c r="M24" s="1751">
        <f>D24+G24+J24</f>
        <v>24</v>
      </c>
      <c r="N24" s="424"/>
      <c r="O24" s="424"/>
    </row>
    <row r="25" spans="1:20" ht="54" customHeight="1" thickBot="1">
      <c r="A25" s="1746" t="s">
        <v>100</v>
      </c>
      <c r="B25" s="1747">
        <v>0</v>
      </c>
      <c r="C25" s="648">
        <v>13</v>
      </c>
      <c r="D25" s="776">
        <v>13</v>
      </c>
      <c r="E25" s="1747">
        <v>0</v>
      </c>
      <c r="F25" s="648">
        <v>11</v>
      </c>
      <c r="G25" s="1748">
        <f t="shared" si="4"/>
        <v>11</v>
      </c>
      <c r="H25" s="515">
        <v>0</v>
      </c>
      <c r="I25" s="775">
        <v>0</v>
      </c>
      <c r="J25" s="1748">
        <f t="shared" si="5"/>
        <v>0</v>
      </c>
      <c r="K25" s="1749">
        <f t="shared" si="6"/>
        <v>0</v>
      </c>
      <c r="L25" s="1750">
        <f t="shared" si="6"/>
        <v>24</v>
      </c>
      <c r="M25" s="1751">
        <f t="shared" si="6"/>
        <v>24</v>
      </c>
      <c r="N25" s="424"/>
      <c r="O25" s="424"/>
    </row>
    <row r="26" spans="1:20" ht="24.95" customHeight="1" thickBot="1">
      <c r="A26" s="1650" t="s">
        <v>8</v>
      </c>
      <c r="B26" s="1620">
        <f>SUM(B18:B25)</f>
        <v>0</v>
      </c>
      <c r="C26" s="1620">
        <f>SUM(C18:C25)</f>
        <v>160</v>
      </c>
      <c r="D26" s="1620">
        <f>SUM(D18:D25)</f>
        <v>160</v>
      </c>
      <c r="E26" s="1620">
        <f t="shared" ref="E26:J26" si="7">SUM(E18:E25)</f>
        <v>0</v>
      </c>
      <c r="F26" s="1620">
        <f t="shared" si="7"/>
        <v>155</v>
      </c>
      <c r="G26" s="1620">
        <f t="shared" si="7"/>
        <v>155</v>
      </c>
      <c r="H26" s="1620">
        <f t="shared" si="7"/>
        <v>0</v>
      </c>
      <c r="I26" s="1620">
        <f t="shared" si="7"/>
        <v>0</v>
      </c>
      <c r="J26" s="1620">
        <f t="shared" si="7"/>
        <v>0</v>
      </c>
      <c r="K26" s="1676">
        <f>SUM(K19:K25)</f>
        <v>0</v>
      </c>
      <c r="L26" s="1676">
        <f>SUM(L19:L25)</f>
        <v>315</v>
      </c>
      <c r="M26" s="1756">
        <f>SUM(M19:M25)</f>
        <v>315</v>
      </c>
      <c r="N26" s="124"/>
      <c r="O26" s="124"/>
    </row>
    <row r="27" spans="1:20" ht="24.95" customHeight="1">
      <c r="A27" s="1636" t="s">
        <v>25</v>
      </c>
      <c r="B27" s="653"/>
      <c r="C27" s="1677"/>
      <c r="D27" s="96"/>
      <c r="E27" s="653"/>
      <c r="F27" s="1677"/>
      <c r="G27" s="96"/>
      <c r="H27" s="806"/>
      <c r="I27" s="807"/>
      <c r="J27" s="1757"/>
      <c r="K27" s="1678"/>
      <c r="L27" s="1679"/>
      <c r="M27" s="1680"/>
      <c r="N27" s="424"/>
      <c r="O27" s="424"/>
    </row>
    <row r="28" spans="1:20" ht="24.95" customHeight="1">
      <c r="A28" s="1746" t="s">
        <v>101</v>
      </c>
      <c r="B28" s="515">
        <v>0</v>
      </c>
      <c r="C28" s="775">
        <v>0</v>
      </c>
      <c r="D28" s="776">
        <f t="shared" ref="D28:D34" si="8">SUM(B28:C28)</f>
        <v>0</v>
      </c>
      <c r="E28" s="515">
        <v>0</v>
      </c>
      <c r="F28" s="775">
        <v>1</v>
      </c>
      <c r="G28" s="776">
        <f t="shared" ref="G28:G34" si="9">SUM(E28:F28)</f>
        <v>1</v>
      </c>
      <c r="H28" s="779">
        <v>0</v>
      </c>
      <c r="I28" s="780">
        <v>0</v>
      </c>
      <c r="J28" s="776">
        <f t="shared" ref="J28:J34" si="10">SUM(H28:I28)</f>
        <v>0</v>
      </c>
      <c r="K28" s="1749">
        <f t="shared" ref="K28:M34" si="11">B28+E28+H28</f>
        <v>0</v>
      </c>
      <c r="L28" s="1750">
        <f t="shared" si="11"/>
        <v>1</v>
      </c>
      <c r="M28" s="1751">
        <f t="shared" si="11"/>
        <v>1</v>
      </c>
      <c r="N28" s="4211"/>
      <c r="O28" s="4211"/>
      <c r="P28" s="4211"/>
      <c r="Q28" s="4211"/>
      <c r="R28" s="4211"/>
    </row>
    <row r="29" spans="1:20" ht="24.95" customHeight="1">
      <c r="A29" s="650" t="s">
        <v>54</v>
      </c>
      <c r="B29" s="515">
        <v>0</v>
      </c>
      <c r="C29" s="775">
        <v>0</v>
      </c>
      <c r="D29" s="776">
        <v>0</v>
      </c>
      <c r="E29" s="515">
        <v>0</v>
      </c>
      <c r="F29" s="775">
        <v>2</v>
      </c>
      <c r="G29" s="776">
        <f t="shared" si="9"/>
        <v>2</v>
      </c>
      <c r="H29" s="779">
        <v>0</v>
      </c>
      <c r="I29" s="780">
        <v>0</v>
      </c>
      <c r="J29" s="776">
        <f t="shared" si="10"/>
        <v>0</v>
      </c>
      <c r="K29" s="1749">
        <f t="shared" si="11"/>
        <v>0</v>
      </c>
      <c r="L29" s="1750">
        <f t="shared" si="11"/>
        <v>2</v>
      </c>
      <c r="M29" s="1751">
        <f t="shared" si="11"/>
        <v>2</v>
      </c>
      <c r="N29" s="4211"/>
      <c r="O29" s="4211"/>
      <c r="P29" s="4211"/>
      <c r="Q29" s="4211"/>
      <c r="R29" s="4211"/>
      <c r="S29" s="4211"/>
      <c r="T29" s="4211"/>
    </row>
    <row r="30" spans="1:20" ht="26.25" customHeight="1">
      <c r="A30" s="650" t="s">
        <v>28</v>
      </c>
      <c r="B30" s="515">
        <v>0</v>
      </c>
      <c r="C30" s="775">
        <v>0</v>
      </c>
      <c r="D30" s="776">
        <f t="shared" si="8"/>
        <v>0</v>
      </c>
      <c r="E30" s="515">
        <v>0</v>
      </c>
      <c r="F30" s="775">
        <v>0</v>
      </c>
      <c r="G30" s="776">
        <f t="shared" si="9"/>
        <v>0</v>
      </c>
      <c r="H30" s="779">
        <v>0</v>
      </c>
      <c r="I30" s="780">
        <v>0</v>
      </c>
      <c r="J30" s="776">
        <f t="shared" si="10"/>
        <v>0</v>
      </c>
      <c r="K30" s="1749">
        <f t="shared" si="11"/>
        <v>0</v>
      </c>
      <c r="L30" s="1750">
        <f>C30+F30+I30</f>
        <v>0</v>
      </c>
      <c r="M30" s="1751">
        <f>D30+G30+J30</f>
        <v>0</v>
      </c>
      <c r="N30" s="424"/>
      <c r="O30" s="424"/>
    </row>
    <row r="31" spans="1:20" ht="24.95" customHeight="1">
      <c r="A31" s="650" t="s">
        <v>102</v>
      </c>
      <c r="B31" s="515">
        <v>0</v>
      </c>
      <c r="C31" s="775">
        <v>0</v>
      </c>
      <c r="D31" s="776">
        <v>0</v>
      </c>
      <c r="E31" s="515">
        <v>0</v>
      </c>
      <c r="F31" s="775">
        <v>0</v>
      </c>
      <c r="G31" s="776">
        <f t="shared" si="9"/>
        <v>0</v>
      </c>
      <c r="H31" s="779">
        <v>0</v>
      </c>
      <c r="I31" s="780">
        <v>0</v>
      </c>
      <c r="J31" s="776">
        <f t="shared" si="10"/>
        <v>0</v>
      </c>
      <c r="K31" s="1749">
        <f t="shared" si="11"/>
        <v>0</v>
      </c>
      <c r="L31" s="1750">
        <f t="shared" si="11"/>
        <v>0</v>
      </c>
      <c r="M31" s="1751">
        <f t="shared" si="11"/>
        <v>0</v>
      </c>
      <c r="N31" s="124"/>
      <c r="O31" s="124"/>
    </row>
    <row r="32" spans="1:20" ht="28.5" customHeight="1">
      <c r="A32" s="650" t="s">
        <v>99</v>
      </c>
      <c r="B32" s="515">
        <v>0</v>
      </c>
      <c r="C32" s="775">
        <v>1</v>
      </c>
      <c r="D32" s="776">
        <f t="shared" si="8"/>
        <v>1</v>
      </c>
      <c r="E32" s="515">
        <v>0</v>
      </c>
      <c r="F32" s="775">
        <v>0</v>
      </c>
      <c r="G32" s="776">
        <f t="shared" si="9"/>
        <v>0</v>
      </c>
      <c r="H32" s="779">
        <v>0</v>
      </c>
      <c r="I32" s="780">
        <v>0</v>
      </c>
      <c r="J32" s="776">
        <f>SUM(H32:I32)</f>
        <v>0</v>
      </c>
      <c r="K32" s="1749">
        <f t="shared" si="11"/>
        <v>0</v>
      </c>
      <c r="L32" s="1750">
        <f t="shared" si="11"/>
        <v>1</v>
      </c>
      <c r="M32" s="1751">
        <f t="shared" si="11"/>
        <v>1</v>
      </c>
      <c r="N32" s="4212"/>
      <c r="O32" s="4212"/>
      <c r="P32" s="4212"/>
      <c r="Q32" s="4212"/>
      <c r="R32" s="4212"/>
      <c r="S32" s="4212"/>
    </row>
    <row r="33" spans="1:21" ht="32.25" customHeight="1">
      <c r="A33" s="1746" t="s">
        <v>103</v>
      </c>
      <c r="B33" s="515">
        <v>0</v>
      </c>
      <c r="C33" s="775">
        <v>0</v>
      </c>
      <c r="D33" s="776">
        <f>SUM(B33:C33)</f>
        <v>0</v>
      </c>
      <c r="E33" s="515">
        <v>0</v>
      </c>
      <c r="F33" s="775">
        <v>0</v>
      </c>
      <c r="G33" s="776">
        <f t="shared" si="9"/>
        <v>0</v>
      </c>
      <c r="H33" s="779">
        <v>0</v>
      </c>
      <c r="I33" s="780">
        <v>0</v>
      </c>
      <c r="J33" s="776">
        <f t="shared" si="10"/>
        <v>0</v>
      </c>
      <c r="K33" s="1749">
        <f t="shared" si="11"/>
        <v>0</v>
      </c>
      <c r="L33" s="1750">
        <f t="shared" si="11"/>
        <v>0</v>
      </c>
      <c r="M33" s="1751">
        <f t="shared" si="11"/>
        <v>0</v>
      </c>
      <c r="N33" s="125"/>
      <c r="O33" s="125"/>
    </row>
    <row r="34" spans="1:21" ht="63" customHeight="1" thickBot="1">
      <c r="A34" s="1746" t="s">
        <v>100</v>
      </c>
      <c r="B34" s="515">
        <v>0</v>
      </c>
      <c r="C34" s="775">
        <v>1</v>
      </c>
      <c r="D34" s="776">
        <f t="shared" si="8"/>
        <v>1</v>
      </c>
      <c r="E34" s="515">
        <v>0</v>
      </c>
      <c r="F34" s="775">
        <v>0</v>
      </c>
      <c r="G34" s="776">
        <f t="shared" si="9"/>
        <v>0</v>
      </c>
      <c r="H34" s="779">
        <v>0</v>
      </c>
      <c r="I34" s="780">
        <v>0</v>
      </c>
      <c r="J34" s="776">
        <f t="shared" si="10"/>
        <v>0</v>
      </c>
      <c r="K34" s="1749">
        <f t="shared" si="11"/>
        <v>0</v>
      </c>
      <c r="L34" s="1750">
        <f t="shared" si="11"/>
        <v>1</v>
      </c>
      <c r="M34" s="1751">
        <f t="shared" si="11"/>
        <v>1</v>
      </c>
      <c r="N34" s="4212"/>
      <c r="O34" s="4212"/>
      <c r="P34" s="4212"/>
      <c r="Q34" s="4212"/>
      <c r="R34" s="4212"/>
      <c r="S34" s="4212"/>
      <c r="T34" s="4212"/>
      <c r="U34" s="4212"/>
    </row>
    <row r="35" spans="1:21" ht="27.75" customHeight="1" thickBot="1">
      <c r="A35" s="1650" t="s">
        <v>13</v>
      </c>
      <c r="B35" s="1681">
        <f>SUM(B28:B34)</f>
        <v>0</v>
      </c>
      <c r="C35" s="1681">
        <f t="shared" ref="C35:M35" si="12">SUM(C28:C34)</f>
        <v>2</v>
      </c>
      <c r="D35" s="1681">
        <f t="shared" si="12"/>
        <v>2</v>
      </c>
      <c r="E35" s="1681">
        <f t="shared" si="12"/>
        <v>0</v>
      </c>
      <c r="F35" s="1681">
        <f t="shared" si="12"/>
        <v>3</v>
      </c>
      <c r="G35" s="1681">
        <f t="shared" si="12"/>
        <v>3</v>
      </c>
      <c r="H35" s="1681">
        <f t="shared" si="12"/>
        <v>0</v>
      </c>
      <c r="I35" s="1681">
        <f t="shared" si="12"/>
        <v>0</v>
      </c>
      <c r="J35" s="1681">
        <f t="shared" si="12"/>
        <v>0</v>
      </c>
      <c r="K35" s="1681">
        <f t="shared" si="12"/>
        <v>0</v>
      </c>
      <c r="L35" s="1681">
        <f t="shared" si="12"/>
        <v>5</v>
      </c>
      <c r="M35" s="1756">
        <f t="shared" si="12"/>
        <v>5</v>
      </c>
      <c r="N35" s="424"/>
      <c r="O35" s="424"/>
    </row>
    <row r="36" spans="1:21" ht="30" customHeight="1" thickBot="1">
      <c r="A36" s="1658" t="s">
        <v>10</v>
      </c>
      <c r="B36" s="1620">
        <f>B26</f>
        <v>0</v>
      </c>
      <c r="C36" s="1620">
        <f>C26</f>
        <v>160</v>
      </c>
      <c r="D36" s="1620">
        <f>D26</f>
        <v>160</v>
      </c>
      <c r="E36" s="1620">
        <f>E26</f>
        <v>0</v>
      </c>
      <c r="F36" s="1620">
        <f t="shared" ref="F36:K36" si="13">F26</f>
        <v>155</v>
      </c>
      <c r="G36" s="1651">
        <f t="shared" si="13"/>
        <v>155</v>
      </c>
      <c r="H36" s="1651">
        <f t="shared" si="13"/>
        <v>0</v>
      </c>
      <c r="I36" s="1651">
        <f t="shared" si="13"/>
        <v>0</v>
      </c>
      <c r="J36" s="1651">
        <f t="shared" si="13"/>
        <v>0</v>
      </c>
      <c r="K36" s="1651">
        <f t="shared" si="13"/>
        <v>0</v>
      </c>
      <c r="L36" s="1651">
        <f>L26</f>
        <v>315</v>
      </c>
      <c r="M36" s="1743">
        <f>M26</f>
        <v>315</v>
      </c>
      <c r="N36" s="126"/>
      <c r="O36" s="126"/>
    </row>
    <row r="37" spans="1:21" ht="26.25" thickBot="1">
      <c r="A37" s="1658" t="s">
        <v>14</v>
      </c>
      <c r="B37" s="1620">
        <f t="shared" ref="B37:K37" si="14">B35</f>
        <v>0</v>
      </c>
      <c r="C37" s="1620">
        <f>C35</f>
        <v>2</v>
      </c>
      <c r="D37" s="1620">
        <f>D35</f>
        <v>2</v>
      </c>
      <c r="E37" s="1620">
        <f t="shared" si="14"/>
        <v>0</v>
      </c>
      <c r="F37" s="1620">
        <f t="shared" si="14"/>
        <v>3</v>
      </c>
      <c r="G37" s="1651">
        <f t="shared" si="14"/>
        <v>3</v>
      </c>
      <c r="H37" s="1651">
        <f t="shared" si="14"/>
        <v>0</v>
      </c>
      <c r="I37" s="1651">
        <f>I35</f>
        <v>0</v>
      </c>
      <c r="J37" s="1651">
        <f>J35</f>
        <v>0</v>
      </c>
      <c r="K37" s="1651">
        <f t="shared" si="14"/>
        <v>0</v>
      </c>
      <c r="L37" s="1651">
        <f>L35</f>
        <v>5</v>
      </c>
      <c r="M37" s="1743">
        <f>M35</f>
        <v>5</v>
      </c>
      <c r="N37" s="121"/>
      <c r="O37" s="121"/>
    </row>
    <row r="38" spans="1:21" ht="36.75" customHeight="1" thickBot="1">
      <c r="A38" s="1659" t="s">
        <v>15</v>
      </c>
      <c r="B38" s="1682">
        <f>SUM(B36:B37)</f>
        <v>0</v>
      </c>
      <c r="C38" s="1682">
        <f>SUM(C36:C37)</f>
        <v>162</v>
      </c>
      <c r="D38" s="1682">
        <f>SUM(D36:D37)</f>
        <v>162</v>
      </c>
      <c r="E38" s="1682">
        <f>SUM(E36:E37)</f>
        <v>0</v>
      </c>
      <c r="F38" s="1682">
        <f t="shared" ref="F38:K38" si="15">SUM(F36:F37)</f>
        <v>158</v>
      </c>
      <c r="G38" s="1683">
        <f t="shared" si="15"/>
        <v>158</v>
      </c>
      <c r="H38" s="1683">
        <f t="shared" si="15"/>
        <v>0</v>
      </c>
      <c r="I38" s="1683">
        <f t="shared" si="15"/>
        <v>0</v>
      </c>
      <c r="J38" s="1683">
        <f t="shared" si="15"/>
        <v>0</v>
      </c>
      <c r="K38" s="1683">
        <f t="shared" si="15"/>
        <v>0</v>
      </c>
      <c r="L38" s="1683">
        <f>SUM(L36:L37)</f>
        <v>320</v>
      </c>
      <c r="M38" s="1758">
        <f>SUM(M36:M37)</f>
        <v>320</v>
      </c>
      <c r="N38" s="121"/>
      <c r="O38" s="121"/>
    </row>
    <row r="39" spans="1:21" ht="12" customHeight="1">
      <c r="A39" s="424"/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</row>
    <row r="40" spans="1:21" ht="25.5" hidden="1" customHeight="1">
      <c r="A40" s="424"/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0"/>
    </row>
    <row r="41" spans="1:21" ht="37.5" customHeight="1">
      <c r="A41" s="4177"/>
      <c r="B41" s="4177"/>
      <c r="C41" s="4177"/>
      <c r="D41" s="4177"/>
      <c r="E41" s="4177"/>
      <c r="F41" s="4177"/>
      <c r="G41" s="4177"/>
      <c r="H41" s="4177"/>
      <c r="I41" s="4177"/>
      <c r="J41" s="4177"/>
      <c r="K41" s="4177"/>
      <c r="L41" s="4177"/>
      <c r="M41" s="4177"/>
      <c r="N41" s="4177"/>
      <c r="O41" s="4177"/>
      <c r="P41" s="4177"/>
    </row>
    <row r="42" spans="1:21" ht="26.25" customHeight="1"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</row>
  </sheetData>
  <mergeCells count="16">
    <mergeCell ref="A41:P41"/>
    <mergeCell ref="E6:G6"/>
    <mergeCell ref="H6:J6"/>
    <mergeCell ref="A1:M1"/>
    <mergeCell ref="A2:M2"/>
    <mergeCell ref="A3:M3"/>
    <mergeCell ref="A5:A7"/>
    <mergeCell ref="B5:D5"/>
    <mergeCell ref="E5:G5"/>
    <mergeCell ref="H5:J5"/>
    <mergeCell ref="K5:M6"/>
    <mergeCell ref="B6:D6"/>
    <mergeCell ref="N28:R28"/>
    <mergeCell ref="N29:T29"/>
    <mergeCell ref="N32:S32"/>
    <mergeCell ref="N34:U34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8"/>
  <sheetViews>
    <sheetView zoomScale="50" zoomScaleNormal="50" workbookViewId="0">
      <selection activeCell="A4" sqref="A4:J4"/>
    </sheetView>
  </sheetViews>
  <sheetFormatPr defaultRowHeight="25.5"/>
  <cols>
    <col min="1" max="1" width="103.85546875" style="270" customWidth="1"/>
    <col min="2" max="10" width="19.7109375" style="270" customWidth="1"/>
    <col min="11" max="12" width="10.7109375" style="270" customWidth="1"/>
    <col min="13" max="13" width="9.140625" style="270"/>
    <col min="14" max="14" width="12.85546875" style="270" customWidth="1"/>
    <col min="15" max="15" width="23.42578125" style="270" customWidth="1"/>
    <col min="16" max="17" width="9.140625" style="270"/>
    <col min="18" max="18" width="10.5703125" style="270" bestFit="1" customWidth="1"/>
    <col min="19" max="19" width="11.28515625" style="270" customWidth="1"/>
    <col min="20" max="256" width="9.140625" style="270"/>
    <col min="257" max="257" width="103.85546875" style="270" customWidth="1"/>
    <col min="258" max="266" width="19.7109375" style="270" customWidth="1"/>
    <col min="267" max="268" width="10.7109375" style="270" customWidth="1"/>
    <col min="269" max="269" width="9.140625" style="270"/>
    <col min="270" max="270" width="12.85546875" style="270" customWidth="1"/>
    <col min="271" max="271" width="23.42578125" style="270" customWidth="1"/>
    <col min="272" max="273" width="9.140625" style="270"/>
    <col min="274" max="274" width="10.5703125" style="270" bestFit="1" customWidth="1"/>
    <col min="275" max="275" width="11.28515625" style="270" customWidth="1"/>
    <col min="276" max="512" width="9.140625" style="270"/>
    <col min="513" max="513" width="103.85546875" style="270" customWidth="1"/>
    <col min="514" max="522" width="19.7109375" style="270" customWidth="1"/>
    <col min="523" max="524" width="10.7109375" style="270" customWidth="1"/>
    <col min="525" max="525" width="9.140625" style="270"/>
    <col min="526" max="526" width="12.85546875" style="270" customWidth="1"/>
    <col min="527" max="527" width="23.42578125" style="270" customWidth="1"/>
    <col min="528" max="529" width="9.140625" style="270"/>
    <col min="530" max="530" width="10.5703125" style="270" bestFit="1" customWidth="1"/>
    <col min="531" max="531" width="11.28515625" style="270" customWidth="1"/>
    <col min="532" max="768" width="9.140625" style="270"/>
    <col min="769" max="769" width="103.85546875" style="270" customWidth="1"/>
    <col min="770" max="778" width="19.7109375" style="270" customWidth="1"/>
    <col min="779" max="780" width="10.7109375" style="270" customWidth="1"/>
    <col min="781" max="781" width="9.140625" style="270"/>
    <col min="782" max="782" width="12.85546875" style="270" customWidth="1"/>
    <col min="783" max="783" width="23.42578125" style="270" customWidth="1"/>
    <col min="784" max="785" width="9.140625" style="270"/>
    <col min="786" max="786" width="10.5703125" style="270" bestFit="1" customWidth="1"/>
    <col min="787" max="787" width="11.28515625" style="270" customWidth="1"/>
    <col min="788" max="1024" width="9.140625" style="270"/>
    <col min="1025" max="1025" width="103.85546875" style="270" customWidth="1"/>
    <col min="1026" max="1034" width="19.7109375" style="270" customWidth="1"/>
    <col min="1035" max="1036" width="10.7109375" style="270" customWidth="1"/>
    <col min="1037" max="1037" width="9.140625" style="270"/>
    <col min="1038" max="1038" width="12.85546875" style="270" customWidth="1"/>
    <col min="1039" max="1039" width="23.42578125" style="270" customWidth="1"/>
    <col min="1040" max="1041" width="9.140625" style="270"/>
    <col min="1042" max="1042" width="10.5703125" style="270" bestFit="1" customWidth="1"/>
    <col min="1043" max="1043" width="11.28515625" style="270" customWidth="1"/>
    <col min="1044" max="1280" width="9.140625" style="270"/>
    <col min="1281" max="1281" width="103.85546875" style="270" customWidth="1"/>
    <col min="1282" max="1290" width="19.7109375" style="270" customWidth="1"/>
    <col min="1291" max="1292" width="10.7109375" style="270" customWidth="1"/>
    <col min="1293" max="1293" width="9.140625" style="270"/>
    <col min="1294" max="1294" width="12.85546875" style="270" customWidth="1"/>
    <col min="1295" max="1295" width="23.42578125" style="270" customWidth="1"/>
    <col min="1296" max="1297" width="9.140625" style="270"/>
    <col min="1298" max="1298" width="10.5703125" style="270" bestFit="1" customWidth="1"/>
    <col min="1299" max="1299" width="11.28515625" style="270" customWidth="1"/>
    <col min="1300" max="1536" width="9.140625" style="270"/>
    <col min="1537" max="1537" width="103.85546875" style="270" customWidth="1"/>
    <col min="1538" max="1546" width="19.7109375" style="270" customWidth="1"/>
    <col min="1547" max="1548" width="10.7109375" style="270" customWidth="1"/>
    <col min="1549" max="1549" width="9.140625" style="270"/>
    <col min="1550" max="1550" width="12.85546875" style="270" customWidth="1"/>
    <col min="1551" max="1551" width="23.42578125" style="270" customWidth="1"/>
    <col min="1552" max="1553" width="9.140625" style="270"/>
    <col min="1554" max="1554" width="10.5703125" style="270" bestFit="1" customWidth="1"/>
    <col min="1555" max="1555" width="11.28515625" style="270" customWidth="1"/>
    <col min="1556" max="1792" width="9.140625" style="270"/>
    <col min="1793" max="1793" width="103.85546875" style="270" customWidth="1"/>
    <col min="1794" max="1802" width="19.7109375" style="270" customWidth="1"/>
    <col min="1803" max="1804" width="10.7109375" style="270" customWidth="1"/>
    <col min="1805" max="1805" width="9.140625" style="270"/>
    <col min="1806" max="1806" width="12.85546875" style="270" customWidth="1"/>
    <col min="1807" max="1807" width="23.42578125" style="270" customWidth="1"/>
    <col min="1808" max="1809" width="9.140625" style="270"/>
    <col min="1810" max="1810" width="10.5703125" style="270" bestFit="1" customWidth="1"/>
    <col min="1811" max="1811" width="11.28515625" style="270" customWidth="1"/>
    <col min="1812" max="2048" width="9.140625" style="270"/>
    <col min="2049" max="2049" width="103.85546875" style="270" customWidth="1"/>
    <col min="2050" max="2058" width="19.7109375" style="270" customWidth="1"/>
    <col min="2059" max="2060" width="10.7109375" style="270" customWidth="1"/>
    <col min="2061" max="2061" width="9.140625" style="270"/>
    <col min="2062" max="2062" width="12.85546875" style="270" customWidth="1"/>
    <col min="2063" max="2063" width="23.42578125" style="270" customWidth="1"/>
    <col min="2064" max="2065" width="9.140625" style="270"/>
    <col min="2066" max="2066" width="10.5703125" style="270" bestFit="1" customWidth="1"/>
    <col min="2067" max="2067" width="11.28515625" style="270" customWidth="1"/>
    <col min="2068" max="2304" width="9.140625" style="270"/>
    <col min="2305" max="2305" width="103.85546875" style="270" customWidth="1"/>
    <col min="2306" max="2314" width="19.7109375" style="270" customWidth="1"/>
    <col min="2315" max="2316" width="10.7109375" style="270" customWidth="1"/>
    <col min="2317" max="2317" width="9.140625" style="270"/>
    <col min="2318" max="2318" width="12.85546875" style="270" customWidth="1"/>
    <col min="2319" max="2319" width="23.42578125" style="270" customWidth="1"/>
    <col min="2320" max="2321" width="9.140625" style="270"/>
    <col min="2322" max="2322" width="10.5703125" style="270" bestFit="1" customWidth="1"/>
    <col min="2323" max="2323" width="11.28515625" style="270" customWidth="1"/>
    <col min="2324" max="2560" width="9.140625" style="270"/>
    <col min="2561" max="2561" width="103.85546875" style="270" customWidth="1"/>
    <col min="2562" max="2570" width="19.7109375" style="270" customWidth="1"/>
    <col min="2571" max="2572" width="10.7109375" style="270" customWidth="1"/>
    <col min="2573" max="2573" width="9.140625" style="270"/>
    <col min="2574" max="2574" width="12.85546875" style="270" customWidth="1"/>
    <col min="2575" max="2575" width="23.42578125" style="270" customWidth="1"/>
    <col min="2576" max="2577" width="9.140625" style="270"/>
    <col min="2578" max="2578" width="10.5703125" style="270" bestFit="1" customWidth="1"/>
    <col min="2579" max="2579" width="11.28515625" style="270" customWidth="1"/>
    <col min="2580" max="2816" width="9.140625" style="270"/>
    <col min="2817" max="2817" width="103.85546875" style="270" customWidth="1"/>
    <col min="2818" max="2826" width="19.7109375" style="270" customWidth="1"/>
    <col min="2827" max="2828" width="10.7109375" style="270" customWidth="1"/>
    <col min="2829" max="2829" width="9.140625" style="270"/>
    <col min="2830" max="2830" width="12.85546875" style="270" customWidth="1"/>
    <col min="2831" max="2831" width="23.42578125" style="270" customWidth="1"/>
    <col min="2832" max="2833" width="9.140625" style="270"/>
    <col min="2834" max="2834" width="10.5703125" style="270" bestFit="1" customWidth="1"/>
    <col min="2835" max="2835" width="11.28515625" style="270" customWidth="1"/>
    <col min="2836" max="3072" width="9.140625" style="270"/>
    <col min="3073" max="3073" width="103.85546875" style="270" customWidth="1"/>
    <col min="3074" max="3082" width="19.7109375" style="270" customWidth="1"/>
    <col min="3083" max="3084" width="10.7109375" style="270" customWidth="1"/>
    <col min="3085" max="3085" width="9.140625" style="270"/>
    <col min="3086" max="3086" width="12.85546875" style="270" customWidth="1"/>
    <col min="3087" max="3087" width="23.42578125" style="270" customWidth="1"/>
    <col min="3088" max="3089" width="9.140625" style="270"/>
    <col min="3090" max="3090" width="10.5703125" style="270" bestFit="1" customWidth="1"/>
    <col min="3091" max="3091" width="11.28515625" style="270" customWidth="1"/>
    <col min="3092" max="3328" width="9.140625" style="270"/>
    <col min="3329" max="3329" width="103.85546875" style="270" customWidth="1"/>
    <col min="3330" max="3338" width="19.7109375" style="270" customWidth="1"/>
    <col min="3339" max="3340" width="10.7109375" style="270" customWidth="1"/>
    <col min="3341" max="3341" width="9.140625" style="270"/>
    <col min="3342" max="3342" width="12.85546875" style="270" customWidth="1"/>
    <col min="3343" max="3343" width="23.42578125" style="270" customWidth="1"/>
    <col min="3344" max="3345" width="9.140625" style="270"/>
    <col min="3346" max="3346" width="10.5703125" style="270" bestFit="1" customWidth="1"/>
    <col min="3347" max="3347" width="11.28515625" style="270" customWidth="1"/>
    <col min="3348" max="3584" width="9.140625" style="270"/>
    <col min="3585" max="3585" width="103.85546875" style="270" customWidth="1"/>
    <col min="3586" max="3594" width="19.7109375" style="270" customWidth="1"/>
    <col min="3595" max="3596" width="10.7109375" style="270" customWidth="1"/>
    <col min="3597" max="3597" width="9.140625" style="270"/>
    <col min="3598" max="3598" width="12.85546875" style="270" customWidth="1"/>
    <col min="3599" max="3599" width="23.42578125" style="270" customWidth="1"/>
    <col min="3600" max="3601" width="9.140625" style="270"/>
    <col min="3602" max="3602" width="10.5703125" style="270" bestFit="1" customWidth="1"/>
    <col min="3603" max="3603" width="11.28515625" style="270" customWidth="1"/>
    <col min="3604" max="3840" width="9.140625" style="270"/>
    <col min="3841" max="3841" width="103.85546875" style="270" customWidth="1"/>
    <col min="3842" max="3850" width="19.7109375" style="270" customWidth="1"/>
    <col min="3851" max="3852" width="10.7109375" style="270" customWidth="1"/>
    <col min="3853" max="3853" width="9.140625" style="270"/>
    <col min="3854" max="3854" width="12.85546875" style="270" customWidth="1"/>
    <col min="3855" max="3855" width="23.42578125" style="270" customWidth="1"/>
    <col min="3856" max="3857" width="9.140625" style="270"/>
    <col min="3858" max="3858" width="10.5703125" style="270" bestFit="1" customWidth="1"/>
    <col min="3859" max="3859" width="11.28515625" style="270" customWidth="1"/>
    <col min="3860" max="4096" width="9.140625" style="270"/>
    <col min="4097" max="4097" width="103.85546875" style="270" customWidth="1"/>
    <col min="4098" max="4106" width="19.7109375" style="270" customWidth="1"/>
    <col min="4107" max="4108" width="10.7109375" style="270" customWidth="1"/>
    <col min="4109" max="4109" width="9.140625" style="270"/>
    <col min="4110" max="4110" width="12.85546875" style="270" customWidth="1"/>
    <col min="4111" max="4111" width="23.42578125" style="270" customWidth="1"/>
    <col min="4112" max="4113" width="9.140625" style="270"/>
    <col min="4114" max="4114" width="10.5703125" style="270" bestFit="1" customWidth="1"/>
    <col min="4115" max="4115" width="11.28515625" style="270" customWidth="1"/>
    <col min="4116" max="4352" width="9.140625" style="270"/>
    <col min="4353" max="4353" width="103.85546875" style="270" customWidth="1"/>
    <col min="4354" max="4362" width="19.7109375" style="270" customWidth="1"/>
    <col min="4363" max="4364" width="10.7109375" style="270" customWidth="1"/>
    <col min="4365" max="4365" width="9.140625" style="270"/>
    <col min="4366" max="4366" width="12.85546875" style="270" customWidth="1"/>
    <col min="4367" max="4367" width="23.42578125" style="270" customWidth="1"/>
    <col min="4368" max="4369" width="9.140625" style="270"/>
    <col min="4370" max="4370" width="10.5703125" style="270" bestFit="1" customWidth="1"/>
    <col min="4371" max="4371" width="11.28515625" style="270" customWidth="1"/>
    <col min="4372" max="4608" width="9.140625" style="270"/>
    <col min="4609" max="4609" width="103.85546875" style="270" customWidth="1"/>
    <col min="4610" max="4618" width="19.7109375" style="270" customWidth="1"/>
    <col min="4619" max="4620" width="10.7109375" style="270" customWidth="1"/>
    <col min="4621" max="4621" width="9.140625" style="270"/>
    <col min="4622" max="4622" width="12.85546875" style="270" customWidth="1"/>
    <col min="4623" max="4623" width="23.42578125" style="270" customWidth="1"/>
    <col min="4624" max="4625" width="9.140625" style="270"/>
    <col min="4626" max="4626" width="10.5703125" style="270" bestFit="1" customWidth="1"/>
    <col min="4627" max="4627" width="11.28515625" style="270" customWidth="1"/>
    <col min="4628" max="4864" width="9.140625" style="270"/>
    <col min="4865" max="4865" width="103.85546875" style="270" customWidth="1"/>
    <col min="4866" max="4874" width="19.7109375" style="270" customWidth="1"/>
    <col min="4875" max="4876" width="10.7109375" style="270" customWidth="1"/>
    <col min="4877" max="4877" width="9.140625" style="270"/>
    <col min="4878" max="4878" width="12.85546875" style="270" customWidth="1"/>
    <col min="4879" max="4879" width="23.42578125" style="270" customWidth="1"/>
    <col min="4880" max="4881" width="9.140625" style="270"/>
    <col min="4882" max="4882" width="10.5703125" style="270" bestFit="1" customWidth="1"/>
    <col min="4883" max="4883" width="11.28515625" style="270" customWidth="1"/>
    <col min="4884" max="5120" width="9.140625" style="270"/>
    <col min="5121" max="5121" width="103.85546875" style="270" customWidth="1"/>
    <col min="5122" max="5130" width="19.7109375" style="270" customWidth="1"/>
    <col min="5131" max="5132" width="10.7109375" style="270" customWidth="1"/>
    <col min="5133" max="5133" width="9.140625" style="270"/>
    <col min="5134" max="5134" width="12.85546875" style="270" customWidth="1"/>
    <col min="5135" max="5135" width="23.42578125" style="270" customWidth="1"/>
    <col min="5136" max="5137" width="9.140625" style="270"/>
    <col min="5138" max="5138" width="10.5703125" style="270" bestFit="1" customWidth="1"/>
    <col min="5139" max="5139" width="11.28515625" style="270" customWidth="1"/>
    <col min="5140" max="5376" width="9.140625" style="270"/>
    <col min="5377" max="5377" width="103.85546875" style="270" customWidth="1"/>
    <col min="5378" max="5386" width="19.7109375" style="270" customWidth="1"/>
    <col min="5387" max="5388" width="10.7109375" style="270" customWidth="1"/>
    <col min="5389" max="5389" width="9.140625" style="270"/>
    <col min="5390" max="5390" width="12.85546875" style="270" customWidth="1"/>
    <col min="5391" max="5391" width="23.42578125" style="270" customWidth="1"/>
    <col min="5392" max="5393" width="9.140625" style="270"/>
    <col min="5394" max="5394" width="10.5703125" style="270" bestFit="1" customWidth="1"/>
    <col min="5395" max="5395" width="11.28515625" style="270" customWidth="1"/>
    <col min="5396" max="5632" width="9.140625" style="270"/>
    <col min="5633" max="5633" width="103.85546875" style="270" customWidth="1"/>
    <col min="5634" max="5642" width="19.7109375" style="270" customWidth="1"/>
    <col min="5643" max="5644" width="10.7109375" style="270" customWidth="1"/>
    <col min="5645" max="5645" width="9.140625" style="270"/>
    <col min="5646" max="5646" width="12.85546875" style="270" customWidth="1"/>
    <col min="5647" max="5647" width="23.42578125" style="270" customWidth="1"/>
    <col min="5648" max="5649" width="9.140625" style="270"/>
    <col min="5650" max="5650" width="10.5703125" style="270" bestFit="1" customWidth="1"/>
    <col min="5651" max="5651" width="11.28515625" style="270" customWidth="1"/>
    <col min="5652" max="5888" width="9.140625" style="270"/>
    <col min="5889" max="5889" width="103.85546875" style="270" customWidth="1"/>
    <col min="5890" max="5898" width="19.7109375" style="270" customWidth="1"/>
    <col min="5899" max="5900" width="10.7109375" style="270" customWidth="1"/>
    <col min="5901" max="5901" width="9.140625" style="270"/>
    <col min="5902" max="5902" width="12.85546875" style="270" customWidth="1"/>
    <col min="5903" max="5903" width="23.42578125" style="270" customWidth="1"/>
    <col min="5904" max="5905" width="9.140625" style="270"/>
    <col min="5906" max="5906" width="10.5703125" style="270" bestFit="1" customWidth="1"/>
    <col min="5907" max="5907" width="11.28515625" style="270" customWidth="1"/>
    <col min="5908" max="6144" width="9.140625" style="270"/>
    <col min="6145" max="6145" width="103.85546875" style="270" customWidth="1"/>
    <col min="6146" max="6154" width="19.7109375" style="270" customWidth="1"/>
    <col min="6155" max="6156" width="10.7109375" style="270" customWidth="1"/>
    <col min="6157" max="6157" width="9.140625" style="270"/>
    <col min="6158" max="6158" width="12.85546875" style="270" customWidth="1"/>
    <col min="6159" max="6159" width="23.42578125" style="270" customWidth="1"/>
    <col min="6160" max="6161" width="9.140625" style="270"/>
    <col min="6162" max="6162" width="10.5703125" style="270" bestFit="1" customWidth="1"/>
    <col min="6163" max="6163" width="11.28515625" style="270" customWidth="1"/>
    <col min="6164" max="6400" width="9.140625" style="270"/>
    <col min="6401" max="6401" width="103.85546875" style="270" customWidth="1"/>
    <col min="6402" max="6410" width="19.7109375" style="270" customWidth="1"/>
    <col min="6411" max="6412" width="10.7109375" style="270" customWidth="1"/>
    <col min="6413" max="6413" width="9.140625" style="270"/>
    <col min="6414" max="6414" width="12.85546875" style="270" customWidth="1"/>
    <col min="6415" max="6415" width="23.42578125" style="270" customWidth="1"/>
    <col min="6416" max="6417" width="9.140625" style="270"/>
    <col min="6418" max="6418" width="10.5703125" style="270" bestFit="1" customWidth="1"/>
    <col min="6419" max="6419" width="11.28515625" style="270" customWidth="1"/>
    <col min="6420" max="6656" width="9.140625" style="270"/>
    <col min="6657" max="6657" width="103.85546875" style="270" customWidth="1"/>
    <col min="6658" max="6666" width="19.7109375" style="270" customWidth="1"/>
    <col min="6667" max="6668" width="10.7109375" style="270" customWidth="1"/>
    <col min="6669" max="6669" width="9.140625" style="270"/>
    <col min="6670" max="6670" width="12.85546875" style="270" customWidth="1"/>
    <col min="6671" max="6671" width="23.42578125" style="270" customWidth="1"/>
    <col min="6672" max="6673" width="9.140625" style="270"/>
    <col min="6674" max="6674" width="10.5703125" style="270" bestFit="1" customWidth="1"/>
    <col min="6675" max="6675" width="11.28515625" style="270" customWidth="1"/>
    <col min="6676" max="6912" width="9.140625" style="270"/>
    <col min="6913" max="6913" width="103.85546875" style="270" customWidth="1"/>
    <col min="6914" max="6922" width="19.7109375" style="270" customWidth="1"/>
    <col min="6923" max="6924" width="10.7109375" style="270" customWidth="1"/>
    <col min="6925" max="6925" width="9.140625" style="270"/>
    <col min="6926" max="6926" width="12.85546875" style="270" customWidth="1"/>
    <col min="6927" max="6927" width="23.42578125" style="270" customWidth="1"/>
    <col min="6928" max="6929" width="9.140625" style="270"/>
    <col min="6930" max="6930" width="10.5703125" style="270" bestFit="1" customWidth="1"/>
    <col min="6931" max="6931" width="11.28515625" style="270" customWidth="1"/>
    <col min="6932" max="7168" width="9.140625" style="270"/>
    <col min="7169" max="7169" width="103.85546875" style="270" customWidth="1"/>
    <col min="7170" max="7178" width="19.7109375" style="270" customWidth="1"/>
    <col min="7179" max="7180" width="10.7109375" style="270" customWidth="1"/>
    <col min="7181" max="7181" width="9.140625" style="270"/>
    <col min="7182" max="7182" width="12.85546875" style="270" customWidth="1"/>
    <col min="7183" max="7183" width="23.42578125" style="270" customWidth="1"/>
    <col min="7184" max="7185" width="9.140625" style="270"/>
    <col min="7186" max="7186" width="10.5703125" style="270" bestFit="1" customWidth="1"/>
    <col min="7187" max="7187" width="11.28515625" style="270" customWidth="1"/>
    <col min="7188" max="7424" width="9.140625" style="270"/>
    <col min="7425" max="7425" width="103.85546875" style="270" customWidth="1"/>
    <col min="7426" max="7434" width="19.7109375" style="270" customWidth="1"/>
    <col min="7435" max="7436" width="10.7109375" style="270" customWidth="1"/>
    <col min="7437" max="7437" width="9.140625" style="270"/>
    <col min="7438" max="7438" width="12.85546875" style="270" customWidth="1"/>
    <col min="7439" max="7439" width="23.42578125" style="270" customWidth="1"/>
    <col min="7440" max="7441" width="9.140625" style="270"/>
    <col min="7442" max="7442" width="10.5703125" style="270" bestFit="1" customWidth="1"/>
    <col min="7443" max="7443" width="11.28515625" style="270" customWidth="1"/>
    <col min="7444" max="7680" width="9.140625" style="270"/>
    <col min="7681" max="7681" width="103.85546875" style="270" customWidth="1"/>
    <col min="7682" max="7690" width="19.7109375" style="270" customWidth="1"/>
    <col min="7691" max="7692" width="10.7109375" style="270" customWidth="1"/>
    <col min="7693" max="7693" width="9.140625" style="270"/>
    <col min="7694" max="7694" width="12.85546875" style="270" customWidth="1"/>
    <col min="7695" max="7695" width="23.42578125" style="270" customWidth="1"/>
    <col min="7696" max="7697" width="9.140625" style="270"/>
    <col min="7698" max="7698" width="10.5703125" style="270" bestFit="1" customWidth="1"/>
    <col min="7699" max="7699" width="11.28515625" style="270" customWidth="1"/>
    <col min="7700" max="7936" width="9.140625" style="270"/>
    <col min="7937" max="7937" width="103.85546875" style="270" customWidth="1"/>
    <col min="7938" max="7946" width="19.7109375" style="270" customWidth="1"/>
    <col min="7947" max="7948" width="10.7109375" style="270" customWidth="1"/>
    <col min="7949" max="7949" width="9.140625" style="270"/>
    <col min="7950" max="7950" width="12.85546875" style="270" customWidth="1"/>
    <col min="7951" max="7951" width="23.42578125" style="270" customWidth="1"/>
    <col min="7952" max="7953" width="9.140625" style="270"/>
    <col min="7954" max="7954" width="10.5703125" style="270" bestFit="1" customWidth="1"/>
    <col min="7955" max="7955" width="11.28515625" style="270" customWidth="1"/>
    <col min="7956" max="8192" width="9.140625" style="270"/>
    <col min="8193" max="8193" width="103.85546875" style="270" customWidth="1"/>
    <col min="8194" max="8202" width="19.7109375" style="270" customWidth="1"/>
    <col min="8203" max="8204" width="10.7109375" style="270" customWidth="1"/>
    <col min="8205" max="8205" width="9.140625" style="270"/>
    <col min="8206" max="8206" width="12.85546875" style="270" customWidth="1"/>
    <col min="8207" max="8207" width="23.42578125" style="270" customWidth="1"/>
    <col min="8208" max="8209" width="9.140625" style="270"/>
    <col min="8210" max="8210" width="10.5703125" style="270" bestFit="1" customWidth="1"/>
    <col min="8211" max="8211" width="11.28515625" style="270" customWidth="1"/>
    <col min="8212" max="8448" width="9.140625" style="270"/>
    <col min="8449" max="8449" width="103.85546875" style="270" customWidth="1"/>
    <col min="8450" max="8458" width="19.7109375" style="270" customWidth="1"/>
    <col min="8459" max="8460" width="10.7109375" style="270" customWidth="1"/>
    <col min="8461" max="8461" width="9.140625" style="270"/>
    <col min="8462" max="8462" width="12.85546875" style="270" customWidth="1"/>
    <col min="8463" max="8463" width="23.42578125" style="270" customWidth="1"/>
    <col min="8464" max="8465" width="9.140625" style="270"/>
    <col min="8466" max="8466" width="10.5703125" style="270" bestFit="1" customWidth="1"/>
    <col min="8467" max="8467" width="11.28515625" style="270" customWidth="1"/>
    <col min="8468" max="8704" width="9.140625" style="270"/>
    <col min="8705" max="8705" width="103.85546875" style="270" customWidth="1"/>
    <col min="8706" max="8714" width="19.7109375" style="270" customWidth="1"/>
    <col min="8715" max="8716" width="10.7109375" style="270" customWidth="1"/>
    <col min="8717" max="8717" width="9.140625" style="270"/>
    <col min="8718" max="8718" width="12.85546875" style="270" customWidth="1"/>
    <col min="8719" max="8719" width="23.42578125" style="270" customWidth="1"/>
    <col min="8720" max="8721" width="9.140625" style="270"/>
    <col min="8722" max="8722" width="10.5703125" style="270" bestFit="1" customWidth="1"/>
    <col min="8723" max="8723" width="11.28515625" style="270" customWidth="1"/>
    <col min="8724" max="8960" width="9.140625" style="270"/>
    <col min="8961" max="8961" width="103.85546875" style="270" customWidth="1"/>
    <col min="8962" max="8970" width="19.7109375" style="270" customWidth="1"/>
    <col min="8971" max="8972" width="10.7109375" style="270" customWidth="1"/>
    <col min="8973" max="8973" width="9.140625" style="270"/>
    <col min="8974" max="8974" width="12.85546875" style="270" customWidth="1"/>
    <col min="8975" max="8975" width="23.42578125" style="270" customWidth="1"/>
    <col min="8976" max="8977" width="9.140625" style="270"/>
    <col min="8978" max="8978" width="10.5703125" style="270" bestFit="1" customWidth="1"/>
    <col min="8979" max="8979" width="11.28515625" style="270" customWidth="1"/>
    <col min="8980" max="9216" width="9.140625" style="270"/>
    <col min="9217" max="9217" width="103.85546875" style="270" customWidth="1"/>
    <col min="9218" max="9226" width="19.7109375" style="270" customWidth="1"/>
    <col min="9227" max="9228" width="10.7109375" style="270" customWidth="1"/>
    <col min="9229" max="9229" width="9.140625" style="270"/>
    <col min="9230" max="9230" width="12.85546875" style="270" customWidth="1"/>
    <col min="9231" max="9231" width="23.42578125" style="270" customWidth="1"/>
    <col min="9232" max="9233" width="9.140625" style="270"/>
    <col min="9234" max="9234" width="10.5703125" style="270" bestFit="1" customWidth="1"/>
    <col min="9235" max="9235" width="11.28515625" style="270" customWidth="1"/>
    <col min="9236" max="9472" width="9.140625" style="270"/>
    <col min="9473" max="9473" width="103.85546875" style="270" customWidth="1"/>
    <col min="9474" max="9482" width="19.7109375" style="270" customWidth="1"/>
    <col min="9483" max="9484" width="10.7109375" style="270" customWidth="1"/>
    <col min="9485" max="9485" width="9.140625" style="270"/>
    <col min="9486" max="9486" width="12.85546875" style="270" customWidth="1"/>
    <col min="9487" max="9487" width="23.42578125" style="270" customWidth="1"/>
    <col min="9488" max="9489" width="9.140625" style="270"/>
    <col min="9490" max="9490" width="10.5703125" style="270" bestFit="1" customWidth="1"/>
    <col min="9491" max="9491" width="11.28515625" style="270" customWidth="1"/>
    <col min="9492" max="9728" width="9.140625" style="270"/>
    <col min="9729" max="9729" width="103.85546875" style="270" customWidth="1"/>
    <col min="9730" max="9738" width="19.7109375" style="270" customWidth="1"/>
    <col min="9739" max="9740" width="10.7109375" style="270" customWidth="1"/>
    <col min="9741" max="9741" width="9.140625" style="270"/>
    <col min="9742" max="9742" width="12.85546875" style="270" customWidth="1"/>
    <col min="9743" max="9743" width="23.42578125" style="270" customWidth="1"/>
    <col min="9744" max="9745" width="9.140625" style="270"/>
    <col min="9746" max="9746" width="10.5703125" style="270" bestFit="1" customWidth="1"/>
    <col min="9747" max="9747" width="11.28515625" style="270" customWidth="1"/>
    <col min="9748" max="9984" width="9.140625" style="270"/>
    <col min="9985" max="9985" width="103.85546875" style="270" customWidth="1"/>
    <col min="9986" max="9994" width="19.7109375" style="270" customWidth="1"/>
    <col min="9995" max="9996" width="10.7109375" style="270" customWidth="1"/>
    <col min="9997" max="9997" width="9.140625" style="270"/>
    <col min="9998" max="9998" width="12.85546875" style="270" customWidth="1"/>
    <col min="9999" max="9999" width="23.42578125" style="270" customWidth="1"/>
    <col min="10000" max="10001" width="9.140625" style="270"/>
    <col min="10002" max="10002" width="10.5703125" style="270" bestFit="1" customWidth="1"/>
    <col min="10003" max="10003" width="11.28515625" style="270" customWidth="1"/>
    <col min="10004" max="10240" width="9.140625" style="270"/>
    <col min="10241" max="10241" width="103.85546875" style="270" customWidth="1"/>
    <col min="10242" max="10250" width="19.7109375" style="270" customWidth="1"/>
    <col min="10251" max="10252" width="10.7109375" style="270" customWidth="1"/>
    <col min="10253" max="10253" width="9.140625" style="270"/>
    <col min="10254" max="10254" width="12.85546875" style="270" customWidth="1"/>
    <col min="10255" max="10255" width="23.42578125" style="270" customWidth="1"/>
    <col min="10256" max="10257" width="9.140625" style="270"/>
    <col min="10258" max="10258" width="10.5703125" style="270" bestFit="1" customWidth="1"/>
    <col min="10259" max="10259" width="11.28515625" style="270" customWidth="1"/>
    <col min="10260" max="10496" width="9.140625" style="270"/>
    <col min="10497" max="10497" width="103.85546875" style="270" customWidth="1"/>
    <col min="10498" max="10506" width="19.7109375" style="270" customWidth="1"/>
    <col min="10507" max="10508" width="10.7109375" style="270" customWidth="1"/>
    <col min="10509" max="10509" width="9.140625" style="270"/>
    <col min="10510" max="10510" width="12.85546875" style="270" customWidth="1"/>
    <col min="10511" max="10511" width="23.42578125" style="270" customWidth="1"/>
    <col min="10512" max="10513" width="9.140625" style="270"/>
    <col min="10514" max="10514" width="10.5703125" style="270" bestFit="1" customWidth="1"/>
    <col min="10515" max="10515" width="11.28515625" style="270" customWidth="1"/>
    <col min="10516" max="10752" width="9.140625" style="270"/>
    <col min="10753" max="10753" width="103.85546875" style="270" customWidth="1"/>
    <col min="10754" max="10762" width="19.7109375" style="270" customWidth="1"/>
    <col min="10763" max="10764" width="10.7109375" style="270" customWidth="1"/>
    <col min="10765" max="10765" width="9.140625" style="270"/>
    <col min="10766" max="10766" width="12.85546875" style="270" customWidth="1"/>
    <col min="10767" max="10767" width="23.42578125" style="270" customWidth="1"/>
    <col min="10768" max="10769" width="9.140625" style="270"/>
    <col min="10770" max="10770" width="10.5703125" style="270" bestFit="1" customWidth="1"/>
    <col min="10771" max="10771" width="11.28515625" style="270" customWidth="1"/>
    <col min="10772" max="11008" width="9.140625" style="270"/>
    <col min="11009" max="11009" width="103.85546875" style="270" customWidth="1"/>
    <col min="11010" max="11018" width="19.7109375" style="270" customWidth="1"/>
    <col min="11019" max="11020" width="10.7109375" style="270" customWidth="1"/>
    <col min="11021" max="11021" width="9.140625" style="270"/>
    <col min="11022" max="11022" width="12.85546875" style="270" customWidth="1"/>
    <col min="11023" max="11023" width="23.42578125" style="270" customWidth="1"/>
    <col min="11024" max="11025" width="9.140625" style="270"/>
    <col min="11026" max="11026" width="10.5703125" style="270" bestFit="1" customWidth="1"/>
    <col min="11027" max="11027" width="11.28515625" style="270" customWidth="1"/>
    <col min="11028" max="11264" width="9.140625" style="270"/>
    <col min="11265" max="11265" width="103.85546875" style="270" customWidth="1"/>
    <col min="11266" max="11274" width="19.7109375" style="270" customWidth="1"/>
    <col min="11275" max="11276" width="10.7109375" style="270" customWidth="1"/>
    <col min="11277" max="11277" width="9.140625" style="270"/>
    <col min="11278" max="11278" width="12.85546875" style="270" customWidth="1"/>
    <col min="11279" max="11279" width="23.42578125" style="270" customWidth="1"/>
    <col min="11280" max="11281" width="9.140625" style="270"/>
    <col min="11282" max="11282" width="10.5703125" style="270" bestFit="1" customWidth="1"/>
    <col min="11283" max="11283" width="11.28515625" style="270" customWidth="1"/>
    <col min="11284" max="11520" width="9.140625" style="270"/>
    <col min="11521" max="11521" width="103.85546875" style="270" customWidth="1"/>
    <col min="11522" max="11530" width="19.7109375" style="270" customWidth="1"/>
    <col min="11531" max="11532" width="10.7109375" style="270" customWidth="1"/>
    <col min="11533" max="11533" width="9.140625" style="270"/>
    <col min="11534" max="11534" width="12.85546875" style="270" customWidth="1"/>
    <col min="11535" max="11535" width="23.42578125" style="270" customWidth="1"/>
    <col min="11536" max="11537" width="9.140625" style="270"/>
    <col min="11538" max="11538" width="10.5703125" style="270" bestFit="1" customWidth="1"/>
    <col min="11539" max="11539" width="11.28515625" style="270" customWidth="1"/>
    <col min="11540" max="11776" width="9.140625" style="270"/>
    <col min="11777" max="11777" width="103.85546875" style="270" customWidth="1"/>
    <col min="11778" max="11786" width="19.7109375" style="270" customWidth="1"/>
    <col min="11787" max="11788" width="10.7109375" style="270" customWidth="1"/>
    <col min="11789" max="11789" width="9.140625" style="270"/>
    <col min="11790" max="11790" width="12.85546875" style="270" customWidth="1"/>
    <col min="11791" max="11791" width="23.42578125" style="270" customWidth="1"/>
    <col min="11792" max="11793" width="9.140625" style="270"/>
    <col min="11794" max="11794" width="10.5703125" style="270" bestFit="1" customWidth="1"/>
    <col min="11795" max="11795" width="11.28515625" style="270" customWidth="1"/>
    <col min="11796" max="12032" width="9.140625" style="270"/>
    <col min="12033" max="12033" width="103.85546875" style="270" customWidth="1"/>
    <col min="12034" max="12042" width="19.7109375" style="270" customWidth="1"/>
    <col min="12043" max="12044" width="10.7109375" style="270" customWidth="1"/>
    <col min="12045" max="12045" width="9.140625" style="270"/>
    <col min="12046" max="12046" width="12.85546875" style="270" customWidth="1"/>
    <col min="12047" max="12047" width="23.42578125" style="270" customWidth="1"/>
    <col min="12048" max="12049" width="9.140625" style="270"/>
    <col min="12050" max="12050" width="10.5703125" style="270" bestFit="1" customWidth="1"/>
    <col min="12051" max="12051" width="11.28515625" style="270" customWidth="1"/>
    <col min="12052" max="12288" width="9.140625" style="270"/>
    <col min="12289" max="12289" width="103.85546875" style="270" customWidth="1"/>
    <col min="12290" max="12298" width="19.7109375" style="270" customWidth="1"/>
    <col min="12299" max="12300" width="10.7109375" style="270" customWidth="1"/>
    <col min="12301" max="12301" width="9.140625" style="270"/>
    <col min="12302" max="12302" width="12.85546875" style="270" customWidth="1"/>
    <col min="12303" max="12303" width="23.42578125" style="270" customWidth="1"/>
    <col min="12304" max="12305" width="9.140625" style="270"/>
    <col min="12306" max="12306" width="10.5703125" style="270" bestFit="1" customWidth="1"/>
    <col min="12307" max="12307" width="11.28515625" style="270" customWidth="1"/>
    <col min="12308" max="12544" width="9.140625" style="270"/>
    <col min="12545" max="12545" width="103.85546875" style="270" customWidth="1"/>
    <col min="12546" max="12554" width="19.7109375" style="270" customWidth="1"/>
    <col min="12555" max="12556" width="10.7109375" style="270" customWidth="1"/>
    <col min="12557" max="12557" width="9.140625" style="270"/>
    <col min="12558" max="12558" width="12.85546875" style="270" customWidth="1"/>
    <col min="12559" max="12559" width="23.42578125" style="270" customWidth="1"/>
    <col min="12560" max="12561" width="9.140625" style="270"/>
    <col min="12562" max="12562" width="10.5703125" style="270" bestFit="1" customWidth="1"/>
    <col min="12563" max="12563" width="11.28515625" style="270" customWidth="1"/>
    <col min="12564" max="12800" width="9.140625" style="270"/>
    <col min="12801" max="12801" width="103.85546875" style="270" customWidth="1"/>
    <col min="12802" max="12810" width="19.7109375" style="270" customWidth="1"/>
    <col min="12811" max="12812" width="10.7109375" style="270" customWidth="1"/>
    <col min="12813" max="12813" width="9.140625" style="270"/>
    <col min="12814" max="12814" width="12.85546875" style="270" customWidth="1"/>
    <col min="12815" max="12815" width="23.42578125" style="270" customWidth="1"/>
    <col min="12816" max="12817" width="9.140625" style="270"/>
    <col min="12818" max="12818" width="10.5703125" style="270" bestFit="1" customWidth="1"/>
    <col min="12819" max="12819" width="11.28515625" style="270" customWidth="1"/>
    <col min="12820" max="13056" width="9.140625" style="270"/>
    <col min="13057" max="13057" width="103.85546875" style="270" customWidth="1"/>
    <col min="13058" max="13066" width="19.7109375" style="270" customWidth="1"/>
    <col min="13067" max="13068" width="10.7109375" style="270" customWidth="1"/>
    <col min="13069" max="13069" width="9.140625" style="270"/>
    <col min="13070" max="13070" width="12.85546875" style="270" customWidth="1"/>
    <col min="13071" max="13071" width="23.42578125" style="270" customWidth="1"/>
    <col min="13072" max="13073" width="9.140625" style="270"/>
    <col min="13074" max="13074" width="10.5703125" style="270" bestFit="1" customWidth="1"/>
    <col min="13075" max="13075" width="11.28515625" style="270" customWidth="1"/>
    <col min="13076" max="13312" width="9.140625" style="270"/>
    <col min="13313" max="13313" width="103.85546875" style="270" customWidth="1"/>
    <col min="13314" max="13322" width="19.7109375" style="270" customWidth="1"/>
    <col min="13323" max="13324" width="10.7109375" style="270" customWidth="1"/>
    <col min="13325" max="13325" width="9.140625" style="270"/>
    <col min="13326" max="13326" width="12.85546875" style="270" customWidth="1"/>
    <col min="13327" max="13327" width="23.42578125" style="270" customWidth="1"/>
    <col min="13328" max="13329" width="9.140625" style="270"/>
    <col min="13330" max="13330" width="10.5703125" style="270" bestFit="1" customWidth="1"/>
    <col min="13331" max="13331" width="11.28515625" style="270" customWidth="1"/>
    <col min="13332" max="13568" width="9.140625" style="270"/>
    <col min="13569" max="13569" width="103.85546875" style="270" customWidth="1"/>
    <col min="13570" max="13578" width="19.7109375" style="270" customWidth="1"/>
    <col min="13579" max="13580" width="10.7109375" style="270" customWidth="1"/>
    <col min="13581" max="13581" width="9.140625" style="270"/>
    <col min="13582" max="13582" width="12.85546875" style="270" customWidth="1"/>
    <col min="13583" max="13583" width="23.42578125" style="270" customWidth="1"/>
    <col min="13584" max="13585" width="9.140625" style="270"/>
    <col min="13586" max="13586" width="10.5703125" style="270" bestFit="1" customWidth="1"/>
    <col min="13587" max="13587" width="11.28515625" style="270" customWidth="1"/>
    <col min="13588" max="13824" width="9.140625" style="270"/>
    <col min="13825" max="13825" width="103.85546875" style="270" customWidth="1"/>
    <col min="13826" max="13834" width="19.7109375" style="270" customWidth="1"/>
    <col min="13835" max="13836" width="10.7109375" style="270" customWidth="1"/>
    <col min="13837" max="13837" width="9.140625" style="270"/>
    <col min="13838" max="13838" width="12.85546875" style="270" customWidth="1"/>
    <col min="13839" max="13839" width="23.42578125" style="270" customWidth="1"/>
    <col min="13840" max="13841" width="9.140625" style="270"/>
    <col min="13842" max="13842" width="10.5703125" style="270" bestFit="1" customWidth="1"/>
    <col min="13843" max="13843" width="11.28515625" style="270" customWidth="1"/>
    <col min="13844" max="14080" width="9.140625" style="270"/>
    <col min="14081" max="14081" width="103.85546875" style="270" customWidth="1"/>
    <col min="14082" max="14090" width="19.7109375" style="270" customWidth="1"/>
    <col min="14091" max="14092" width="10.7109375" style="270" customWidth="1"/>
    <col min="14093" max="14093" width="9.140625" style="270"/>
    <col min="14094" max="14094" width="12.85546875" style="270" customWidth="1"/>
    <col min="14095" max="14095" width="23.42578125" style="270" customWidth="1"/>
    <col min="14096" max="14097" width="9.140625" style="270"/>
    <col min="14098" max="14098" width="10.5703125" style="270" bestFit="1" customWidth="1"/>
    <col min="14099" max="14099" width="11.28515625" style="270" customWidth="1"/>
    <col min="14100" max="14336" width="9.140625" style="270"/>
    <col min="14337" max="14337" width="103.85546875" style="270" customWidth="1"/>
    <col min="14338" max="14346" width="19.7109375" style="270" customWidth="1"/>
    <col min="14347" max="14348" width="10.7109375" style="270" customWidth="1"/>
    <col min="14349" max="14349" width="9.140625" style="270"/>
    <col min="14350" max="14350" width="12.85546875" style="270" customWidth="1"/>
    <col min="14351" max="14351" width="23.42578125" style="270" customWidth="1"/>
    <col min="14352" max="14353" width="9.140625" style="270"/>
    <col min="14354" max="14354" width="10.5703125" style="270" bestFit="1" customWidth="1"/>
    <col min="14355" max="14355" width="11.28515625" style="270" customWidth="1"/>
    <col min="14356" max="14592" width="9.140625" style="270"/>
    <col min="14593" max="14593" width="103.85546875" style="270" customWidth="1"/>
    <col min="14594" max="14602" width="19.7109375" style="270" customWidth="1"/>
    <col min="14603" max="14604" width="10.7109375" style="270" customWidth="1"/>
    <col min="14605" max="14605" width="9.140625" style="270"/>
    <col min="14606" max="14606" width="12.85546875" style="270" customWidth="1"/>
    <col min="14607" max="14607" width="23.42578125" style="270" customWidth="1"/>
    <col min="14608" max="14609" width="9.140625" style="270"/>
    <col min="14610" max="14610" width="10.5703125" style="270" bestFit="1" customWidth="1"/>
    <col min="14611" max="14611" width="11.28515625" style="270" customWidth="1"/>
    <col min="14612" max="14848" width="9.140625" style="270"/>
    <col min="14849" max="14849" width="103.85546875" style="270" customWidth="1"/>
    <col min="14850" max="14858" width="19.7109375" style="270" customWidth="1"/>
    <col min="14859" max="14860" width="10.7109375" style="270" customWidth="1"/>
    <col min="14861" max="14861" width="9.140625" style="270"/>
    <col min="14862" max="14862" width="12.85546875" style="270" customWidth="1"/>
    <col min="14863" max="14863" width="23.42578125" style="270" customWidth="1"/>
    <col min="14864" max="14865" width="9.140625" style="270"/>
    <col min="14866" max="14866" width="10.5703125" style="270" bestFit="1" customWidth="1"/>
    <col min="14867" max="14867" width="11.28515625" style="270" customWidth="1"/>
    <col min="14868" max="15104" width="9.140625" style="270"/>
    <col min="15105" max="15105" width="103.85546875" style="270" customWidth="1"/>
    <col min="15106" max="15114" width="19.7109375" style="270" customWidth="1"/>
    <col min="15115" max="15116" width="10.7109375" style="270" customWidth="1"/>
    <col min="15117" max="15117" width="9.140625" style="270"/>
    <col min="15118" max="15118" width="12.85546875" style="270" customWidth="1"/>
    <col min="15119" max="15119" width="23.42578125" style="270" customWidth="1"/>
    <col min="15120" max="15121" width="9.140625" style="270"/>
    <col min="15122" max="15122" width="10.5703125" style="270" bestFit="1" customWidth="1"/>
    <col min="15123" max="15123" width="11.28515625" style="270" customWidth="1"/>
    <col min="15124" max="15360" width="9.140625" style="270"/>
    <col min="15361" max="15361" width="103.85546875" style="270" customWidth="1"/>
    <col min="15362" max="15370" width="19.7109375" style="270" customWidth="1"/>
    <col min="15371" max="15372" width="10.7109375" style="270" customWidth="1"/>
    <col min="15373" max="15373" width="9.140625" style="270"/>
    <col min="15374" max="15374" width="12.85546875" style="270" customWidth="1"/>
    <col min="15375" max="15375" width="23.42578125" style="270" customWidth="1"/>
    <col min="15376" max="15377" width="9.140625" style="270"/>
    <col min="15378" max="15378" width="10.5703125" style="270" bestFit="1" customWidth="1"/>
    <col min="15379" max="15379" width="11.28515625" style="270" customWidth="1"/>
    <col min="15380" max="15616" width="9.140625" style="270"/>
    <col min="15617" max="15617" width="103.85546875" style="270" customWidth="1"/>
    <col min="15618" max="15626" width="19.7109375" style="270" customWidth="1"/>
    <col min="15627" max="15628" width="10.7109375" style="270" customWidth="1"/>
    <col min="15629" max="15629" width="9.140625" style="270"/>
    <col min="15630" max="15630" width="12.85546875" style="270" customWidth="1"/>
    <col min="15631" max="15631" width="23.42578125" style="270" customWidth="1"/>
    <col min="15632" max="15633" width="9.140625" style="270"/>
    <col min="15634" max="15634" width="10.5703125" style="270" bestFit="1" customWidth="1"/>
    <col min="15635" max="15635" width="11.28515625" style="270" customWidth="1"/>
    <col min="15636" max="15872" width="9.140625" style="270"/>
    <col min="15873" max="15873" width="103.85546875" style="270" customWidth="1"/>
    <col min="15874" max="15882" width="19.7109375" style="270" customWidth="1"/>
    <col min="15883" max="15884" width="10.7109375" style="270" customWidth="1"/>
    <col min="15885" max="15885" width="9.140625" style="270"/>
    <col min="15886" max="15886" width="12.85546875" style="270" customWidth="1"/>
    <col min="15887" max="15887" width="23.42578125" style="270" customWidth="1"/>
    <col min="15888" max="15889" width="9.140625" style="270"/>
    <col min="15890" max="15890" width="10.5703125" style="270" bestFit="1" customWidth="1"/>
    <col min="15891" max="15891" width="11.28515625" style="270" customWidth="1"/>
    <col min="15892" max="16128" width="9.140625" style="270"/>
    <col min="16129" max="16129" width="103.85546875" style="270" customWidth="1"/>
    <col min="16130" max="16138" width="19.7109375" style="270" customWidth="1"/>
    <col min="16139" max="16140" width="10.7109375" style="270" customWidth="1"/>
    <col min="16141" max="16141" width="9.140625" style="270"/>
    <col min="16142" max="16142" width="12.85546875" style="270" customWidth="1"/>
    <col min="16143" max="16143" width="23.42578125" style="270" customWidth="1"/>
    <col min="16144" max="16145" width="9.140625" style="270"/>
    <col min="16146" max="16146" width="10.5703125" style="270" bestFit="1" customWidth="1"/>
    <col min="16147" max="16147" width="11.28515625" style="270" customWidth="1"/>
    <col min="16148" max="16384" width="9.140625" style="270"/>
  </cols>
  <sheetData>
    <row r="1" spans="1:17" ht="9" customHeight="1">
      <c r="A1" s="3715"/>
      <c r="B1" s="3715"/>
      <c r="C1" s="3715"/>
      <c r="D1" s="3715"/>
      <c r="E1" s="3715"/>
      <c r="F1" s="3715"/>
      <c r="G1" s="3715"/>
      <c r="H1" s="3715"/>
      <c r="I1" s="3715"/>
      <c r="J1" s="3715"/>
      <c r="K1" s="3715"/>
      <c r="L1" s="3715"/>
      <c r="M1" s="3715"/>
      <c r="N1" s="3715"/>
      <c r="O1" s="3715"/>
      <c r="P1" s="3715"/>
      <c r="Q1" s="3715"/>
    </row>
    <row r="2" spans="1:17" ht="30" customHeight="1">
      <c r="A2" s="3715" t="s">
        <v>91</v>
      </c>
      <c r="B2" s="3715"/>
      <c r="C2" s="3715"/>
      <c r="D2" s="3715"/>
      <c r="E2" s="3715"/>
      <c r="F2" s="3715"/>
      <c r="G2" s="3715"/>
      <c r="H2" s="3715"/>
      <c r="I2" s="3715"/>
      <c r="J2" s="3715"/>
      <c r="K2" s="328"/>
      <c r="L2" s="328"/>
      <c r="M2" s="328"/>
      <c r="N2" s="328"/>
      <c r="O2" s="328"/>
      <c r="P2" s="328"/>
      <c r="Q2" s="328"/>
    </row>
    <row r="3" spans="1:17" ht="29.25" customHeight="1">
      <c r="A3" s="4178" t="s">
        <v>92</v>
      </c>
      <c r="B3" s="4178"/>
      <c r="C3" s="4178"/>
      <c r="D3" s="4178"/>
      <c r="E3" s="4178"/>
      <c r="F3" s="4178"/>
      <c r="G3" s="4178"/>
      <c r="H3" s="4178"/>
      <c r="I3" s="4178"/>
      <c r="J3" s="4178"/>
      <c r="K3" s="25"/>
      <c r="L3" s="25"/>
      <c r="M3" s="25"/>
      <c r="N3" s="25"/>
      <c r="O3" s="25"/>
      <c r="P3" s="25"/>
    </row>
    <row r="4" spans="1:17" ht="24.75" customHeight="1">
      <c r="A4" s="3715" t="s">
        <v>313</v>
      </c>
      <c r="B4" s="3715"/>
      <c r="C4" s="3715"/>
      <c r="D4" s="3715"/>
      <c r="E4" s="3715"/>
      <c r="F4" s="3715"/>
      <c r="G4" s="3715"/>
      <c r="H4" s="3715"/>
      <c r="I4" s="3715"/>
      <c r="J4" s="3715"/>
      <c r="K4" s="328"/>
      <c r="L4" s="328"/>
    </row>
    <row r="5" spans="1:17" ht="19.5" customHeight="1" thickBot="1">
      <c r="A5" s="264"/>
    </row>
    <row r="6" spans="1:17" ht="33" customHeight="1" thickBot="1">
      <c r="A6" s="4213" t="s">
        <v>9</v>
      </c>
      <c r="B6" s="4215" t="s">
        <v>19</v>
      </c>
      <c r="C6" s="4216"/>
      <c r="D6" s="4217"/>
      <c r="E6" s="4215" t="s">
        <v>20</v>
      </c>
      <c r="F6" s="4216"/>
      <c r="G6" s="4217"/>
      <c r="H6" s="4218" t="s">
        <v>21</v>
      </c>
      <c r="I6" s="4219"/>
      <c r="J6" s="4220"/>
      <c r="K6" s="265"/>
      <c r="L6" s="265"/>
    </row>
    <row r="7" spans="1:17" ht="33" customHeight="1" thickBot="1">
      <c r="A7" s="4180"/>
      <c r="B7" s="4224" t="s">
        <v>5</v>
      </c>
      <c r="C7" s="4225"/>
      <c r="D7" s="4226"/>
      <c r="E7" s="4224" t="s">
        <v>5</v>
      </c>
      <c r="F7" s="4225"/>
      <c r="G7" s="4226"/>
      <c r="H7" s="4221"/>
      <c r="I7" s="4222"/>
      <c r="J7" s="4223"/>
      <c r="K7" s="265"/>
      <c r="L7" s="265"/>
    </row>
    <row r="8" spans="1:17" ht="99.75" customHeight="1" thickBot="1">
      <c r="A8" s="4214"/>
      <c r="B8" s="340" t="s">
        <v>26</v>
      </c>
      <c r="C8" s="341" t="s">
        <v>27</v>
      </c>
      <c r="D8" s="342" t="s">
        <v>4</v>
      </c>
      <c r="E8" s="340" t="s">
        <v>26</v>
      </c>
      <c r="F8" s="341" t="s">
        <v>27</v>
      </c>
      <c r="G8" s="342" t="s">
        <v>4</v>
      </c>
      <c r="H8" s="340" t="s">
        <v>26</v>
      </c>
      <c r="I8" s="341" t="s">
        <v>27</v>
      </c>
      <c r="J8" s="342" t="s">
        <v>4</v>
      </c>
      <c r="K8" s="265"/>
      <c r="L8" s="265"/>
    </row>
    <row r="9" spans="1:17" ht="36.75" customHeight="1">
      <c r="A9" s="315" t="s">
        <v>22</v>
      </c>
      <c r="B9" s="319"/>
      <c r="C9" s="320"/>
      <c r="D9" s="321"/>
      <c r="E9" s="319"/>
      <c r="F9" s="320"/>
      <c r="G9" s="322"/>
      <c r="H9" s="323"/>
      <c r="I9" s="324"/>
      <c r="J9" s="325"/>
      <c r="K9" s="265"/>
      <c r="L9" s="265"/>
    </row>
    <row r="10" spans="1:17" ht="29.25" customHeight="1" thickBot="1">
      <c r="A10" s="299" t="s">
        <v>99</v>
      </c>
      <c r="B10" s="295">
        <v>0</v>
      </c>
      <c r="C10" s="296">
        <v>0</v>
      </c>
      <c r="D10" s="305">
        <f>SUM(B10:C10)</f>
        <v>0</v>
      </c>
      <c r="E10" s="295">
        <v>6</v>
      </c>
      <c r="F10" s="296">
        <v>0</v>
      </c>
      <c r="G10" s="305">
        <f>SUM(E10:F10)</f>
        <v>6</v>
      </c>
      <c r="H10" s="310">
        <f>B10+E10</f>
        <v>6</v>
      </c>
      <c r="I10" s="307">
        <f>C10+F10</f>
        <v>0</v>
      </c>
      <c r="J10" s="308">
        <f>D10+G10</f>
        <v>6</v>
      </c>
      <c r="K10" s="265"/>
      <c r="L10" s="265"/>
    </row>
    <row r="11" spans="1:17" ht="31.5" customHeight="1" thickBot="1">
      <c r="A11" s="344" t="s">
        <v>12</v>
      </c>
      <c r="B11" s="330">
        <f t="shared" ref="B11:G11" si="0">SUM(B9:B10)</f>
        <v>0</v>
      </c>
      <c r="C11" s="330">
        <f t="shared" si="0"/>
        <v>0</v>
      </c>
      <c r="D11" s="330">
        <f t="shared" si="0"/>
        <v>0</v>
      </c>
      <c r="E11" s="330">
        <f t="shared" si="0"/>
        <v>6</v>
      </c>
      <c r="F11" s="330">
        <f t="shared" si="0"/>
        <v>0</v>
      </c>
      <c r="G11" s="330">
        <f t="shared" si="0"/>
        <v>6</v>
      </c>
      <c r="H11" s="330">
        <f>SUM(H10:H10)</f>
        <v>6</v>
      </c>
      <c r="I11" s="330">
        <f>SUM(I10:I10)</f>
        <v>0</v>
      </c>
      <c r="J11" s="333">
        <f>SUM(J10:J10)</f>
        <v>6</v>
      </c>
      <c r="K11" s="265"/>
      <c r="L11" s="265"/>
    </row>
    <row r="12" spans="1:17" ht="36.75" customHeight="1" thickBot="1">
      <c r="A12" s="344" t="s">
        <v>23</v>
      </c>
      <c r="B12" s="329"/>
      <c r="C12" s="317"/>
      <c r="D12" s="350"/>
      <c r="E12" s="329"/>
      <c r="F12" s="317"/>
      <c r="G12" s="350"/>
      <c r="H12" s="351"/>
      <c r="I12" s="317"/>
      <c r="J12" s="318"/>
      <c r="K12" s="265"/>
      <c r="L12" s="265"/>
    </row>
    <row r="13" spans="1:17" ht="27" customHeight="1">
      <c r="A13" s="345" t="s">
        <v>11</v>
      </c>
      <c r="B13" s="329"/>
      <c r="C13" s="337"/>
      <c r="D13" s="316"/>
      <c r="E13" s="329"/>
      <c r="F13" s="337"/>
      <c r="G13" s="316"/>
      <c r="H13" s="351"/>
      <c r="I13" s="336"/>
      <c r="J13" s="326"/>
      <c r="K13" s="8"/>
      <c r="L13" s="8"/>
    </row>
    <row r="14" spans="1:17" ht="31.5" customHeight="1" thickBot="1">
      <c r="A14" s="306" t="s">
        <v>99</v>
      </c>
      <c r="B14" s="295">
        <v>0</v>
      </c>
      <c r="C14" s="296">
        <v>0</v>
      </c>
      <c r="D14" s="305">
        <f>SUM(B14:C14)</f>
        <v>0</v>
      </c>
      <c r="E14" s="300">
        <v>6</v>
      </c>
      <c r="F14" s="311">
        <v>0</v>
      </c>
      <c r="G14" s="301">
        <f>SUM(E14:F14)</f>
        <v>6</v>
      </c>
      <c r="H14" s="310">
        <f>B14+E14</f>
        <v>6</v>
      </c>
      <c r="I14" s="307">
        <f>C14+F14</f>
        <v>0</v>
      </c>
      <c r="J14" s="308">
        <f>D14+G14</f>
        <v>6</v>
      </c>
      <c r="K14" s="271"/>
      <c r="L14" s="271"/>
    </row>
    <row r="15" spans="1:17" ht="24.95" customHeight="1" thickBot="1">
      <c r="A15" s="343" t="s">
        <v>8</v>
      </c>
      <c r="B15" s="330">
        <f>SUM(B13:B14)</f>
        <v>0</v>
      </c>
      <c r="C15" s="330">
        <f>SUM(C13:C14)</f>
        <v>0</v>
      </c>
      <c r="D15" s="330">
        <f>SUM(D13:D14)</f>
        <v>0</v>
      </c>
      <c r="E15" s="352">
        <f t="shared" ref="E15:J15" si="1">SUM(E14:E14)</f>
        <v>6</v>
      </c>
      <c r="F15" s="352">
        <f t="shared" si="1"/>
        <v>0</v>
      </c>
      <c r="G15" s="332">
        <f t="shared" si="1"/>
        <v>6</v>
      </c>
      <c r="H15" s="352">
        <f t="shared" si="1"/>
        <v>6</v>
      </c>
      <c r="I15" s="352">
        <f t="shared" si="1"/>
        <v>0</v>
      </c>
      <c r="J15" s="332">
        <f t="shared" si="1"/>
        <v>6</v>
      </c>
      <c r="K15" s="11"/>
      <c r="L15" s="11"/>
    </row>
    <row r="16" spans="1:17" ht="32.25" customHeight="1" thickBot="1">
      <c r="A16" s="353" t="s">
        <v>25</v>
      </c>
      <c r="B16" s="338"/>
      <c r="C16" s="339"/>
      <c r="D16" s="354"/>
      <c r="E16" s="338"/>
      <c r="F16" s="339"/>
      <c r="G16" s="355"/>
      <c r="H16" s="356"/>
      <c r="I16" s="357"/>
      <c r="J16" s="327"/>
      <c r="K16" s="271"/>
      <c r="L16" s="271"/>
    </row>
    <row r="17" spans="1:16" ht="24.95" customHeight="1" thickBot="1">
      <c r="A17" s="299" t="s">
        <v>99</v>
      </c>
      <c r="B17" s="312">
        <v>0</v>
      </c>
      <c r="C17" s="313">
        <v>0</v>
      </c>
      <c r="D17" s="309">
        <f>SUM(B17:C17)</f>
        <v>0</v>
      </c>
      <c r="E17" s="256">
        <v>0</v>
      </c>
      <c r="F17" s="314">
        <v>0</v>
      </c>
      <c r="G17" s="309">
        <f>SUM(E17:F17)</f>
        <v>0</v>
      </c>
      <c r="H17" s="358">
        <f>B17+E17</f>
        <v>0</v>
      </c>
      <c r="I17" s="359">
        <f>C17+F17</f>
        <v>0</v>
      </c>
      <c r="J17" s="360">
        <f>D17+G17</f>
        <v>0</v>
      </c>
      <c r="K17" s="271"/>
      <c r="L17" s="271"/>
    </row>
    <row r="18" spans="1:16" ht="24.95" customHeight="1" thickBot="1">
      <c r="A18" s="343" t="s">
        <v>13</v>
      </c>
      <c r="B18" s="334">
        <f t="shared" ref="B18:J18" si="2">SUM(B17:B17)</f>
        <v>0</v>
      </c>
      <c r="C18" s="334">
        <f t="shared" si="2"/>
        <v>0</v>
      </c>
      <c r="D18" s="334">
        <f t="shared" si="2"/>
        <v>0</v>
      </c>
      <c r="E18" s="334">
        <f t="shared" si="2"/>
        <v>0</v>
      </c>
      <c r="F18" s="334">
        <f t="shared" si="2"/>
        <v>0</v>
      </c>
      <c r="G18" s="334">
        <f t="shared" si="2"/>
        <v>0</v>
      </c>
      <c r="H18" s="334">
        <f t="shared" si="2"/>
        <v>0</v>
      </c>
      <c r="I18" s="334">
        <f t="shared" si="2"/>
        <v>0</v>
      </c>
      <c r="J18" s="332">
        <f t="shared" si="2"/>
        <v>0</v>
      </c>
      <c r="K18" s="271"/>
      <c r="L18" s="271"/>
    </row>
    <row r="19" spans="1:16" ht="24.95" customHeight="1" thickBot="1">
      <c r="A19" s="346" t="s">
        <v>10</v>
      </c>
      <c r="B19" s="330">
        <f t="shared" ref="B19:J19" si="3">B15</f>
        <v>0</v>
      </c>
      <c r="C19" s="330">
        <f t="shared" si="3"/>
        <v>0</v>
      </c>
      <c r="D19" s="330">
        <f t="shared" si="3"/>
        <v>0</v>
      </c>
      <c r="E19" s="330">
        <f t="shared" si="3"/>
        <v>6</v>
      </c>
      <c r="F19" s="330">
        <f t="shared" si="3"/>
        <v>0</v>
      </c>
      <c r="G19" s="335">
        <f t="shared" si="3"/>
        <v>6</v>
      </c>
      <c r="H19" s="335">
        <f t="shared" si="3"/>
        <v>6</v>
      </c>
      <c r="I19" s="335">
        <f t="shared" si="3"/>
        <v>0</v>
      </c>
      <c r="J19" s="333">
        <f t="shared" si="3"/>
        <v>6</v>
      </c>
      <c r="K19" s="13"/>
      <c r="L19" s="13"/>
    </row>
    <row r="20" spans="1:16" ht="28.5" customHeight="1" thickBot="1">
      <c r="A20" s="346" t="s">
        <v>14</v>
      </c>
      <c r="B20" s="330">
        <f t="shared" ref="B20:J20" si="4">B18</f>
        <v>0</v>
      </c>
      <c r="C20" s="330">
        <f t="shared" si="4"/>
        <v>0</v>
      </c>
      <c r="D20" s="330">
        <f t="shared" si="4"/>
        <v>0</v>
      </c>
      <c r="E20" s="330">
        <f t="shared" si="4"/>
        <v>0</v>
      </c>
      <c r="F20" s="330">
        <f t="shared" si="4"/>
        <v>0</v>
      </c>
      <c r="G20" s="335">
        <f t="shared" si="4"/>
        <v>0</v>
      </c>
      <c r="H20" s="335">
        <f t="shared" si="4"/>
        <v>0</v>
      </c>
      <c r="I20" s="335">
        <f t="shared" si="4"/>
        <v>0</v>
      </c>
      <c r="J20" s="333">
        <f t="shared" si="4"/>
        <v>0</v>
      </c>
      <c r="K20" s="272"/>
      <c r="L20" s="272"/>
    </row>
    <row r="21" spans="1:16" ht="36.75" customHeight="1" thickBot="1">
      <c r="A21" s="347" t="s">
        <v>15</v>
      </c>
      <c r="B21" s="348">
        <f t="shared" ref="B21:J21" si="5">SUM(B19:B20)</f>
        <v>0</v>
      </c>
      <c r="C21" s="348">
        <f t="shared" si="5"/>
        <v>0</v>
      </c>
      <c r="D21" s="348">
        <f t="shared" si="5"/>
        <v>0</v>
      </c>
      <c r="E21" s="348">
        <f t="shared" si="5"/>
        <v>6</v>
      </c>
      <c r="F21" s="348">
        <f t="shared" si="5"/>
        <v>0</v>
      </c>
      <c r="G21" s="361">
        <f t="shared" si="5"/>
        <v>6</v>
      </c>
      <c r="H21" s="361">
        <f t="shared" si="5"/>
        <v>6</v>
      </c>
      <c r="I21" s="361">
        <f t="shared" si="5"/>
        <v>0</v>
      </c>
      <c r="J21" s="349">
        <f t="shared" si="5"/>
        <v>6</v>
      </c>
      <c r="K21" s="272"/>
      <c r="L21" s="272"/>
    </row>
    <row r="22" spans="1:16" ht="30" customHeight="1">
      <c r="A22" s="271"/>
      <c r="B22" s="272"/>
      <c r="C22" s="272"/>
      <c r="D22" s="272"/>
      <c r="E22" s="272"/>
      <c r="F22" s="272"/>
      <c r="G22" s="272"/>
      <c r="H22" s="272"/>
      <c r="I22" s="272"/>
      <c r="J22" s="272"/>
      <c r="K22" s="272"/>
      <c r="L22" s="272"/>
    </row>
    <row r="23" spans="1:16" ht="25.5" hidden="1" customHeight="1">
      <c r="A23" s="271"/>
      <c r="B23" s="272"/>
      <c r="C23" s="272"/>
      <c r="D23" s="272"/>
      <c r="E23" s="272"/>
      <c r="F23" s="272"/>
      <c r="G23" s="272"/>
      <c r="H23" s="272"/>
      <c r="I23" s="272"/>
      <c r="J23" s="272"/>
      <c r="K23" s="273"/>
    </row>
    <row r="24" spans="1:16">
      <c r="A24" s="3711"/>
      <c r="B24" s="3711"/>
      <c r="C24" s="3711"/>
      <c r="D24" s="3711"/>
      <c r="E24" s="3711"/>
      <c r="F24" s="3711"/>
      <c r="G24" s="3711"/>
      <c r="H24" s="3711"/>
      <c r="I24" s="3711"/>
      <c r="J24" s="3711"/>
      <c r="K24" s="3711"/>
      <c r="L24" s="3711"/>
      <c r="M24" s="3711"/>
      <c r="N24" s="3711"/>
      <c r="O24" s="3711"/>
      <c r="P24" s="3711"/>
    </row>
    <row r="25" spans="1:16" ht="12" customHeight="1">
      <c r="B25" s="273"/>
      <c r="C25" s="273"/>
      <c r="D25" s="273"/>
      <c r="E25" s="273"/>
      <c r="F25" s="273"/>
      <c r="G25" s="273"/>
      <c r="H25" s="273"/>
      <c r="I25" s="273"/>
      <c r="J25" s="273"/>
      <c r="K25" s="273"/>
      <c r="L25" s="273"/>
      <c r="M25" s="273"/>
    </row>
    <row r="26" spans="1:16" ht="25.5" hidden="1" customHeight="1"/>
    <row r="27" spans="1:16" ht="37.5" customHeight="1"/>
    <row r="28" spans="1:16" ht="26.25" customHeight="1"/>
  </sheetData>
  <mergeCells count="11">
    <mergeCell ref="A24:P24"/>
    <mergeCell ref="A1:Q1"/>
    <mergeCell ref="A2:J2"/>
    <mergeCell ref="A3:J3"/>
    <mergeCell ref="A4:J4"/>
    <mergeCell ref="A6:A8"/>
    <mergeCell ref="B6:D6"/>
    <mergeCell ref="E6:G6"/>
    <mergeCell ref="H6:J7"/>
    <mergeCell ref="B7:D7"/>
    <mergeCell ref="E7:G7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987"/>
  <sheetViews>
    <sheetView topLeftCell="A7" zoomScale="50" zoomScaleNormal="50" workbookViewId="0">
      <selection activeCell="H22" sqref="H22"/>
    </sheetView>
  </sheetViews>
  <sheetFormatPr defaultColWidth="9.140625" defaultRowHeight="15" customHeight="1"/>
  <cols>
    <col min="1" max="1" width="88.85546875" style="412" customWidth="1"/>
    <col min="2" max="2" width="12.7109375" style="412" customWidth="1"/>
    <col min="3" max="3" width="12.85546875" style="412" customWidth="1"/>
    <col min="4" max="4" width="12.28515625" style="412" customWidth="1"/>
    <col min="5" max="5" width="12" style="412" customWidth="1"/>
    <col min="6" max="6" width="12.85546875" style="412" customWidth="1"/>
    <col min="7" max="7" width="11" style="412" customWidth="1"/>
    <col min="8" max="8" width="11.7109375" style="412" customWidth="1"/>
    <col min="9" max="9" width="14.42578125" style="412" customWidth="1"/>
    <col min="10" max="10" width="12.28515625" style="412" customWidth="1"/>
    <col min="11" max="11" width="12.42578125" style="412" customWidth="1"/>
    <col min="12" max="12" width="15.28515625" style="412" customWidth="1"/>
    <col min="13" max="13" width="12" style="412" customWidth="1"/>
    <col min="14" max="14" width="13.5703125" style="412" customWidth="1"/>
    <col min="15" max="15" width="13.7109375" style="412" customWidth="1"/>
    <col min="16" max="16" width="12.85546875" style="412" customWidth="1"/>
    <col min="17" max="18" width="10.7109375" style="412" customWidth="1"/>
    <col min="19" max="19" width="9.140625" style="412" customWidth="1"/>
    <col min="20" max="20" width="12.85546875" style="412" customWidth="1"/>
    <col min="21" max="21" width="23.42578125" style="412" customWidth="1"/>
    <col min="22" max="23" width="9.140625" style="412" customWidth="1"/>
    <col min="24" max="24" width="10.42578125" style="412" bestFit="1" customWidth="1"/>
    <col min="25" max="25" width="11.28515625" style="412" customWidth="1"/>
    <col min="26" max="16384" width="9.140625" style="412"/>
  </cols>
  <sheetData>
    <row r="1" spans="1:20" ht="39.75" customHeight="1">
      <c r="A1" s="4228" t="s">
        <v>104</v>
      </c>
      <c r="B1" s="4228"/>
      <c r="C1" s="4228"/>
      <c r="D1" s="4228"/>
      <c r="E1" s="4228"/>
      <c r="F1" s="4228"/>
      <c r="G1" s="4228"/>
      <c r="H1" s="4228"/>
      <c r="I1" s="4228"/>
      <c r="J1" s="4228"/>
      <c r="K1" s="4228"/>
      <c r="L1" s="4228"/>
      <c r="M1" s="4228"/>
      <c r="N1" s="4228"/>
      <c r="O1" s="4228"/>
      <c r="P1" s="4228"/>
      <c r="Q1" s="849"/>
      <c r="R1" s="849"/>
      <c r="S1" s="849"/>
      <c r="T1" s="849"/>
    </row>
    <row r="2" spans="1:20" ht="19.5" customHeight="1">
      <c r="A2" s="2528"/>
      <c r="B2" s="2528"/>
      <c r="C2" s="2528"/>
      <c r="D2" s="2528"/>
      <c r="E2" s="2528"/>
      <c r="F2" s="2528"/>
      <c r="G2" s="2528"/>
      <c r="H2" s="2528"/>
      <c r="I2" s="2528"/>
      <c r="J2" s="2528"/>
      <c r="K2" s="2528"/>
      <c r="L2" s="2528"/>
      <c r="M2" s="2528"/>
      <c r="N2" s="2528"/>
      <c r="O2" s="2528"/>
      <c r="P2" s="2528"/>
    </row>
    <row r="3" spans="1:20" ht="24" customHeight="1">
      <c r="A3" s="4228" t="s">
        <v>391</v>
      </c>
      <c r="B3" s="4228"/>
      <c r="C3" s="4228"/>
      <c r="D3" s="4228"/>
      <c r="E3" s="4228"/>
      <c r="F3" s="4228"/>
      <c r="G3" s="4228"/>
      <c r="H3" s="4228"/>
      <c r="I3" s="4228"/>
      <c r="J3" s="4228"/>
      <c r="K3" s="4228"/>
      <c r="L3" s="4228"/>
      <c r="M3" s="4228"/>
      <c r="N3" s="4228"/>
      <c r="O3" s="4228"/>
      <c r="P3" s="4228"/>
      <c r="Q3" s="2009"/>
      <c r="R3" s="2009"/>
    </row>
    <row r="4" spans="1:20" ht="10.5" customHeight="1" thickBot="1">
      <c r="A4" s="444"/>
    </row>
    <row r="5" spans="1:20" ht="32.25" customHeight="1">
      <c r="A5" s="3763" t="s">
        <v>9</v>
      </c>
      <c r="B5" s="4229" t="s">
        <v>0</v>
      </c>
      <c r="C5" s="3724"/>
      <c r="D5" s="4230"/>
      <c r="E5" s="4229" t="s">
        <v>1</v>
      </c>
      <c r="F5" s="3724"/>
      <c r="G5" s="4230"/>
      <c r="H5" s="4229" t="s">
        <v>2</v>
      </c>
      <c r="I5" s="3724"/>
      <c r="J5" s="4230"/>
      <c r="K5" s="4229" t="s">
        <v>3</v>
      </c>
      <c r="L5" s="3724"/>
      <c r="M5" s="4230"/>
      <c r="N5" s="3757" t="s">
        <v>6</v>
      </c>
      <c r="O5" s="3738"/>
      <c r="P5" s="3759"/>
      <c r="Q5" s="445"/>
      <c r="R5" s="445"/>
    </row>
    <row r="6" spans="1:20" ht="12" customHeight="1" thickBot="1">
      <c r="A6" s="3709"/>
      <c r="B6" s="3726"/>
      <c r="C6" s="3727"/>
      <c r="D6" s="3728"/>
      <c r="E6" s="3729"/>
      <c r="F6" s="3730"/>
      <c r="G6" s="3731"/>
      <c r="H6" s="3729"/>
      <c r="I6" s="3730"/>
      <c r="J6" s="3731"/>
      <c r="K6" s="3726"/>
      <c r="L6" s="3727"/>
      <c r="M6" s="3728"/>
      <c r="N6" s="3740"/>
      <c r="O6" s="3741"/>
      <c r="P6" s="3742"/>
      <c r="Q6" s="445"/>
      <c r="R6" s="445"/>
    </row>
    <row r="7" spans="1:20" ht="60" customHeight="1" thickBot="1">
      <c r="A7" s="3722"/>
      <c r="B7" s="1093" t="s">
        <v>26</v>
      </c>
      <c r="C7" s="1093" t="s">
        <v>27</v>
      </c>
      <c r="D7" s="1094" t="s">
        <v>4</v>
      </c>
      <c r="E7" s="1093" t="s">
        <v>26</v>
      </c>
      <c r="F7" s="1093" t="s">
        <v>27</v>
      </c>
      <c r="G7" s="1094" t="s">
        <v>4</v>
      </c>
      <c r="H7" s="1093" t="s">
        <v>26</v>
      </c>
      <c r="I7" s="1093" t="s">
        <v>27</v>
      </c>
      <c r="J7" s="1094" t="s">
        <v>4</v>
      </c>
      <c r="K7" s="1093" t="s">
        <v>26</v>
      </c>
      <c r="L7" s="1093" t="s">
        <v>27</v>
      </c>
      <c r="M7" s="1094" t="s">
        <v>4</v>
      </c>
      <c r="N7" s="1093" t="s">
        <v>26</v>
      </c>
      <c r="O7" s="1093" t="s">
        <v>27</v>
      </c>
      <c r="P7" s="23" t="s">
        <v>4</v>
      </c>
      <c r="Q7" s="445"/>
      <c r="R7" s="445"/>
    </row>
    <row r="8" spans="1:20" ht="28.5" customHeight="1" thickBot="1">
      <c r="A8" s="1081" t="s">
        <v>22</v>
      </c>
      <c r="B8" s="1082"/>
      <c r="C8" s="1082"/>
      <c r="D8" s="1082"/>
      <c r="E8" s="1082"/>
      <c r="F8" s="1082"/>
      <c r="G8" s="984"/>
      <c r="H8" s="2529"/>
      <c r="I8" s="1082"/>
      <c r="J8" s="1082"/>
      <c r="K8" s="1082"/>
      <c r="L8" s="1082"/>
      <c r="M8" s="984"/>
      <c r="N8" s="1082"/>
      <c r="O8" s="1082"/>
      <c r="P8" s="984"/>
      <c r="Q8" s="445"/>
      <c r="R8" s="445"/>
    </row>
    <row r="9" spans="1:20" ht="27.75" customHeight="1">
      <c r="A9" s="1730" t="s">
        <v>324</v>
      </c>
      <c r="B9" s="536">
        <f t="shared" ref="B9:M14" si="0">B18+B26</f>
        <v>22</v>
      </c>
      <c r="C9" s="752">
        <f t="shared" si="0"/>
        <v>0</v>
      </c>
      <c r="D9" s="2348">
        <f t="shared" si="0"/>
        <v>22</v>
      </c>
      <c r="E9" s="536">
        <f t="shared" si="0"/>
        <v>17</v>
      </c>
      <c r="F9" s="752">
        <f t="shared" si="0"/>
        <v>0</v>
      </c>
      <c r="G9" s="2348">
        <f t="shared" si="0"/>
        <v>17</v>
      </c>
      <c r="H9" s="536">
        <f>H18+H26</f>
        <v>22</v>
      </c>
      <c r="I9" s="752">
        <f t="shared" ref="I9:J9" si="1">I18+I26</f>
        <v>0</v>
      </c>
      <c r="J9" s="2348">
        <f t="shared" si="1"/>
        <v>22</v>
      </c>
      <c r="K9" s="536">
        <f>K18+K26</f>
        <v>14</v>
      </c>
      <c r="L9" s="752">
        <f t="shared" ref="L9:M9" si="2">L18+L26</f>
        <v>0</v>
      </c>
      <c r="M9" s="2348">
        <f t="shared" si="2"/>
        <v>14</v>
      </c>
      <c r="N9" s="2531">
        <f t="shared" ref="N9:O14" si="3">B9+E9+H9+K9</f>
        <v>75</v>
      </c>
      <c r="O9" s="2532">
        <f t="shared" si="3"/>
        <v>0</v>
      </c>
      <c r="P9" s="2533">
        <f t="shared" ref="P9:P14" si="4">SUM(N9:O9)</f>
        <v>75</v>
      </c>
      <c r="Q9" s="445"/>
      <c r="R9" s="445"/>
    </row>
    <row r="10" spans="1:20" ht="33" customHeight="1">
      <c r="A10" s="1730" t="s">
        <v>325</v>
      </c>
      <c r="B10" s="536">
        <f t="shared" si="0"/>
        <v>27</v>
      </c>
      <c r="C10" s="752">
        <f t="shared" si="0"/>
        <v>0</v>
      </c>
      <c r="D10" s="2348">
        <f t="shared" si="0"/>
        <v>27</v>
      </c>
      <c r="E10" s="536">
        <f t="shared" si="0"/>
        <v>17</v>
      </c>
      <c r="F10" s="752">
        <f t="shared" si="0"/>
        <v>0</v>
      </c>
      <c r="G10" s="2348">
        <f t="shared" si="0"/>
        <v>17</v>
      </c>
      <c r="H10" s="536">
        <f t="shared" si="0"/>
        <v>17</v>
      </c>
      <c r="I10" s="752">
        <f t="shared" si="0"/>
        <v>0</v>
      </c>
      <c r="J10" s="2348">
        <f t="shared" si="0"/>
        <v>17</v>
      </c>
      <c r="K10" s="536">
        <f t="shared" si="0"/>
        <v>13</v>
      </c>
      <c r="L10" s="752">
        <f t="shared" si="0"/>
        <v>0</v>
      </c>
      <c r="M10" s="2348">
        <f t="shared" si="0"/>
        <v>13</v>
      </c>
      <c r="N10" s="2531">
        <f t="shared" si="3"/>
        <v>74</v>
      </c>
      <c r="O10" s="2532">
        <f t="shared" si="3"/>
        <v>0</v>
      </c>
      <c r="P10" s="2533">
        <f t="shared" si="4"/>
        <v>74</v>
      </c>
      <c r="Q10" s="445"/>
      <c r="R10" s="445"/>
    </row>
    <row r="11" spans="1:20" ht="31.5" customHeight="1">
      <c r="A11" s="1730" t="s">
        <v>105</v>
      </c>
      <c r="B11" s="536">
        <f t="shared" si="0"/>
        <v>39</v>
      </c>
      <c r="C11" s="752">
        <f t="shared" si="0"/>
        <v>1</v>
      </c>
      <c r="D11" s="2348">
        <f t="shared" si="0"/>
        <v>40</v>
      </c>
      <c r="E11" s="536">
        <f t="shared" si="0"/>
        <v>37</v>
      </c>
      <c r="F11" s="752">
        <f t="shared" si="0"/>
        <v>1</v>
      </c>
      <c r="G11" s="2348">
        <f t="shared" si="0"/>
        <v>38</v>
      </c>
      <c r="H11" s="536">
        <f t="shared" si="0"/>
        <v>35</v>
      </c>
      <c r="I11" s="752">
        <f t="shared" si="0"/>
        <v>1</v>
      </c>
      <c r="J11" s="2348">
        <f t="shared" si="0"/>
        <v>36</v>
      </c>
      <c r="K11" s="536">
        <f t="shared" si="0"/>
        <v>28</v>
      </c>
      <c r="L11" s="752">
        <f t="shared" si="0"/>
        <v>0</v>
      </c>
      <c r="M11" s="2348">
        <f t="shared" si="0"/>
        <v>28</v>
      </c>
      <c r="N11" s="2531">
        <f t="shared" si="3"/>
        <v>139</v>
      </c>
      <c r="O11" s="2532">
        <f t="shared" si="3"/>
        <v>3</v>
      </c>
      <c r="P11" s="2533">
        <f t="shared" si="4"/>
        <v>142</v>
      </c>
      <c r="Q11" s="445"/>
      <c r="R11" s="445"/>
    </row>
    <row r="12" spans="1:20" ht="24.95" customHeight="1">
      <c r="A12" s="1730" t="s">
        <v>326</v>
      </c>
      <c r="B12" s="536">
        <f t="shared" si="0"/>
        <v>59</v>
      </c>
      <c r="C12" s="752">
        <f t="shared" si="0"/>
        <v>9</v>
      </c>
      <c r="D12" s="2348">
        <f t="shared" si="0"/>
        <v>68</v>
      </c>
      <c r="E12" s="536">
        <f t="shared" si="0"/>
        <v>40</v>
      </c>
      <c r="F12" s="752">
        <f t="shared" si="0"/>
        <v>12</v>
      </c>
      <c r="G12" s="2348">
        <f t="shared" si="0"/>
        <v>52</v>
      </c>
      <c r="H12" s="536">
        <f t="shared" si="0"/>
        <v>45</v>
      </c>
      <c r="I12" s="752">
        <f t="shared" si="0"/>
        <v>6</v>
      </c>
      <c r="J12" s="2348">
        <f t="shared" si="0"/>
        <v>51</v>
      </c>
      <c r="K12" s="536">
        <f t="shared" si="0"/>
        <v>35</v>
      </c>
      <c r="L12" s="752">
        <f t="shared" si="0"/>
        <v>0</v>
      </c>
      <c r="M12" s="2348">
        <f t="shared" si="0"/>
        <v>35</v>
      </c>
      <c r="N12" s="2531">
        <f t="shared" si="3"/>
        <v>179</v>
      </c>
      <c r="O12" s="2532">
        <f t="shared" si="3"/>
        <v>27</v>
      </c>
      <c r="P12" s="2533">
        <f t="shared" si="4"/>
        <v>206</v>
      </c>
      <c r="Q12" s="445"/>
      <c r="R12" s="445"/>
    </row>
    <row r="13" spans="1:20" ht="24.95" customHeight="1">
      <c r="A13" s="1730" t="s">
        <v>33</v>
      </c>
      <c r="B13" s="536">
        <f t="shared" si="0"/>
        <v>25</v>
      </c>
      <c r="C13" s="752">
        <f t="shared" si="0"/>
        <v>0</v>
      </c>
      <c r="D13" s="2348">
        <f t="shared" si="0"/>
        <v>25</v>
      </c>
      <c r="E13" s="536">
        <f t="shared" si="0"/>
        <v>24</v>
      </c>
      <c r="F13" s="752">
        <f t="shared" si="0"/>
        <v>0</v>
      </c>
      <c r="G13" s="2348">
        <f t="shared" si="0"/>
        <v>24</v>
      </c>
      <c r="H13" s="536">
        <f t="shared" si="0"/>
        <v>24</v>
      </c>
      <c r="I13" s="752">
        <f t="shared" si="0"/>
        <v>1</v>
      </c>
      <c r="J13" s="2348">
        <f t="shared" si="0"/>
        <v>25</v>
      </c>
      <c r="K13" s="536">
        <f t="shared" si="0"/>
        <v>23</v>
      </c>
      <c r="L13" s="752">
        <f t="shared" si="0"/>
        <v>1</v>
      </c>
      <c r="M13" s="2348">
        <f t="shared" si="0"/>
        <v>24</v>
      </c>
      <c r="N13" s="2531">
        <f t="shared" si="3"/>
        <v>96</v>
      </c>
      <c r="O13" s="2532">
        <f t="shared" si="3"/>
        <v>2</v>
      </c>
      <c r="P13" s="2533">
        <f t="shared" si="4"/>
        <v>98</v>
      </c>
      <c r="Q13" s="445"/>
      <c r="R13" s="445"/>
    </row>
    <row r="14" spans="1:20" ht="24.95" customHeight="1" thickBot="1">
      <c r="A14" s="1730" t="s">
        <v>327</v>
      </c>
      <c r="B14" s="2534">
        <f t="shared" si="0"/>
        <v>20</v>
      </c>
      <c r="C14" s="2535">
        <f t="shared" si="0"/>
        <v>0</v>
      </c>
      <c r="D14" s="2535">
        <f t="shared" si="0"/>
        <v>20</v>
      </c>
      <c r="E14" s="2534">
        <f t="shared" si="0"/>
        <v>10</v>
      </c>
      <c r="F14" s="2535">
        <f t="shared" si="0"/>
        <v>0</v>
      </c>
      <c r="G14" s="2536">
        <f t="shared" si="0"/>
        <v>10</v>
      </c>
      <c r="H14" s="2537">
        <f t="shared" si="0"/>
        <v>8</v>
      </c>
      <c r="I14" s="2538">
        <f t="shared" si="0"/>
        <v>0</v>
      </c>
      <c r="J14" s="2536">
        <f t="shared" si="0"/>
        <v>8</v>
      </c>
      <c r="K14" s="2537">
        <f t="shared" si="0"/>
        <v>14</v>
      </c>
      <c r="L14" s="2538">
        <f t="shared" si="0"/>
        <v>0</v>
      </c>
      <c r="M14" s="2536">
        <f t="shared" si="0"/>
        <v>14</v>
      </c>
      <c r="N14" s="2539">
        <f t="shared" si="3"/>
        <v>52</v>
      </c>
      <c r="O14" s="2540">
        <f t="shared" si="3"/>
        <v>0</v>
      </c>
      <c r="P14" s="2541">
        <f t="shared" si="4"/>
        <v>52</v>
      </c>
      <c r="Q14" s="445"/>
      <c r="R14" s="445"/>
    </row>
    <row r="15" spans="1:20" ht="49.5" customHeight="1" thickBot="1">
      <c r="A15" s="2458" t="s">
        <v>12</v>
      </c>
      <c r="B15" s="1083">
        <f t="shared" ref="B15:P15" si="5">SUM(B9:B14)</f>
        <v>192</v>
      </c>
      <c r="C15" s="1083">
        <f t="shared" si="5"/>
        <v>10</v>
      </c>
      <c r="D15" s="1083">
        <f t="shared" si="5"/>
        <v>202</v>
      </c>
      <c r="E15" s="1083">
        <f t="shared" si="5"/>
        <v>145</v>
      </c>
      <c r="F15" s="1083">
        <f t="shared" si="5"/>
        <v>13</v>
      </c>
      <c r="G15" s="1083">
        <f t="shared" si="5"/>
        <v>158</v>
      </c>
      <c r="H15" s="1083">
        <f t="shared" si="5"/>
        <v>151</v>
      </c>
      <c r="I15" s="1083">
        <f t="shared" si="5"/>
        <v>8</v>
      </c>
      <c r="J15" s="1083">
        <f t="shared" si="5"/>
        <v>159</v>
      </c>
      <c r="K15" s="1083">
        <f t="shared" si="5"/>
        <v>127</v>
      </c>
      <c r="L15" s="1083">
        <f t="shared" si="5"/>
        <v>1</v>
      </c>
      <c r="M15" s="1083">
        <f t="shared" si="5"/>
        <v>128</v>
      </c>
      <c r="N15" s="1083">
        <f t="shared" si="5"/>
        <v>615</v>
      </c>
      <c r="O15" s="2542">
        <f>C15+F15+I15+L15</f>
        <v>32</v>
      </c>
      <c r="P15" s="985">
        <f t="shared" si="5"/>
        <v>647</v>
      </c>
      <c r="Q15" s="445"/>
      <c r="R15" s="445"/>
      <c r="S15" s="445"/>
    </row>
    <row r="16" spans="1:20" ht="33" customHeight="1" thickBot="1">
      <c r="A16" s="2458" t="s">
        <v>23</v>
      </c>
      <c r="B16" s="590"/>
      <c r="C16" s="2321"/>
      <c r="D16" s="589"/>
      <c r="E16" s="2321"/>
      <c r="F16" s="2321"/>
      <c r="G16" s="589"/>
      <c r="H16" s="2321"/>
      <c r="I16" s="2321"/>
      <c r="J16" s="850"/>
      <c r="K16" s="590"/>
      <c r="L16" s="2321"/>
      <c r="M16" s="589"/>
      <c r="N16" s="2543"/>
      <c r="O16" s="2544"/>
      <c r="P16" s="592"/>
      <c r="Q16" s="446"/>
      <c r="R16" s="446"/>
    </row>
    <row r="17" spans="1:18" ht="24.95" customHeight="1">
      <c r="A17" s="2464" t="s">
        <v>11</v>
      </c>
      <c r="B17" s="2545"/>
      <c r="C17" s="2468"/>
      <c r="D17" s="2546"/>
      <c r="E17" s="2547"/>
      <c r="F17" s="2468"/>
      <c r="G17" s="2546"/>
      <c r="H17" s="2547"/>
      <c r="I17" s="2468" t="s">
        <v>7</v>
      </c>
      <c r="J17" s="2514"/>
      <c r="K17" s="2545"/>
      <c r="L17" s="2468"/>
      <c r="M17" s="2546"/>
      <c r="N17" s="2548"/>
      <c r="O17" s="2549"/>
      <c r="P17" s="2550"/>
      <c r="Q17" s="447"/>
      <c r="R17" s="447"/>
    </row>
    <row r="18" spans="1:18" ht="33" customHeight="1">
      <c r="A18" s="1730" t="s">
        <v>324</v>
      </c>
      <c r="B18" s="2551">
        <v>22</v>
      </c>
      <c r="C18" s="2552">
        <v>0</v>
      </c>
      <c r="D18" s="751">
        <f>C18+B18</f>
        <v>22</v>
      </c>
      <c r="E18" s="2551">
        <v>17</v>
      </c>
      <c r="F18" s="2552">
        <v>0</v>
      </c>
      <c r="G18" s="751">
        <f t="shared" ref="G18:G23" si="6">F18+E18</f>
        <v>17</v>
      </c>
      <c r="H18" s="2551">
        <v>22</v>
      </c>
      <c r="I18" s="2552">
        <v>0</v>
      </c>
      <c r="J18" s="751">
        <f t="shared" ref="J18:J23" si="7">I18+H18</f>
        <v>22</v>
      </c>
      <c r="K18" s="2551">
        <v>14</v>
      </c>
      <c r="L18" s="2552">
        <v>0</v>
      </c>
      <c r="M18" s="751">
        <f t="shared" ref="M18:M23" si="8">L18+K18</f>
        <v>14</v>
      </c>
      <c r="N18" s="2531">
        <f>B18+E18+H18+K18</f>
        <v>75</v>
      </c>
      <c r="O18" s="2532">
        <f t="shared" ref="O18:O35" si="9">C18+F18+I18+L18</f>
        <v>0</v>
      </c>
      <c r="P18" s="2533">
        <f t="shared" ref="P18:P23" si="10">SUM(N18:O18)</f>
        <v>75</v>
      </c>
      <c r="Q18" s="445"/>
      <c r="R18" s="445"/>
    </row>
    <row r="19" spans="1:18" ht="24.95" customHeight="1">
      <c r="A19" s="1730" t="s">
        <v>325</v>
      </c>
      <c r="B19" s="2551">
        <v>27</v>
      </c>
      <c r="C19" s="2552">
        <v>0</v>
      </c>
      <c r="D19" s="751">
        <f t="shared" ref="D19:D23" si="11">C19+B19</f>
        <v>27</v>
      </c>
      <c r="E19" s="2551">
        <v>16</v>
      </c>
      <c r="F19" s="2552">
        <v>0</v>
      </c>
      <c r="G19" s="751">
        <f t="shared" si="6"/>
        <v>16</v>
      </c>
      <c r="H19" s="2551">
        <v>16</v>
      </c>
      <c r="I19" s="2552">
        <v>0</v>
      </c>
      <c r="J19" s="751">
        <f t="shared" si="7"/>
        <v>16</v>
      </c>
      <c r="K19" s="2551">
        <v>12</v>
      </c>
      <c r="L19" s="2552">
        <v>0</v>
      </c>
      <c r="M19" s="751">
        <f t="shared" si="8"/>
        <v>12</v>
      </c>
      <c r="N19" s="2531">
        <f t="shared" ref="N19:N23" si="12">B19+E19+H19+K19</f>
        <v>71</v>
      </c>
      <c r="O19" s="2532">
        <f t="shared" si="9"/>
        <v>0</v>
      </c>
      <c r="P19" s="2533">
        <f t="shared" si="10"/>
        <v>71</v>
      </c>
      <c r="Q19" s="445"/>
      <c r="R19" s="445"/>
    </row>
    <row r="20" spans="1:18" ht="32.25" customHeight="1">
      <c r="A20" s="1730" t="s">
        <v>105</v>
      </c>
      <c r="B20" s="2551">
        <v>38</v>
      </c>
      <c r="C20" s="2552">
        <v>1</v>
      </c>
      <c r="D20" s="751">
        <f t="shared" si="11"/>
        <v>39</v>
      </c>
      <c r="E20" s="2551">
        <v>37</v>
      </c>
      <c r="F20" s="2552">
        <v>1</v>
      </c>
      <c r="G20" s="751">
        <f t="shared" si="6"/>
        <v>38</v>
      </c>
      <c r="H20" s="2551">
        <v>34</v>
      </c>
      <c r="I20" s="2552">
        <v>1</v>
      </c>
      <c r="J20" s="751">
        <f t="shared" si="7"/>
        <v>35</v>
      </c>
      <c r="K20" s="2551">
        <v>27</v>
      </c>
      <c r="L20" s="2552">
        <v>0</v>
      </c>
      <c r="M20" s="751">
        <f t="shared" si="8"/>
        <v>27</v>
      </c>
      <c r="N20" s="2531">
        <f t="shared" si="12"/>
        <v>136</v>
      </c>
      <c r="O20" s="2532">
        <f t="shared" si="9"/>
        <v>3</v>
      </c>
      <c r="P20" s="2533">
        <f t="shared" si="10"/>
        <v>139</v>
      </c>
      <c r="Q20" s="445"/>
      <c r="R20" s="445"/>
    </row>
    <row r="21" spans="1:18" ht="32.25" customHeight="1">
      <c r="A21" s="1730" t="s">
        <v>326</v>
      </c>
      <c r="B21" s="2551">
        <v>59</v>
      </c>
      <c r="C21" s="2552">
        <v>9</v>
      </c>
      <c r="D21" s="751">
        <f t="shared" si="11"/>
        <v>68</v>
      </c>
      <c r="E21" s="2551">
        <v>37</v>
      </c>
      <c r="F21" s="2552">
        <v>11</v>
      </c>
      <c r="G21" s="751">
        <f t="shared" si="6"/>
        <v>48</v>
      </c>
      <c r="H21" s="2551">
        <v>44</v>
      </c>
      <c r="I21" s="2552">
        <v>6</v>
      </c>
      <c r="J21" s="751">
        <f t="shared" si="7"/>
        <v>50</v>
      </c>
      <c r="K21" s="2551">
        <v>34</v>
      </c>
      <c r="L21" s="2552">
        <v>0</v>
      </c>
      <c r="M21" s="751">
        <f t="shared" si="8"/>
        <v>34</v>
      </c>
      <c r="N21" s="2531">
        <f t="shared" si="12"/>
        <v>174</v>
      </c>
      <c r="O21" s="2532">
        <f t="shared" si="9"/>
        <v>26</v>
      </c>
      <c r="P21" s="2533">
        <f t="shared" si="10"/>
        <v>200</v>
      </c>
      <c r="Q21" s="445"/>
      <c r="R21" s="445"/>
    </row>
    <row r="22" spans="1:18" ht="35.25" customHeight="1">
      <c r="A22" s="1730" t="s">
        <v>33</v>
      </c>
      <c r="B22" s="2551">
        <v>25</v>
      </c>
      <c r="C22" s="2552">
        <v>0</v>
      </c>
      <c r="D22" s="751">
        <f t="shared" si="11"/>
        <v>25</v>
      </c>
      <c r="E22" s="2551">
        <v>23</v>
      </c>
      <c r="F22" s="2552">
        <v>0</v>
      </c>
      <c r="G22" s="751">
        <f t="shared" si="6"/>
        <v>23</v>
      </c>
      <c r="H22" s="2551">
        <v>24</v>
      </c>
      <c r="I22" s="2552">
        <v>1</v>
      </c>
      <c r="J22" s="751">
        <f t="shared" si="7"/>
        <v>25</v>
      </c>
      <c r="K22" s="2551">
        <v>23</v>
      </c>
      <c r="L22" s="2552">
        <v>0</v>
      </c>
      <c r="M22" s="751">
        <f t="shared" si="8"/>
        <v>23</v>
      </c>
      <c r="N22" s="2531">
        <f t="shared" si="12"/>
        <v>95</v>
      </c>
      <c r="O22" s="2532">
        <f t="shared" si="9"/>
        <v>1</v>
      </c>
      <c r="P22" s="2533">
        <f t="shared" si="10"/>
        <v>96</v>
      </c>
      <c r="Q22" s="445"/>
      <c r="R22" s="445"/>
    </row>
    <row r="23" spans="1:18" ht="27" thickBot="1">
      <c r="A23" s="1730" t="s">
        <v>327</v>
      </c>
      <c r="B23" s="2551">
        <v>20</v>
      </c>
      <c r="C23" s="2552">
        <v>0</v>
      </c>
      <c r="D23" s="751">
        <f t="shared" si="11"/>
        <v>20</v>
      </c>
      <c r="E23" s="2551">
        <v>10</v>
      </c>
      <c r="F23" s="2552">
        <v>0</v>
      </c>
      <c r="G23" s="751">
        <f t="shared" si="6"/>
        <v>10</v>
      </c>
      <c r="H23" s="2551">
        <v>8</v>
      </c>
      <c r="I23" s="2552">
        <v>0</v>
      </c>
      <c r="J23" s="751">
        <f t="shared" si="7"/>
        <v>8</v>
      </c>
      <c r="K23" s="2551">
        <v>14</v>
      </c>
      <c r="L23" s="2552">
        <v>0</v>
      </c>
      <c r="M23" s="751">
        <f t="shared" si="8"/>
        <v>14</v>
      </c>
      <c r="N23" s="2531">
        <f t="shared" si="12"/>
        <v>52</v>
      </c>
      <c r="O23" s="2553">
        <f t="shared" si="9"/>
        <v>0</v>
      </c>
      <c r="P23" s="2533">
        <f t="shared" si="10"/>
        <v>52</v>
      </c>
      <c r="Q23" s="445"/>
      <c r="R23" s="445"/>
    </row>
    <row r="24" spans="1:18" ht="28.5" customHeight="1" thickBot="1">
      <c r="A24" s="988" t="s">
        <v>8</v>
      </c>
      <c r="B24" s="1084">
        <f>SUM(B18:B23)</f>
        <v>191</v>
      </c>
      <c r="C24" s="1084">
        <f t="shared" ref="C24:P24" si="13">SUM(C18:C23)</f>
        <v>10</v>
      </c>
      <c r="D24" s="1084">
        <f t="shared" si="13"/>
        <v>201</v>
      </c>
      <c r="E24" s="1084">
        <f t="shared" si="13"/>
        <v>140</v>
      </c>
      <c r="F24" s="1084">
        <f t="shared" si="13"/>
        <v>12</v>
      </c>
      <c r="G24" s="1084">
        <f t="shared" si="13"/>
        <v>152</v>
      </c>
      <c r="H24" s="1084">
        <f t="shared" si="13"/>
        <v>148</v>
      </c>
      <c r="I24" s="1084">
        <f t="shared" si="13"/>
        <v>8</v>
      </c>
      <c r="J24" s="1084">
        <f t="shared" si="13"/>
        <v>156</v>
      </c>
      <c r="K24" s="1084">
        <f t="shared" si="13"/>
        <v>124</v>
      </c>
      <c r="L24" s="1084">
        <f t="shared" si="13"/>
        <v>0</v>
      </c>
      <c r="M24" s="1084">
        <f t="shared" si="13"/>
        <v>124</v>
      </c>
      <c r="N24" s="1084">
        <f t="shared" si="13"/>
        <v>603</v>
      </c>
      <c r="O24" s="2542">
        <f t="shared" si="9"/>
        <v>30</v>
      </c>
      <c r="P24" s="1084">
        <f t="shared" si="13"/>
        <v>633</v>
      </c>
      <c r="Q24" s="447"/>
      <c r="R24" s="447"/>
    </row>
    <row r="25" spans="1:18" ht="27.75" customHeight="1">
      <c r="A25" s="2554" t="s">
        <v>25</v>
      </c>
      <c r="B25" s="1085"/>
      <c r="C25" s="1086"/>
      <c r="D25" s="1087"/>
      <c r="E25" s="689"/>
      <c r="F25" s="1086"/>
      <c r="G25" s="1535"/>
      <c r="H25" s="2555"/>
      <c r="I25" s="2556"/>
      <c r="J25" s="2557"/>
      <c r="K25" s="2555"/>
      <c r="L25" s="2556"/>
      <c r="M25" s="2557"/>
      <c r="N25" s="2531">
        <f>B25+E25+H25+K25</f>
        <v>0</v>
      </c>
      <c r="O25" s="1539">
        <f t="shared" si="9"/>
        <v>0</v>
      </c>
      <c r="P25" s="2533">
        <f t="shared" ref="P25" si="14">SUM(N25:O25)</f>
        <v>0</v>
      </c>
      <c r="Q25" s="447"/>
      <c r="R25" s="447"/>
    </row>
    <row r="26" spans="1:18" ht="32.25" customHeight="1">
      <c r="A26" s="1730" t="s">
        <v>324</v>
      </c>
      <c r="B26" s="2551">
        <v>0</v>
      </c>
      <c r="C26" s="2552">
        <v>0</v>
      </c>
      <c r="D26" s="751">
        <f t="shared" ref="D26:D31" si="15">C26+B26</f>
        <v>0</v>
      </c>
      <c r="E26" s="2551">
        <v>0</v>
      </c>
      <c r="F26" s="2552">
        <v>0</v>
      </c>
      <c r="G26" s="751">
        <f t="shared" ref="G26:G31" si="16">F26+E26</f>
        <v>0</v>
      </c>
      <c r="H26" s="2551">
        <v>0</v>
      </c>
      <c r="I26" s="2552">
        <v>0</v>
      </c>
      <c r="J26" s="751">
        <f t="shared" ref="J26:J31" si="17">I26+H26</f>
        <v>0</v>
      </c>
      <c r="K26" s="2551">
        <v>0</v>
      </c>
      <c r="L26" s="2552">
        <v>0</v>
      </c>
      <c r="M26" s="751">
        <f t="shared" ref="M26:M31" si="18">L26+K26</f>
        <v>0</v>
      </c>
      <c r="N26" s="2531">
        <f t="shared" ref="N26:N31" si="19">B26+E26+H26+K26</f>
        <v>0</v>
      </c>
      <c r="O26" s="2532">
        <f t="shared" si="9"/>
        <v>0</v>
      </c>
      <c r="P26" s="2533">
        <f t="shared" ref="P26:P31" si="20">SUM(N26:O26)</f>
        <v>0</v>
      </c>
      <c r="Q26" s="445"/>
      <c r="R26" s="445"/>
    </row>
    <row r="27" spans="1:18" ht="32.25" customHeight="1">
      <c r="A27" s="1730" t="s">
        <v>325</v>
      </c>
      <c r="B27" s="2551">
        <v>0</v>
      </c>
      <c r="C27" s="2552">
        <v>0</v>
      </c>
      <c r="D27" s="751">
        <f t="shared" si="15"/>
        <v>0</v>
      </c>
      <c r="E27" s="2551">
        <v>1</v>
      </c>
      <c r="F27" s="2552">
        <v>0</v>
      </c>
      <c r="G27" s="751">
        <f t="shared" si="16"/>
        <v>1</v>
      </c>
      <c r="H27" s="2551">
        <v>1</v>
      </c>
      <c r="I27" s="2552">
        <v>0</v>
      </c>
      <c r="J27" s="751">
        <f t="shared" si="17"/>
        <v>1</v>
      </c>
      <c r="K27" s="2551">
        <v>1</v>
      </c>
      <c r="L27" s="2552">
        <v>0</v>
      </c>
      <c r="M27" s="751">
        <f t="shared" si="18"/>
        <v>1</v>
      </c>
      <c r="N27" s="2531">
        <f t="shared" si="19"/>
        <v>3</v>
      </c>
      <c r="O27" s="2532">
        <f t="shared" si="9"/>
        <v>0</v>
      </c>
      <c r="P27" s="2533">
        <f t="shared" si="20"/>
        <v>3</v>
      </c>
      <c r="Q27" s="445"/>
      <c r="R27" s="445"/>
    </row>
    <row r="28" spans="1:18" ht="37.5" customHeight="1">
      <c r="A28" s="1730" t="s">
        <v>105</v>
      </c>
      <c r="B28" s="2551">
        <v>1</v>
      </c>
      <c r="C28" s="2552">
        <v>0</v>
      </c>
      <c r="D28" s="751">
        <f t="shared" si="15"/>
        <v>1</v>
      </c>
      <c r="E28" s="2551">
        <v>0</v>
      </c>
      <c r="F28" s="2552">
        <v>0</v>
      </c>
      <c r="G28" s="751">
        <f t="shared" si="16"/>
        <v>0</v>
      </c>
      <c r="H28" s="2551">
        <v>1</v>
      </c>
      <c r="I28" s="2552">
        <v>0</v>
      </c>
      <c r="J28" s="751">
        <f t="shared" si="17"/>
        <v>1</v>
      </c>
      <c r="K28" s="2551">
        <v>1</v>
      </c>
      <c r="L28" s="2552">
        <v>0</v>
      </c>
      <c r="M28" s="751">
        <f t="shared" si="18"/>
        <v>1</v>
      </c>
      <c r="N28" s="2531">
        <f t="shared" si="19"/>
        <v>3</v>
      </c>
      <c r="O28" s="2532">
        <f t="shared" si="9"/>
        <v>0</v>
      </c>
      <c r="P28" s="2533">
        <f t="shared" si="20"/>
        <v>3</v>
      </c>
      <c r="Q28" s="445"/>
      <c r="R28" s="445"/>
    </row>
    <row r="29" spans="1:18" ht="26.25">
      <c r="A29" s="1730" t="s">
        <v>326</v>
      </c>
      <c r="B29" s="2551">
        <v>0</v>
      </c>
      <c r="C29" s="2552">
        <v>0</v>
      </c>
      <c r="D29" s="751">
        <f t="shared" si="15"/>
        <v>0</v>
      </c>
      <c r="E29" s="2551">
        <v>3</v>
      </c>
      <c r="F29" s="2552">
        <v>1</v>
      </c>
      <c r="G29" s="751">
        <f t="shared" si="16"/>
        <v>4</v>
      </c>
      <c r="H29" s="2551">
        <v>1</v>
      </c>
      <c r="I29" s="2552">
        <v>0</v>
      </c>
      <c r="J29" s="751">
        <f t="shared" si="17"/>
        <v>1</v>
      </c>
      <c r="K29" s="2551">
        <v>1</v>
      </c>
      <c r="L29" s="2552">
        <v>0</v>
      </c>
      <c r="M29" s="751">
        <f t="shared" si="18"/>
        <v>1</v>
      </c>
      <c r="N29" s="2531">
        <f t="shared" si="19"/>
        <v>5</v>
      </c>
      <c r="O29" s="2532">
        <f t="shared" si="9"/>
        <v>1</v>
      </c>
      <c r="P29" s="2533">
        <f t="shared" si="20"/>
        <v>6</v>
      </c>
      <c r="Q29" s="445"/>
      <c r="R29" s="445"/>
    </row>
    <row r="30" spans="1:18" ht="45" customHeight="1">
      <c r="A30" s="1730" t="s">
        <v>33</v>
      </c>
      <c r="B30" s="2551">
        <v>0</v>
      </c>
      <c r="C30" s="2552">
        <v>0</v>
      </c>
      <c r="D30" s="751">
        <f t="shared" si="15"/>
        <v>0</v>
      </c>
      <c r="E30" s="2551">
        <v>1</v>
      </c>
      <c r="F30" s="2552">
        <v>0</v>
      </c>
      <c r="G30" s="751">
        <f t="shared" si="16"/>
        <v>1</v>
      </c>
      <c r="H30" s="2551">
        <v>0</v>
      </c>
      <c r="I30" s="2552">
        <v>0</v>
      </c>
      <c r="J30" s="751">
        <f t="shared" si="17"/>
        <v>0</v>
      </c>
      <c r="K30" s="2551">
        <v>0</v>
      </c>
      <c r="L30" s="2552">
        <v>1</v>
      </c>
      <c r="M30" s="751">
        <f t="shared" si="18"/>
        <v>1</v>
      </c>
      <c r="N30" s="2531">
        <f t="shared" si="19"/>
        <v>1</v>
      </c>
      <c r="O30" s="2532">
        <f t="shared" si="9"/>
        <v>1</v>
      </c>
      <c r="P30" s="2533">
        <f t="shared" si="20"/>
        <v>2</v>
      </c>
      <c r="Q30" s="445"/>
      <c r="R30" s="445"/>
    </row>
    <row r="31" spans="1:18" ht="27" thickBot="1">
      <c r="A31" s="1730" t="s">
        <v>327</v>
      </c>
      <c r="B31" s="2551">
        <v>0</v>
      </c>
      <c r="C31" s="2552">
        <v>0</v>
      </c>
      <c r="D31" s="751">
        <f t="shared" si="15"/>
        <v>0</v>
      </c>
      <c r="E31" s="2551">
        <v>0</v>
      </c>
      <c r="F31" s="2552">
        <v>0</v>
      </c>
      <c r="G31" s="751">
        <f t="shared" si="16"/>
        <v>0</v>
      </c>
      <c r="H31" s="2551">
        <v>0</v>
      </c>
      <c r="I31" s="2552">
        <v>0</v>
      </c>
      <c r="J31" s="751">
        <f t="shared" si="17"/>
        <v>0</v>
      </c>
      <c r="K31" s="2551">
        <v>0</v>
      </c>
      <c r="L31" s="2552">
        <v>0</v>
      </c>
      <c r="M31" s="751">
        <f t="shared" si="18"/>
        <v>0</v>
      </c>
      <c r="N31" s="2531">
        <f t="shared" si="19"/>
        <v>0</v>
      </c>
      <c r="O31" s="2553">
        <f t="shared" si="9"/>
        <v>0</v>
      </c>
      <c r="P31" s="2533">
        <f t="shared" si="20"/>
        <v>0</v>
      </c>
      <c r="Q31" s="445"/>
      <c r="R31" s="445"/>
    </row>
    <row r="32" spans="1:18" ht="33.75" customHeight="1" thickBot="1">
      <c r="A32" s="1081" t="s">
        <v>13</v>
      </c>
      <c r="B32" s="1089">
        <f>SUM(B26:B31)</f>
        <v>1</v>
      </c>
      <c r="C32" s="1089">
        <f t="shared" ref="C32:P32" si="21">SUM(C26:C31)</f>
        <v>0</v>
      </c>
      <c r="D32" s="1089">
        <f t="shared" si="21"/>
        <v>1</v>
      </c>
      <c r="E32" s="1089">
        <f t="shared" si="21"/>
        <v>5</v>
      </c>
      <c r="F32" s="1089">
        <f t="shared" si="21"/>
        <v>1</v>
      </c>
      <c r="G32" s="1089">
        <f t="shared" si="21"/>
        <v>6</v>
      </c>
      <c r="H32" s="1089">
        <f t="shared" si="21"/>
        <v>3</v>
      </c>
      <c r="I32" s="1089">
        <f t="shared" si="21"/>
        <v>0</v>
      </c>
      <c r="J32" s="1089">
        <f t="shared" si="21"/>
        <v>3</v>
      </c>
      <c r="K32" s="1089">
        <f t="shared" si="21"/>
        <v>3</v>
      </c>
      <c r="L32" s="1089">
        <f t="shared" si="21"/>
        <v>1</v>
      </c>
      <c r="M32" s="1089">
        <f t="shared" si="21"/>
        <v>4</v>
      </c>
      <c r="N32" s="1089">
        <f t="shared" si="21"/>
        <v>12</v>
      </c>
      <c r="O32" s="2558">
        <f t="shared" si="9"/>
        <v>2</v>
      </c>
      <c r="P32" s="990">
        <f t="shared" si="21"/>
        <v>14</v>
      </c>
      <c r="Q32" s="448"/>
      <c r="R32" s="448"/>
    </row>
    <row r="33" spans="1:18" ht="26.25" thickBot="1">
      <c r="A33" s="1090" t="s">
        <v>10</v>
      </c>
      <c r="B33" s="985">
        <f t="shared" ref="B33:N33" si="22">B24</f>
        <v>191</v>
      </c>
      <c r="C33" s="985">
        <f t="shared" si="22"/>
        <v>10</v>
      </c>
      <c r="D33" s="985">
        <f t="shared" si="22"/>
        <v>201</v>
      </c>
      <c r="E33" s="985">
        <f t="shared" si="22"/>
        <v>140</v>
      </c>
      <c r="F33" s="985">
        <f t="shared" si="22"/>
        <v>12</v>
      </c>
      <c r="G33" s="985">
        <f t="shared" si="22"/>
        <v>152</v>
      </c>
      <c r="H33" s="985">
        <f t="shared" si="22"/>
        <v>148</v>
      </c>
      <c r="I33" s="985">
        <f t="shared" si="22"/>
        <v>8</v>
      </c>
      <c r="J33" s="985">
        <f t="shared" si="22"/>
        <v>156</v>
      </c>
      <c r="K33" s="985">
        <f t="shared" si="22"/>
        <v>124</v>
      </c>
      <c r="L33" s="985">
        <f t="shared" si="22"/>
        <v>0</v>
      </c>
      <c r="M33" s="985">
        <f t="shared" si="22"/>
        <v>124</v>
      </c>
      <c r="N33" s="985">
        <f t="shared" si="22"/>
        <v>603</v>
      </c>
      <c r="O33" s="2542">
        <f t="shared" si="9"/>
        <v>30</v>
      </c>
      <c r="P33" s="985">
        <f>P24</f>
        <v>633</v>
      </c>
      <c r="Q33" s="448"/>
      <c r="R33" s="448"/>
    </row>
    <row r="34" spans="1:18" ht="26.25" thickBot="1">
      <c r="A34" s="1090" t="s">
        <v>14</v>
      </c>
      <c r="B34" s="1083">
        <f t="shared" ref="B34:P34" si="23">B32</f>
        <v>1</v>
      </c>
      <c r="C34" s="1083">
        <f t="shared" si="23"/>
        <v>0</v>
      </c>
      <c r="D34" s="985">
        <f t="shared" si="23"/>
        <v>1</v>
      </c>
      <c r="E34" s="2559">
        <f t="shared" si="23"/>
        <v>5</v>
      </c>
      <c r="F34" s="1083">
        <f t="shared" si="23"/>
        <v>1</v>
      </c>
      <c r="G34" s="1083">
        <f t="shared" si="23"/>
        <v>6</v>
      </c>
      <c r="H34" s="1083">
        <f t="shared" si="23"/>
        <v>3</v>
      </c>
      <c r="I34" s="1083">
        <f t="shared" si="23"/>
        <v>0</v>
      </c>
      <c r="J34" s="1083">
        <f t="shared" si="23"/>
        <v>3</v>
      </c>
      <c r="K34" s="1083">
        <f t="shared" si="23"/>
        <v>3</v>
      </c>
      <c r="L34" s="1083">
        <f t="shared" si="23"/>
        <v>1</v>
      </c>
      <c r="M34" s="1083">
        <f t="shared" si="23"/>
        <v>4</v>
      </c>
      <c r="N34" s="1083">
        <f t="shared" si="23"/>
        <v>12</v>
      </c>
      <c r="O34" s="2560">
        <f t="shared" si="9"/>
        <v>2</v>
      </c>
      <c r="P34" s="985">
        <f t="shared" si="23"/>
        <v>14</v>
      </c>
    </row>
    <row r="35" spans="1:18" ht="28.5" thickBot="1">
      <c r="A35" s="1091" t="s">
        <v>15</v>
      </c>
      <c r="B35" s="2490">
        <f t="shared" ref="B35:P35" si="24">SUM(B33:B34)</f>
        <v>192</v>
      </c>
      <c r="C35" s="2490">
        <f t="shared" si="24"/>
        <v>10</v>
      </c>
      <c r="D35" s="2492">
        <f t="shared" si="24"/>
        <v>202</v>
      </c>
      <c r="E35" s="2561">
        <f t="shared" si="24"/>
        <v>145</v>
      </c>
      <c r="F35" s="2490">
        <f t="shared" si="24"/>
        <v>13</v>
      </c>
      <c r="G35" s="2490">
        <f t="shared" si="24"/>
        <v>158</v>
      </c>
      <c r="H35" s="2490">
        <f t="shared" si="24"/>
        <v>151</v>
      </c>
      <c r="I35" s="2490">
        <f t="shared" si="24"/>
        <v>8</v>
      </c>
      <c r="J35" s="2490">
        <f t="shared" si="24"/>
        <v>159</v>
      </c>
      <c r="K35" s="2490">
        <f t="shared" si="24"/>
        <v>127</v>
      </c>
      <c r="L35" s="2490">
        <f t="shared" si="24"/>
        <v>1</v>
      </c>
      <c r="M35" s="2490">
        <f t="shared" si="24"/>
        <v>128</v>
      </c>
      <c r="N35" s="2490">
        <f t="shared" si="24"/>
        <v>615</v>
      </c>
      <c r="O35" s="2562">
        <f t="shared" si="9"/>
        <v>32</v>
      </c>
      <c r="P35" s="2492">
        <f t="shared" si="24"/>
        <v>647</v>
      </c>
      <c r="Q35" s="448"/>
      <c r="R35" s="448"/>
    </row>
    <row r="36" spans="1:18" ht="25.5">
      <c r="A36" s="4227"/>
      <c r="B36" s="4227"/>
      <c r="C36" s="4227"/>
      <c r="D36" s="4227"/>
      <c r="E36" s="4227"/>
      <c r="F36" s="4227"/>
      <c r="G36" s="4227"/>
      <c r="H36" s="4227"/>
      <c r="I36" s="4227"/>
      <c r="J36" s="4227"/>
      <c r="K36" s="4227"/>
      <c r="L36" s="4227"/>
      <c r="M36" s="4227"/>
      <c r="N36" s="4227"/>
      <c r="O36" s="4227"/>
      <c r="P36" s="4227"/>
    </row>
    <row r="37" spans="1:18" ht="25.5"/>
    <row r="38" spans="1:18" ht="25.5">
      <c r="B38" s="448"/>
      <c r="C38" s="448"/>
      <c r="D38" s="448"/>
      <c r="E38" s="448"/>
      <c r="F38" s="448"/>
      <c r="G38" s="448"/>
      <c r="H38" s="448"/>
      <c r="I38" s="448"/>
      <c r="J38" s="448"/>
      <c r="K38" s="448"/>
      <c r="L38" s="448"/>
      <c r="M38" s="448"/>
      <c r="N38" s="448"/>
      <c r="O38" s="448"/>
      <c r="P38" s="448"/>
    </row>
    <row r="39" spans="1:18" ht="25.5"/>
    <row r="40" spans="1:18" ht="25.5"/>
    <row r="41" spans="1:18" ht="25.5"/>
    <row r="42" spans="1:18" ht="25.5"/>
    <row r="43" spans="1:18" ht="25.5"/>
    <row r="44" spans="1:18" ht="25.5"/>
    <row r="45" spans="1:18" ht="25.5"/>
    <row r="46" spans="1:18" ht="25.5"/>
    <row r="47" spans="1:18" ht="25.5"/>
    <row r="48" spans="1:18" ht="25.5"/>
    <row r="49" ht="25.5"/>
    <row r="50" ht="25.5"/>
    <row r="51" ht="25.5"/>
    <row r="52" ht="25.5"/>
    <row r="53" ht="25.5"/>
    <row r="54" ht="25.5"/>
    <row r="55" ht="25.5"/>
    <row r="56" ht="25.5"/>
    <row r="57" ht="25.5"/>
    <row r="58" ht="25.5"/>
    <row r="59" ht="25.5"/>
    <row r="60" ht="25.5"/>
    <row r="61" ht="25.5"/>
    <row r="62" ht="25.5"/>
    <row r="63" ht="25.5"/>
    <row r="64" ht="25.5"/>
    <row r="65" ht="25.5"/>
    <row r="66" ht="25.5"/>
    <row r="67" ht="25.5"/>
    <row r="68" ht="25.5"/>
    <row r="69" ht="25.5"/>
    <row r="70" ht="25.5"/>
    <row r="71" ht="25.5"/>
    <row r="72" ht="25.5"/>
    <row r="73" ht="25.5"/>
    <row r="74" ht="25.5"/>
    <row r="75" ht="25.5"/>
    <row r="76" ht="25.5"/>
    <row r="77" ht="25.5"/>
    <row r="78" ht="25.5"/>
    <row r="79" ht="25.5"/>
    <row r="80" ht="25.5"/>
    <row r="81" ht="25.5"/>
    <row r="82" ht="25.5"/>
    <row r="83" ht="25.5"/>
    <row r="84" ht="25.5"/>
    <row r="85" ht="25.5"/>
    <row r="86" ht="25.5"/>
    <row r="87" ht="25.5"/>
    <row r="88" ht="25.5"/>
    <row r="89" ht="25.5"/>
    <row r="90" ht="25.5"/>
    <row r="91" ht="25.5"/>
    <row r="92" ht="25.5"/>
    <row r="93" ht="25.5"/>
    <row r="94" ht="25.5"/>
    <row r="95" ht="25.5"/>
    <row r="96" ht="25.5"/>
    <row r="97" ht="25.5"/>
    <row r="98" ht="25.5"/>
    <row r="99" ht="25.5"/>
    <row r="100" ht="25.5"/>
    <row r="101" ht="25.5"/>
    <row r="102" ht="25.5"/>
    <row r="103" ht="25.5"/>
    <row r="104" ht="25.5"/>
    <row r="105" ht="25.5"/>
    <row r="106" ht="25.5"/>
    <row r="107" ht="25.5"/>
    <row r="108" ht="25.5"/>
    <row r="109" ht="25.5"/>
    <row r="110" ht="25.5"/>
    <row r="111" ht="25.5"/>
    <row r="112" ht="25.5"/>
    <row r="113" ht="25.5"/>
    <row r="114" ht="25.5"/>
    <row r="115" ht="25.5"/>
    <row r="116" ht="25.5"/>
    <row r="117" ht="25.5"/>
    <row r="118" ht="25.5"/>
    <row r="119" ht="25.5"/>
    <row r="120" ht="25.5"/>
    <row r="121" ht="25.5"/>
    <row r="122" ht="25.5"/>
    <row r="123" ht="25.5"/>
    <row r="124" ht="25.5"/>
    <row r="125" ht="25.5"/>
    <row r="126" ht="25.5"/>
    <row r="127" ht="25.5"/>
    <row r="128" ht="25.5"/>
    <row r="129" ht="25.5"/>
    <row r="130" ht="25.5"/>
    <row r="131" ht="25.5"/>
    <row r="132" ht="25.5"/>
    <row r="133" ht="25.5"/>
    <row r="134" ht="25.5"/>
    <row r="135" ht="25.5"/>
    <row r="136" ht="25.5"/>
    <row r="137" ht="25.5"/>
    <row r="138" ht="25.5"/>
    <row r="139" ht="25.5"/>
    <row r="140" ht="25.5"/>
    <row r="141" ht="25.5"/>
    <row r="142" ht="25.5"/>
    <row r="143" ht="25.5"/>
    <row r="144" ht="25.5"/>
    <row r="145" ht="25.5"/>
    <row r="146" ht="25.5"/>
    <row r="147" ht="25.5"/>
    <row r="148" ht="25.5"/>
    <row r="149" ht="25.5"/>
    <row r="150" ht="25.5"/>
    <row r="151" ht="25.5"/>
    <row r="152" ht="25.5"/>
    <row r="153" ht="25.5"/>
    <row r="154" ht="25.5"/>
    <row r="155" ht="25.5"/>
    <row r="156" ht="25.5"/>
    <row r="157" ht="25.5"/>
    <row r="158" ht="25.5"/>
    <row r="159" ht="25.5"/>
    <row r="160" ht="25.5"/>
    <row r="161" ht="25.5"/>
    <row r="162" ht="25.5"/>
    <row r="163" ht="25.5"/>
    <row r="164" ht="25.5"/>
    <row r="165" ht="25.5"/>
    <row r="166" ht="25.5"/>
    <row r="167" ht="25.5"/>
    <row r="168" ht="25.5"/>
    <row r="169" ht="25.5"/>
    <row r="170" ht="25.5"/>
    <row r="171" ht="25.5"/>
    <row r="172" ht="25.5"/>
    <row r="173" ht="25.5"/>
    <row r="174" ht="25.5"/>
    <row r="175" ht="25.5"/>
    <row r="176" ht="25.5"/>
    <row r="177" ht="25.5"/>
    <row r="178" ht="25.5"/>
    <row r="179" ht="25.5"/>
    <row r="180" ht="25.5"/>
    <row r="181" ht="25.5"/>
    <row r="182" ht="25.5"/>
    <row r="183" ht="25.5"/>
    <row r="184" ht="25.5"/>
    <row r="185" ht="25.5"/>
    <row r="186" ht="25.5"/>
    <row r="187" ht="25.5"/>
    <row r="188" ht="25.5"/>
    <row r="189" ht="25.5"/>
    <row r="190" ht="25.5"/>
    <row r="191" ht="25.5"/>
    <row r="192" ht="25.5"/>
    <row r="193" ht="25.5"/>
    <row r="194" ht="25.5"/>
    <row r="195" ht="25.5"/>
    <row r="196" ht="25.5"/>
    <row r="197" ht="25.5"/>
    <row r="198" ht="25.5"/>
    <row r="199" ht="25.5"/>
    <row r="200" ht="25.5"/>
    <row r="201" ht="25.5"/>
    <row r="202" ht="25.5"/>
    <row r="203" ht="25.5"/>
    <row r="204" ht="25.5"/>
    <row r="205" ht="25.5"/>
    <row r="206" ht="25.5"/>
    <row r="207" ht="25.5"/>
    <row r="208" ht="25.5"/>
    <row r="209" ht="25.5"/>
    <row r="210" ht="25.5"/>
    <row r="211" ht="25.5"/>
    <row r="212" ht="25.5"/>
    <row r="213" ht="25.5"/>
    <row r="214" ht="25.5"/>
    <row r="215" ht="25.5"/>
    <row r="216" ht="25.5"/>
    <row r="217" ht="25.5"/>
    <row r="218" ht="25.5"/>
    <row r="219" ht="25.5"/>
    <row r="220" ht="25.5"/>
    <row r="221" ht="25.5"/>
    <row r="222" ht="25.5"/>
    <row r="223" ht="25.5"/>
    <row r="224" ht="25.5"/>
    <row r="225" ht="25.5"/>
    <row r="226" ht="25.5"/>
    <row r="227" ht="25.5"/>
    <row r="228" ht="25.5"/>
    <row r="229" ht="25.5"/>
    <row r="230" ht="25.5"/>
    <row r="231" ht="25.5"/>
    <row r="232" ht="25.5"/>
    <row r="233" ht="25.5"/>
    <row r="234" ht="25.5"/>
    <row r="235" ht="25.5"/>
    <row r="236" ht="25.5"/>
    <row r="237" ht="25.5"/>
    <row r="238" ht="25.5"/>
    <row r="239" ht="25.5"/>
    <row r="240" ht="25.5"/>
    <row r="241" ht="25.5"/>
    <row r="242" ht="25.5"/>
    <row r="243" ht="25.5"/>
    <row r="244" ht="25.5"/>
    <row r="245" ht="25.5"/>
    <row r="246" ht="25.5"/>
    <row r="247" ht="25.5"/>
    <row r="248" ht="25.5"/>
    <row r="249" ht="25.5"/>
    <row r="250" ht="25.5"/>
    <row r="251" ht="25.5"/>
    <row r="252" ht="25.5"/>
    <row r="253" ht="25.5"/>
    <row r="254" ht="25.5"/>
    <row r="255" ht="25.5"/>
    <row r="256" ht="25.5"/>
    <row r="257" ht="25.5"/>
    <row r="258" ht="25.5"/>
    <row r="259" ht="25.5"/>
    <row r="260" ht="25.5"/>
    <row r="261" ht="25.5"/>
    <row r="262" ht="25.5"/>
    <row r="263" ht="25.5"/>
    <row r="264" ht="25.5"/>
    <row r="265" ht="25.5"/>
    <row r="266" ht="25.5"/>
    <row r="267" ht="25.5"/>
    <row r="268" ht="25.5"/>
    <row r="269" ht="25.5"/>
    <row r="270" ht="25.5"/>
    <row r="271" ht="25.5"/>
    <row r="272" ht="25.5"/>
    <row r="273" ht="25.5"/>
    <row r="274" ht="25.5"/>
    <row r="275" ht="25.5"/>
    <row r="276" ht="25.5"/>
    <row r="277" ht="25.5"/>
    <row r="278" ht="25.5"/>
    <row r="279" ht="25.5"/>
    <row r="280" ht="25.5"/>
    <row r="281" ht="25.5"/>
    <row r="282" ht="25.5"/>
    <row r="283" ht="25.5"/>
    <row r="284" ht="25.5"/>
    <row r="285" ht="25.5"/>
    <row r="286" ht="25.5"/>
    <row r="287" ht="25.5"/>
    <row r="288" ht="25.5"/>
    <row r="289" ht="25.5"/>
    <row r="290" ht="25.5"/>
    <row r="291" ht="25.5"/>
    <row r="292" ht="25.5"/>
    <row r="293" ht="25.5"/>
    <row r="294" ht="25.5"/>
    <row r="295" ht="25.5"/>
    <row r="296" ht="25.5"/>
    <row r="297" ht="25.5"/>
    <row r="298" ht="25.5"/>
    <row r="299" ht="25.5"/>
    <row r="300" ht="25.5"/>
    <row r="301" ht="25.5"/>
    <row r="302" ht="25.5"/>
    <row r="303" ht="25.5"/>
    <row r="304" ht="25.5"/>
    <row r="305" ht="25.5"/>
    <row r="306" ht="25.5"/>
    <row r="307" ht="25.5"/>
    <row r="308" ht="25.5"/>
    <row r="309" ht="25.5"/>
    <row r="310" ht="25.5"/>
    <row r="311" ht="25.5"/>
    <row r="312" ht="25.5"/>
    <row r="313" ht="25.5"/>
    <row r="314" ht="25.5"/>
    <row r="315" ht="25.5"/>
    <row r="316" ht="25.5"/>
    <row r="317" ht="25.5"/>
    <row r="318" ht="25.5"/>
    <row r="319" ht="25.5"/>
    <row r="320" ht="25.5"/>
    <row r="321" ht="25.5"/>
    <row r="322" ht="25.5"/>
    <row r="323" ht="25.5"/>
    <row r="324" ht="25.5"/>
    <row r="325" ht="25.5"/>
    <row r="326" ht="25.5"/>
    <row r="327" ht="25.5"/>
    <row r="328" ht="25.5"/>
    <row r="329" ht="25.5"/>
    <row r="330" ht="25.5"/>
    <row r="331" ht="25.5"/>
    <row r="332" ht="25.5"/>
    <row r="333" ht="25.5"/>
    <row r="334" ht="25.5"/>
    <row r="335" ht="25.5"/>
    <row r="336" ht="25.5"/>
    <row r="337" ht="25.5"/>
    <row r="338" ht="25.5"/>
    <row r="339" ht="25.5"/>
    <row r="340" ht="25.5"/>
    <row r="341" ht="25.5"/>
    <row r="342" ht="25.5"/>
    <row r="343" ht="25.5"/>
    <row r="344" ht="25.5"/>
    <row r="345" ht="25.5"/>
    <row r="346" ht="25.5"/>
    <row r="347" ht="25.5"/>
    <row r="348" ht="25.5"/>
    <row r="349" ht="25.5"/>
    <row r="350" ht="25.5"/>
    <row r="351" ht="25.5"/>
    <row r="352" ht="25.5"/>
    <row r="353" ht="25.5"/>
    <row r="354" ht="25.5"/>
    <row r="355" ht="25.5"/>
    <row r="356" ht="25.5"/>
    <row r="357" ht="25.5"/>
    <row r="358" ht="25.5"/>
    <row r="359" ht="25.5"/>
    <row r="360" ht="25.5"/>
    <row r="361" ht="25.5"/>
    <row r="362" ht="25.5"/>
    <row r="363" ht="25.5"/>
    <row r="364" ht="25.5"/>
    <row r="365" ht="25.5"/>
    <row r="366" ht="25.5"/>
    <row r="367" ht="25.5"/>
    <row r="368" ht="25.5"/>
    <row r="369" ht="25.5"/>
    <row r="370" ht="25.5"/>
    <row r="371" ht="25.5"/>
    <row r="372" ht="25.5"/>
    <row r="373" ht="25.5"/>
    <row r="374" ht="25.5"/>
    <row r="375" ht="25.5"/>
    <row r="376" ht="25.5"/>
    <row r="377" ht="25.5"/>
    <row r="378" ht="25.5"/>
    <row r="379" ht="25.5"/>
    <row r="380" ht="25.5"/>
    <row r="381" ht="25.5"/>
    <row r="382" ht="25.5"/>
    <row r="383" ht="25.5"/>
    <row r="384" ht="25.5"/>
    <row r="385" ht="25.5"/>
    <row r="386" ht="25.5"/>
    <row r="387" ht="25.5"/>
    <row r="388" ht="25.5"/>
    <row r="389" ht="25.5"/>
    <row r="390" ht="25.5"/>
    <row r="391" ht="25.5"/>
    <row r="392" ht="25.5"/>
    <row r="393" ht="25.5"/>
    <row r="394" ht="25.5"/>
    <row r="395" ht="25.5"/>
    <row r="396" ht="25.5"/>
    <row r="397" ht="25.5"/>
    <row r="398" ht="25.5"/>
    <row r="399" ht="25.5"/>
    <row r="400" ht="25.5"/>
    <row r="401" ht="25.5"/>
    <row r="402" ht="25.5"/>
    <row r="403" ht="25.5"/>
    <row r="404" ht="25.5"/>
    <row r="405" ht="25.5"/>
    <row r="406" ht="25.5"/>
    <row r="407" ht="25.5"/>
    <row r="408" ht="25.5"/>
    <row r="409" ht="25.5"/>
    <row r="410" ht="25.5"/>
    <row r="411" ht="25.5"/>
    <row r="412" ht="25.5"/>
    <row r="413" ht="25.5"/>
    <row r="414" ht="25.5"/>
    <row r="415" ht="25.5"/>
    <row r="416" ht="25.5"/>
    <row r="417" ht="25.5"/>
    <row r="418" ht="25.5"/>
    <row r="419" ht="25.5"/>
    <row r="420" ht="25.5"/>
    <row r="421" ht="25.5"/>
    <row r="422" ht="25.5"/>
    <row r="423" ht="25.5"/>
    <row r="424" ht="25.5"/>
    <row r="425" ht="25.5"/>
    <row r="426" ht="25.5"/>
    <row r="427" ht="25.5"/>
    <row r="428" ht="25.5"/>
    <row r="429" ht="25.5"/>
    <row r="430" ht="25.5"/>
    <row r="431" ht="25.5"/>
    <row r="432" ht="25.5"/>
    <row r="433" ht="25.5"/>
    <row r="434" ht="25.5"/>
    <row r="435" ht="25.5"/>
    <row r="436" ht="25.5"/>
    <row r="437" ht="25.5"/>
    <row r="438" ht="25.5"/>
    <row r="439" ht="25.5"/>
    <row r="440" ht="25.5"/>
    <row r="441" ht="25.5"/>
    <row r="442" ht="25.5"/>
    <row r="443" ht="25.5"/>
    <row r="444" ht="25.5"/>
    <row r="445" ht="25.5"/>
    <row r="446" ht="25.5"/>
    <row r="447" ht="25.5"/>
    <row r="448" ht="25.5"/>
    <row r="449" ht="25.5"/>
    <row r="450" ht="25.5"/>
    <row r="451" ht="25.5"/>
    <row r="452" ht="25.5"/>
    <row r="453" ht="25.5"/>
    <row r="454" ht="25.5"/>
    <row r="455" ht="25.5"/>
    <row r="456" ht="25.5"/>
    <row r="457" ht="25.5"/>
    <row r="458" ht="25.5"/>
    <row r="459" ht="25.5"/>
    <row r="460" ht="25.5"/>
    <row r="461" ht="25.5"/>
    <row r="462" ht="25.5"/>
    <row r="463" ht="25.5"/>
    <row r="464" ht="25.5"/>
    <row r="465" ht="25.5"/>
    <row r="466" ht="25.5"/>
    <row r="467" ht="25.5"/>
    <row r="468" ht="25.5"/>
    <row r="469" ht="25.5"/>
    <row r="470" ht="25.5"/>
    <row r="471" ht="25.5"/>
    <row r="472" ht="25.5"/>
    <row r="473" ht="25.5"/>
    <row r="474" ht="25.5"/>
    <row r="475" ht="25.5"/>
    <row r="476" ht="25.5"/>
    <row r="477" ht="25.5"/>
    <row r="478" ht="25.5"/>
    <row r="479" ht="25.5"/>
    <row r="480" ht="25.5"/>
    <row r="481" ht="25.5"/>
    <row r="482" ht="25.5"/>
    <row r="483" ht="25.5"/>
    <row r="484" ht="25.5"/>
    <row r="485" ht="25.5"/>
    <row r="486" ht="25.5"/>
    <row r="487" ht="25.5"/>
    <row r="488" ht="25.5"/>
    <row r="489" ht="25.5"/>
    <row r="490" ht="25.5"/>
    <row r="491" ht="25.5"/>
    <row r="492" ht="25.5"/>
    <row r="493" ht="25.5"/>
    <row r="494" ht="25.5"/>
    <row r="495" ht="25.5"/>
    <row r="496" ht="25.5"/>
    <row r="497" ht="25.5"/>
    <row r="498" ht="25.5"/>
    <row r="499" ht="25.5"/>
    <row r="500" ht="25.5"/>
    <row r="501" ht="25.5"/>
    <row r="502" ht="25.5"/>
    <row r="503" ht="25.5"/>
    <row r="504" ht="25.5"/>
    <row r="505" ht="25.5"/>
    <row r="506" ht="25.5"/>
    <row r="507" ht="25.5"/>
    <row r="508" ht="25.5"/>
    <row r="509" ht="25.5"/>
    <row r="510" ht="25.5"/>
    <row r="511" ht="25.5"/>
    <row r="512" ht="25.5"/>
    <row r="513" ht="25.5"/>
    <row r="514" ht="25.5"/>
    <row r="515" ht="25.5"/>
    <row r="516" ht="25.5"/>
    <row r="517" ht="25.5"/>
    <row r="518" ht="25.5"/>
    <row r="519" ht="25.5"/>
    <row r="520" ht="25.5"/>
    <row r="521" ht="25.5"/>
    <row r="522" ht="25.5"/>
    <row r="523" ht="25.5"/>
    <row r="524" ht="25.5"/>
    <row r="525" ht="25.5"/>
    <row r="526" ht="25.5"/>
    <row r="527" ht="25.5"/>
    <row r="528" ht="25.5"/>
    <row r="529" ht="25.5"/>
    <row r="530" ht="25.5"/>
    <row r="531" ht="25.5"/>
    <row r="532" ht="25.5"/>
    <row r="533" ht="25.5"/>
    <row r="534" ht="25.5"/>
    <row r="535" ht="25.5"/>
    <row r="536" ht="25.5"/>
    <row r="537" ht="25.5"/>
    <row r="538" ht="25.5"/>
    <row r="539" ht="25.5"/>
    <row r="540" ht="25.5"/>
    <row r="541" ht="25.5"/>
    <row r="542" ht="25.5"/>
    <row r="543" ht="25.5"/>
    <row r="544" ht="25.5"/>
    <row r="545" ht="25.5"/>
    <row r="546" ht="25.5"/>
    <row r="547" ht="25.5"/>
    <row r="548" ht="25.5"/>
    <row r="549" ht="25.5"/>
    <row r="550" ht="25.5"/>
    <row r="551" ht="25.5"/>
    <row r="552" ht="25.5"/>
    <row r="553" ht="25.5"/>
    <row r="554" ht="25.5"/>
    <row r="555" ht="25.5"/>
    <row r="556" ht="25.5"/>
    <row r="557" ht="25.5"/>
    <row r="558" ht="25.5"/>
    <row r="559" ht="25.5"/>
    <row r="560" ht="25.5"/>
    <row r="561" ht="25.5"/>
    <row r="562" ht="25.5"/>
    <row r="563" ht="25.5"/>
    <row r="564" ht="25.5"/>
    <row r="565" ht="25.5"/>
    <row r="566" ht="25.5"/>
    <row r="567" ht="25.5"/>
    <row r="568" ht="25.5"/>
    <row r="569" ht="25.5"/>
    <row r="570" ht="25.5"/>
    <row r="571" ht="25.5"/>
    <row r="572" ht="25.5"/>
    <row r="573" ht="25.5"/>
    <row r="574" ht="25.5"/>
    <row r="575" ht="25.5"/>
    <row r="576" ht="25.5"/>
    <row r="577" ht="25.5"/>
    <row r="578" ht="25.5"/>
    <row r="579" ht="25.5"/>
    <row r="580" ht="25.5"/>
    <row r="581" ht="25.5"/>
    <row r="582" ht="25.5"/>
    <row r="583" ht="25.5"/>
    <row r="584" ht="25.5"/>
    <row r="585" ht="25.5"/>
    <row r="586" ht="25.5"/>
    <row r="587" ht="25.5"/>
    <row r="588" ht="25.5"/>
    <row r="589" ht="25.5"/>
    <row r="590" ht="25.5"/>
    <row r="591" ht="25.5"/>
    <row r="592" ht="25.5"/>
    <row r="593" ht="25.5"/>
    <row r="594" ht="25.5"/>
    <row r="595" ht="25.5"/>
    <row r="596" ht="25.5"/>
    <row r="597" ht="25.5"/>
    <row r="598" ht="25.5"/>
    <row r="599" ht="25.5"/>
    <row r="600" ht="25.5"/>
    <row r="601" ht="25.5"/>
    <row r="602" ht="25.5"/>
    <row r="603" ht="25.5"/>
    <row r="604" ht="25.5"/>
    <row r="605" ht="25.5"/>
    <row r="606" ht="25.5"/>
    <row r="607" ht="25.5"/>
    <row r="608" ht="25.5"/>
    <row r="609" ht="25.5"/>
    <row r="610" ht="25.5"/>
    <row r="611" ht="25.5"/>
    <row r="612" ht="25.5"/>
    <row r="613" ht="25.5"/>
    <row r="614" ht="25.5"/>
    <row r="615" ht="25.5"/>
    <row r="616" ht="25.5"/>
    <row r="617" ht="25.5"/>
    <row r="618" ht="25.5"/>
    <row r="619" ht="25.5"/>
    <row r="620" ht="25.5"/>
    <row r="621" ht="25.5"/>
    <row r="622" ht="25.5"/>
    <row r="623" ht="25.5"/>
    <row r="624" ht="25.5"/>
    <row r="625" ht="25.5"/>
    <row r="626" ht="25.5"/>
    <row r="627" ht="25.5"/>
    <row r="628" ht="25.5"/>
    <row r="629" ht="25.5"/>
    <row r="630" ht="25.5"/>
    <row r="631" ht="25.5"/>
    <row r="632" ht="25.5"/>
    <row r="633" ht="25.5"/>
    <row r="634" ht="25.5"/>
    <row r="635" ht="25.5"/>
    <row r="636" ht="25.5"/>
    <row r="637" ht="25.5"/>
    <row r="638" ht="25.5"/>
    <row r="639" ht="25.5"/>
    <row r="640" ht="25.5"/>
    <row r="641" ht="25.5"/>
    <row r="642" ht="25.5"/>
    <row r="643" ht="25.5"/>
    <row r="644" ht="25.5"/>
    <row r="645" ht="25.5"/>
    <row r="646" ht="25.5"/>
    <row r="647" ht="25.5"/>
    <row r="648" ht="25.5"/>
    <row r="649" ht="25.5"/>
    <row r="650" ht="25.5"/>
    <row r="651" ht="25.5"/>
    <row r="652" ht="25.5"/>
    <row r="653" ht="25.5"/>
    <row r="654" ht="25.5"/>
    <row r="655" ht="25.5"/>
    <row r="656" ht="25.5"/>
    <row r="657" ht="25.5"/>
    <row r="658" ht="25.5"/>
    <row r="659" ht="25.5"/>
    <row r="660" ht="25.5"/>
    <row r="661" ht="25.5"/>
    <row r="662" ht="25.5"/>
    <row r="663" ht="25.5"/>
    <row r="664" ht="25.5"/>
    <row r="665" ht="25.5"/>
    <row r="666" ht="25.5"/>
    <row r="667" ht="25.5"/>
    <row r="668" ht="25.5"/>
    <row r="669" ht="25.5"/>
    <row r="670" ht="25.5"/>
    <row r="671" ht="25.5"/>
    <row r="672" ht="25.5"/>
    <row r="673" ht="25.5"/>
    <row r="674" ht="25.5"/>
    <row r="675" ht="25.5"/>
    <row r="676" ht="25.5"/>
    <row r="677" ht="25.5"/>
    <row r="678" ht="25.5"/>
    <row r="679" ht="25.5"/>
    <row r="680" ht="25.5"/>
    <row r="681" ht="25.5"/>
    <row r="682" ht="25.5"/>
    <row r="683" ht="25.5"/>
    <row r="684" ht="25.5"/>
    <row r="685" ht="25.5"/>
    <row r="686" ht="25.5"/>
    <row r="687" ht="25.5"/>
    <row r="688" ht="25.5"/>
    <row r="689" ht="25.5"/>
    <row r="690" ht="25.5"/>
    <row r="691" ht="25.5"/>
    <row r="692" ht="25.5"/>
    <row r="693" ht="25.5"/>
    <row r="694" ht="25.5"/>
    <row r="695" ht="25.5"/>
    <row r="696" ht="25.5"/>
    <row r="697" ht="25.5"/>
    <row r="698" ht="25.5"/>
    <row r="699" ht="25.5"/>
    <row r="700" ht="25.5"/>
    <row r="701" ht="25.5"/>
    <row r="702" ht="25.5"/>
    <row r="703" ht="25.5"/>
    <row r="704" ht="25.5"/>
    <row r="705" ht="25.5"/>
    <row r="706" ht="25.5"/>
    <row r="707" ht="25.5"/>
    <row r="708" ht="25.5"/>
    <row r="709" ht="25.5"/>
    <row r="710" ht="25.5"/>
    <row r="711" ht="25.5"/>
    <row r="712" ht="25.5"/>
    <row r="713" ht="25.5"/>
    <row r="714" ht="25.5"/>
    <row r="715" ht="25.5"/>
    <row r="716" ht="25.5"/>
    <row r="717" ht="25.5"/>
    <row r="718" ht="25.5"/>
    <row r="719" ht="25.5"/>
    <row r="720" ht="25.5"/>
    <row r="721" ht="25.5"/>
    <row r="722" ht="25.5"/>
    <row r="723" ht="25.5"/>
    <row r="724" ht="25.5"/>
    <row r="725" ht="25.5"/>
    <row r="726" ht="25.5"/>
    <row r="727" ht="25.5"/>
    <row r="728" ht="25.5"/>
    <row r="729" ht="25.5"/>
    <row r="730" ht="25.5"/>
    <row r="731" ht="25.5"/>
    <row r="732" ht="25.5"/>
    <row r="733" ht="25.5"/>
    <row r="734" ht="25.5"/>
    <row r="735" ht="25.5"/>
    <row r="736" ht="25.5"/>
    <row r="737" ht="25.5"/>
    <row r="738" ht="25.5"/>
    <row r="739" ht="25.5"/>
    <row r="740" ht="25.5"/>
    <row r="741" ht="25.5"/>
    <row r="742" ht="25.5"/>
    <row r="743" ht="25.5"/>
    <row r="744" ht="25.5"/>
    <row r="745" ht="25.5"/>
    <row r="746" ht="25.5"/>
    <row r="747" ht="25.5"/>
    <row r="748" ht="25.5"/>
    <row r="749" ht="25.5"/>
    <row r="750" ht="25.5"/>
    <row r="751" ht="25.5"/>
    <row r="752" ht="25.5"/>
    <row r="753" ht="25.5"/>
    <row r="754" ht="25.5"/>
    <row r="755" ht="25.5"/>
    <row r="756" ht="25.5"/>
    <row r="757" ht="25.5"/>
    <row r="758" ht="25.5"/>
    <row r="759" ht="25.5"/>
    <row r="760" ht="25.5"/>
    <row r="761" ht="25.5"/>
    <row r="762" ht="25.5"/>
    <row r="763" ht="25.5"/>
    <row r="764" ht="25.5"/>
    <row r="765" ht="25.5"/>
    <row r="766" ht="25.5"/>
    <row r="767" ht="25.5"/>
    <row r="768" ht="25.5"/>
    <row r="769" ht="25.5"/>
    <row r="770" ht="25.5"/>
    <row r="771" ht="25.5"/>
    <row r="772" ht="25.5"/>
    <row r="773" ht="25.5"/>
    <row r="774" ht="25.5"/>
    <row r="775" ht="25.5"/>
    <row r="776" ht="25.5"/>
    <row r="777" ht="25.5"/>
    <row r="778" ht="25.5"/>
    <row r="779" ht="25.5"/>
    <row r="780" ht="25.5"/>
    <row r="781" ht="25.5"/>
    <row r="782" ht="25.5"/>
    <row r="783" ht="25.5"/>
    <row r="784" ht="25.5"/>
    <row r="785" ht="25.5"/>
    <row r="786" ht="25.5"/>
    <row r="787" ht="25.5"/>
    <row r="788" ht="25.5"/>
    <row r="789" ht="25.5"/>
    <row r="790" ht="25.5"/>
    <row r="791" ht="25.5"/>
    <row r="792" ht="25.5"/>
    <row r="793" ht="25.5"/>
    <row r="794" ht="25.5"/>
    <row r="795" ht="25.5"/>
    <row r="796" ht="25.5"/>
    <row r="797" ht="25.5"/>
    <row r="798" ht="25.5"/>
    <row r="799" ht="25.5"/>
    <row r="800" ht="25.5"/>
    <row r="801" ht="25.5"/>
    <row r="802" ht="25.5"/>
    <row r="803" ht="25.5"/>
    <row r="804" ht="25.5"/>
    <row r="805" ht="25.5"/>
    <row r="806" ht="25.5"/>
    <row r="807" ht="25.5"/>
    <row r="808" ht="25.5"/>
    <row r="809" ht="25.5"/>
    <row r="810" ht="25.5"/>
    <row r="811" ht="25.5"/>
    <row r="812" ht="25.5"/>
    <row r="813" ht="25.5"/>
    <row r="814" ht="25.5"/>
    <row r="815" ht="25.5"/>
    <row r="816" ht="25.5"/>
    <row r="817" ht="25.5"/>
    <row r="818" ht="25.5"/>
    <row r="819" ht="25.5"/>
    <row r="820" ht="25.5"/>
    <row r="821" ht="25.5"/>
    <row r="822" ht="25.5"/>
    <row r="823" ht="25.5"/>
    <row r="824" ht="25.5"/>
    <row r="825" ht="25.5"/>
    <row r="826" ht="25.5"/>
    <row r="827" ht="25.5"/>
    <row r="828" ht="25.5"/>
    <row r="829" ht="25.5"/>
    <row r="830" ht="25.5"/>
    <row r="831" ht="25.5"/>
    <row r="832" ht="25.5"/>
    <row r="833" ht="25.5"/>
    <row r="834" ht="25.5"/>
    <row r="835" ht="25.5"/>
    <row r="836" ht="25.5"/>
    <row r="837" ht="25.5"/>
    <row r="838" ht="25.5"/>
    <row r="839" ht="25.5"/>
    <row r="840" ht="25.5"/>
    <row r="841" ht="25.5"/>
    <row r="842" ht="25.5"/>
    <row r="843" ht="25.5"/>
    <row r="844" ht="25.5"/>
    <row r="845" ht="25.5"/>
    <row r="846" ht="25.5"/>
    <row r="847" ht="25.5"/>
    <row r="848" ht="25.5"/>
    <row r="849" ht="25.5"/>
    <row r="850" ht="25.5"/>
    <row r="851" ht="25.5"/>
    <row r="852" ht="25.5"/>
    <row r="853" ht="25.5"/>
    <row r="854" ht="25.5"/>
    <row r="855" ht="25.5"/>
    <row r="856" ht="25.5"/>
    <row r="857" ht="25.5"/>
    <row r="858" ht="25.5"/>
    <row r="859" ht="25.5"/>
    <row r="860" ht="25.5"/>
    <row r="861" ht="25.5"/>
    <row r="862" ht="25.5"/>
    <row r="863" ht="25.5"/>
    <row r="864" ht="25.5"/>
    <row r="865" ht="25.5"/>
    <row r="866" ht="25.5"/>
    <row r="867" ht="25.5"/>
    <row r="868" ht="25.5"/>
    <row r="869" ht="25.5"/>
    <row r="870" ht="25.5"/>
    <row r="871" ht="25.5"/>
    <row r="872" ht="25.5"/>
    <row r="873" ht="25.5"/>
    <row r="874" ht="25.5"/>
    <row r="875" ht="25.5"/>
    <row r="876" ht="25.5"/>
    <row r="877" ht="25.5"/>
    <row r="878" ht="25.5"/>
    <row r="879" ht="25.5"/>
    <row r="880" ht="25.5"/>
    <row r="881" ht="25.5"/>
    <row r="882" ht="25.5"/>
    <row r="883" ht="25.5"/>
    <row r="884" ht="25.5"/>
    <row r="885" ht="25.5"/>
    <row r="886" ht="25.5"/>
    <row r="887" ht="25.5"/>
    <row r="888" ht="25.5"/>
    <row r="889" ht="25.5"/>
    <row r="890" ht="25.5"/>
    <row r="891" ht="25.5"/>
    <row r="892" ht="25.5"/>
    <row r="893" ht="25.5"/>
    <row r="894" ht="25.5"/>
    <row r="895" ht="25.5"/>
    <row r="896" ht="25.5"/>
    <row r="897" ht="25.5"/>
    <row r="898" ht="25.5"/>
    <row r="899" ht="25.5"/>
    <row r="900" ht="25.5"/>
    <row r="901" ht="25.5"/>
    <row r="902" ht="25.5"/>
    <row r="903" ht="25.5"/>
    <row r="904" ht="25.5"/>
    <row r="905" ht="25.5"/>
    <row r="906" ht="25.5"/>
    <row r="907" ht="25.5"/>
    <row r="908" ht="25.5"/>
    <row r="909" ht="25.5"/>
    <row r="910" ht="25.5"/>
    <row r="911" ht="25.5"/>
    <row r="912" ht="25.5"/>
    <row r="913" ht="25.5"/>
    <row r="914" ht="25.5"/>
    <row r="915" ht="25.5"/>
    <row r="916" ht="25.5"/>
    <row r="917" ht="25.5"/>
    <row r="918" ht="25.5"/>
    <row r="919" ht="25.5"/>
    <row r="920" ht="25.5"/>
    <row r="921" ht="25.5"/>
    <row r="922" ht="25.5"/>
    <row r="923" ht="25.5"/>
    <row r="924" ht="25.5"/>
    <row r="925" ht="25.5"/>
    <row r="926" ht="25.5"/>
    <row r="927" ht="25.5"/>
    <row r="928" ht="25.5"/>
    <row r="929" ht="25.5"/>
    <row r="930" ht="25.5"/>
    <row r="931" ht="25.5"/>
    <row r="932" ht="25.5"/>
    <row r="933" ht="25.5"/>
    <row r="934" ht="25.5"/>
    <row r="935" ht="25.5"/>
    <row r="936" ht="25.5"/>
    <row r="937" ht="25.5"/>
    <row r="938" ht="25.5"/>
    <row r="939" ht="25.5"/>
    <row r="940" ht="25.5"/>
    <row r="941" ht="25.5"/>
    <row r="942" ht="25.5"/>
    <row r="943" ht="25.5"/>
    <row r="944" ht="25.5"/>
    <row r="945" ht="25.5"/>
    <row r="946" ht="25.5"/>
    <row r="947" ht="25.5"/>
    <row r="948" ht="25.5"/>
    <row r="949" ht="25.5"/>
    <row r="950" ht="25.5"/>
    <row r="951" ht="25.5"/>
    <row r="952" ht="25.5"/>
    <row r="953" ht="25.5"/>
    <row r="954" ht="25.5"/>
    <row r="955" ht="25.5"/>
    <row r="956" ht="25.5"/>
    <row r="957" ht="25.5"/>
    <row r="958" ht="25.5"/>
    <row r="959" ht="25.5"/>
    <row r="960" ht="25.5"/>
    <row r="961" ht="25.5"/>
    <row r="962" ht="25.5"/>
    <row r="963" ht="25.5"/>
    <row r="964" ht="25.5"/>
    <row r="965" ht="25.5"/>
    <row r="966" ht="25.5"/>
    <row r="967" ht="25.5"/>
    <row r="968" ht="25.5"/>
    <row r="969" ht="25.5"/>
    <row r="970" ht="25.5"/>
    <row r="971" ht="25.5"/>
    <row r="972" ht="25.5"/>
    <row r="973" ht="25.5"/>
    <row r="974" ht="25.5"/>
    <row r="975" ht="25.5"/>
    <row r="976" ht="25.5"/>
    <row r="977" ht="25.5"/>
    <row r="978" ht="25.5"/>
    <row r="979" ht="25.5"/>
    <row r="980" ht="25.5"/>
    <row r="981" ht="25.5"/>
    <row r="982" ht="25.5"/>
    <row r="983" ht="25.5"/>
    <row r="984" ht="25.5"/>
    <row r="985" ht="25.5"/>
    <row r="986" ht="25.5"/>
    <row r="987" ht="25.5"/>
  </sheetData>
  <mergeCells count="9">
    <mergeCell ref="A36:P36"/>
    <mergeCell ref="A1:P1"/>
    <mergeCell ref="A3:P3"/>
    <mergeCell ref="A5:A7"/>
    <mergeCell ref="B5:D6"/>
    <mergeCell ref="E5:G6"/>
    <mergeCell ref="H5:J6"/>
    <mergeCell ref="K5:M6"/>
    <mergeCell ref="N5:P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999"/>
  <sheetViews>
    <sheetView zoomScale="50" zoomScaleNormal="50" workbookViewId="0">
      <selection activeCell="J21" sqref="J21"/>
    </sheetView>
  </sheetViews>
  <sheetFormatPr defaultColWidth="9.140625" defaultRowHeight="15" customHeight="1"/>
  <cols>
    <col min="1" max="1" width="3" style="412" customWidth="1"/>
    <col min="2" max="2" width="88.42578125" style="412" customWidth="1"/>
    <col min="3" max="3" width="12.7109375" style="412" customWidth="1"/>
    <col min="4" max="4" width="12.85546875" style="412" customWidth="1"/>
    <col min="5" max="5" width="12.28515625" style="412" customWidth="1"/>
    <col min="6" max="6" width="10.28515625" style="412" customWidth="1"/>
    <col min="7" max="7" width="8.7109375" style="412" customWidth="1"/>
    <col min="8" max="8" width="11" style="412" customWidth="1"/>
    <col min="9" max="9" width="10.85546875" style="412" customWidth="1"/>
    <col min="10" max="10" width="10.42578125" style="412" customWidth="1"/>
    <col min="11" max="11" width="14.28515625" style="412" customWidth="1"/>
    <col min="12" max="12" width="10.5703125" style="412" customWidth="1"/>
    <col min="13" max="13" width="9.42578125" style="412" customWidth="1"/>
    <col min="14" max="17" width="12" style="412" customWidth="1"/>
    <col min="18" max="18" width="12.42578125" style="412" customWidth="1"/>
    <col min="19" max="19" width="11" style="412" customWidth="1"/>
    <col min="20" max="20" width="12.28515625" style="412" customWidth="1"/>
    <col min="21" max="21" width="14.28515625" style="412" customWidth="1"/>
    <col min="22" max="22" width="10.42578125" style="412" bestFit="1" customWidth="1"/>
    <col min="23" max="23" width="9.28515625" style="412" bestFit="1" customWidth="1"/>
    <col min="24" max="16384" width="9.140625" style="412"/>
  </cols>
  <sheetData>
    <row r="1" spans="1:20" ht="25.5" customHeight="1">
      <c r="A1" s="4228" t="s">
        <v>104</v>
      </c>
      <c r="B1" s="4228"/>
      <c r="C1" s="4228"/>
      <c r="D1" s="4228"/>
      <c r="E1" s="4228"/>
      <c r="F1" s="4228"/>
      <c r="G1" s="4228"/>
      <c r="H1" s="4228"/>
      <c r="I1" s="4228"/>
      <c r="J1" s="4228"/>
      <c r="K1" s="4228"/>
      <c r="L1" s="4228"/>
      <c r="M1" s="4228"/>
      <c r="N1" s="4228"/>
      <c r="O1" s="4228"/>
      <c r="P1" s="4228"/>
      <c r="Q1" s="4228"/>
      <c r="R1" s="4228"/>
      <c r="S1" s="4228"/>
      <c r="T1" s="4228"/>
    </row>
    <row r="2" spans="1:20" ht="37.5" hidden="1" customHeight="1">
      <c r="A2" s="3743"/>
      <c r="B2" s="3743"/>
      <c r="C2" s="3743"/>
      <c r="D2" s="3743"/>
      <c r="E2" s="3743"/>
      <c r="F2" s="3743"/>
      <c r="G2" s="3743"/>
      <c r="H2" s="3743"/>
      <c r="I2" s="3743"/>
      <c r="J2" s="3743"/>
      <c r="K2" s="3743"/>
      <c r="L2" s="3743"/>
      <c r="M2" s="3743"/>
      <c r="N2" s="3743"/>
      <c r="O2" s="3743"/>
      <c r="P2" s="3743"/>
      <c r="Q2" s="3743"/>
      <c r="R2" s="3743"/>
      <c r="S2" s="3743"/>
      <c r="T2" s="3743"/>
    </row>
    <row r="3" spans="1:20" ht="33" customHeight="1">
      <c r="A3" s="4228" t="s">
        <v>392</v>
      </c>
      <c r="B3" s="4228"/>
      <c r="C3" s="4228"/>
      <c r="D3" s="4228"/>
      <c r="E3" s="4228"/>
      <c r="F3" s="4228"/>
      <c r="G3" s="4228"/>
      <c r="H3" s="4228"/>
      <c r="I3" s="4228"/>
      <c r="J3" s="4228"/>
      <c r="K3" s="4228"/>
      <c r="L3" s="4228"/>
      <c r="M3" s="4228"/>
      <c r="N3" s="4228"/>
      <c r="O3" s="4228"/>
      <c r="P3" s="4228"/>
      <c r="Q3" s="4228"/>
      <c r="R3" s="4228"/>
      <c r="S3" s="4228"/>
      <c r="T3" s="4228"/>
    </row>
    <row r="4" spans="1:20" ht="16.5" customHeight="1" thickBot="1">
      <c r="B4" s="444"/>
    </row>
    <row r="5" spans="1:20" ht="33" customHeight="1">
      <c r="B5" s="3763" t="s">
        <v>9</v>
      </c>
      <c r="C5" s="4229" t="s">
        <v>0</v>
      </c>
      <c r="D5" s="3744"/>
      <c r="E5" s="3744"/>
      <c r="F5" s="4229" t="s">
        <v>1</v>
      </c>
      <c r="G5" s="3744"/>
      <c r="H5" s="4234"/>
      <c r="I5" s="3724" t="s">
        <v>2</v>
      </c>
      <c r="J5" s="3744"/>
      <c r="K5" s="3744"/>
      <c r="L5" s="4229" t="s">
        <v>3</v>
      </c>
      <c r="M5" s="3744"/>
      <c r="N5" s="4234"/>
      <c r="O5" s="4229">
        <v>5</v>
      </c>
      <c r="P5" s="3744"/>
      <c r="Q5" s="3744"/>
      <c r="R5" s="3757" t="s">
        <v>6</v>
      </c>
      <c r="S5" s="3738"/>
      <c r="T5" s="3759"/>
    </row>
    <row r="6" spans="1:20" ht="12.75" customHeight="1" thickBot="1">
      <c r="B6" s="3709"/>
      <c r="C6" s="4232"/>
      <c r="D6" s="4233"/>
      <c r="E6" s="4233"/>
      <c r="F6" s="3748"/>
      <c r="G6" s="3749"/>
      <c r="H6" s="3750"/>
      <c r="I6" s="3749"/>
      <c r="J6" s="3749"/>
      <c r="K6" s="3749"/>
      <c r="L6" s="3751"/>
      <c r="M6" s="3752"/>
      <c r="N6" s="3753"/>
      <c r="O6" s="4232"/>
      <c r="P6" s="4233"/>
      <c r="Q6" s="4233"/>
      <c r="R6" s="3740"/>
      <c r="S6" s="3741"/>
      <c r="T6" s="3742"/>
    </row>
    <row r="7" spans="1:20" ht="87" customHeight="1" thickBot="1">
      <c r="B7" s="3722"/>
      <c r="C7" s="2446" t="s">
        <v>26</v>
      </c>
      <c r="D7" s="2446" t="s">
        <v>27</v>
      </c>
      <c r="E7" s="2448" t="s">
        <v>4</v>
      </c>
      <c r="F7" s="2446" t="s">
        <v>26</v>
      </c>
      <c r="G7" s="2446" t="s">
        <v>27</v>
      </c>
      <c r="H7" s="2608" t="s">
        <v>4</v>
      </c>
      <c r="I7" s="2446" t="s">
        <v>26</v>
      </c>
      <c r="J7" s="2446" t="s">
        <v>27</v>
      </c>
      <c r="K7" s="2608" t="s">
        <v>4</v>
      </c>
      <c r="L7" s="2446" t="s">
        <v>26</v>
      </c>
      <c r="M7" s="2446" t="s">
        <v>27</v>
      </c>
      <c r="N7" s="2608" t="s">
        <v>4</v>
      </c>
      <c r="O7" s="2446" t="s">
        <v>26</v>
      </c>
      <c r="P7" s="2446" t="s">
        <v>27</v>
      </c>
      <c r="Q7" s="2448" t="s">
        <v>4</v>
      </c>
      <c r="R7" s="2446" t="s">
        <v>26</v>
      </c>
      <c r="S7" s="2446" t="s">
        <v>27</v>
      </c>
      <c r="T7" s="23" t="s">
        <v>4</v>
      </c>
    </row>
    <row r="8" spans="1:20" ht="27.75" customHeight="1" thickBot="1">
      <c r="B8" s="1081" t="s">
        <v>22</v>
      </c>
      <c r="C8" s="2563"/>
      <c r="D8" s="2563"/>
      <c r="E8" s="2564"/>
      <c r="F8" s="2565"/>
      <c r="G8" s="2565"/>
      <c r="H8" s="2566"/>
      <c r="I8" s="2567"/>
      <c r="J8" s="2565"/>
      <c r="K8" s="2568"/>
      <c r="L8" s="2567"/>
      <c r="M8" s="2565"/>
      <c r="N8" s="2566"/>
      <c r="O8" s="2569"/>
      <c r="P8" s="2570"/>
      <c r="Q8" s="2568"/>
      <c r="R8" s="2571"/>
      <c r="S8" s="2571"/>
      <c r="T8" s="2572"/>
    </row>
    <row r="9" spans="1:20" ht="34.5" customHeight="1">
      <c r="B9" s="2573" t="s">
        <v>105</v>
      </c>
      <c r="C9" s="2574">
        <f>C14+C18</f>
        <v>15</v>
      </c>
      <c r="D9" s="2453">
        <f>D14+D18</f>
        <v>4</v>
      </c>
      <c r="E9" s="2575">
        <f>E14+E18</f>
        <v>19</v>
      </c>
      <c r="F9" s="1095">
        <f t="shared" ref="F9:Q10" si="0">F18+F14</f>
        <v>10</v>
      </c>
      <c r="G9" s="2451">
        <f t="shared" si="0"/>
        <v>11</v>
      </c>
      <c r="H9" s="2576">
        <f t="shared" si="0"/>
        <v>21</v>
      </c>
      <c r="I9" s="2574">
        <f t="shared" si="0"/>
        <v>17</v>
      </c>
      <c r="J9" s="1438">
        <f t="shared" si="0"/>
        <v>11</v>
      </c>
      <c r="K9" s="1438">
        <f t="shared" si="0"/>
        <v>28</v>
      </c>
      <c r="L9" s="1095">
        <f t="shared" si="0"/>
        <v>12</v>
      </c>
      <c r="M9" s="1096">
        <f t="shared" si="0"/>
        <v>12</v>
      </c>
      <c r="N9" s="1438">
        <f>N18+N14</f>
        <v>24</v>
      </c>
      <c r="O9" s="1095">
        <f t="shared" si="0"/>
        <v>11</v>
      </c>
      <c r="P9" s="2577">
        <f t="shared" si="0"/>
        <v>6</v>
      </c>
      <c r="Q9" s="2578">
        <f t="shared" si="0"/>
        <v>17</v>
      </c>
      <c r="R9" s="1097">
        <v>65</v>
      </c>
      <c r="S9" s="1098">
        <f t="shared" ref="R9:S10" si="1">D9+G9+J9+M9+P9</f>
        <v>44</v>
      </c>
      <c r="T9" s="1099">
        <f>SUM(R9:S9)</f>
        <v>109</v>
      </c>
    </row>
    <row r="10" spans="1:20" ht="34.5" customHeight="1" thickBot="1">
      <c r="B10" s="1730" t="s">
        <v>33</v>
      </c>
      <c r="C10" s="2579">
        <f t="shared" ref="C10:Q10" si="2">C19+C15</f>
        <v>0</v>
      </c>
      <c r="D10" s="1100">
        <v>6</v>
      </c>
      <c r="E10" s="759">
        <f>E15+E19</f>
        <v>6</v>
      </c>
      <c r="F10" s="2579">
        <f t="shared" si="2"/>
        <v>0</v>
      </c>
      <c r="G10" s="1100">
        <v>7</v>
      </c>
      <c r="H10" s="2580">
        <f t="shared" si="0"/>
        <v>7</v>
      </c>
      <c r="I10" s="2579">
        <f t="shared" si="2"/>
        <v>0</v>
      </c>
      <c r="J10" s="1100">
        <f>J15+J19</f>
        <v>17</v>
      </c>
      <c r="K10" s="2581">
        <f t="shared" si="2"/>
        <v>17</v>
      </c>
      <c r="L10" s="2579">
        <f t="shared" si="2"/>
        <v>0</v>
      </c>
      <c r="M10" s="1100">
        <f t="shared" si="2"/>
        <v>3</v>
      </c>
      <c r="N10" s="2581">
        <f t="shared" si="2"/>
        <v>3</v>
      </c>
      <c r="O10" s="2579">
        <f t="shared" si="2"/>
        <v>0</v>
      </c>
      <c r="P10" s="1100">
        <f t="shared" si="2"/>
        <v>1</v>
      </c>
      <c r="Q10" s="2582">
        <f t="shared" si="2"/>
        <v>1</v>
      </c>
      <c r="R10" s="2583">
        <f t="shared" si="1"/>
        <v>0</v>
      </c>
      <c r="S10" s="2584">
        <f t="shared" si="1"/>
        <v>34</v>
      </c>
      <c r="T10" s="2585">
        <f>SUM(R10:S10)</f>
        <v>34</v>
      </c>
    </row>
    <row r="11" spans="1:20" ht="30.75" customHeight="1" thickBot="1">
      <c r="B11" s="2530" t="s">
        <v>16</v>
      </c>
      <c r="C11" s="1083">
        <f t="shared" ref="C11:T11" si="3">SUM(C9:C10)</f>
        <v>15</v>
      </c>
      <c r="D11" s="2525">
        <f t="shared" si="3"/>
        <v>10</v>
      </c>
      <c r="E11" s="2586">
        <v>26</v>
      </c>
      <c r="F11" s="1101">
        <f t="shared" si="3"/>
        <v>10</v>
      </c>
      <c r="G11" s="2587">
        <f t="shared" si="3"/>
        <v>18</v>
      </c>
      <c r="H11" s="2586">
        <f t="shared" si="3"/>
        <v>28</v>
      </c>
      <c r="I11" s="2588">
        <f t="shared" si="3"/>
        <v>17</v>
      </c>
      <c r="J11" s="2587">
        <f t="shared" si="3"/>
        <v>28</v>
      </c>
      <c r="K11" s="2589">
        <f t="shared" si="3"/>
        <v>45</v>
      </c>
      <c r="L11" s="1101">
        <f t="shared" si="3"/>
        <v>12</v>
      </c>
      <c r="M11" s="2587">
        <f t="shared" si="3"/>
        <v>15</v>
      </c>
      <c r="N11" s="2590">
        <f t="shared" si="3"/>
        <v>27</v>
      </c>
      <c r="O11" s="2588">
        <f t="shared" si="3"/>
        <v>11</v>
      </c>
      <c r="P11" s="2587">
        <f t="shared" si="3"/>
        <v>7</v>
      </c>
      <c r="Q11" s="2589">
        <f t="shared" si="3"/>
        <v>18</v>
      </c>
      <c r="R11" s="1101">
        <f t="shared" si="3"/>
        <v>65</v>
      </c>
      <c r="S11" s="2587">
        <f t="shared" si="3"/>
        <v>78</v>
      </c>
      <c r="T11" s="2589">
        <f t="shared" si="3"/>
        <v>143</v>
      </c>
    </row>
    <row r="12" spans="1:20" ht="30.75" customHeight="1" thickBot="1">
      <c r="B12" s="2458" t="s">
        <v>23</v>
      </c>
      <c r="C12" s="2588"/>
      <c r="D12" s="2587"/>
      <c r="E12" s="2589"/>
      <c r="F12" s="1083"/>
      <c r="G12" s="2525"/>
      <c r="H12" s="2586"/>
      <c r="I12" s="1083"/>
      <c r="J12" s="2525"/>
      <c r="K12" s="2586"/>
      <c r="L12" s="2493"/>
      <c r="M12" s="2513"/>
      <c r="N12" s="2514"/>
      <c r="O12" s="1083"/>
      <c r="P12" s="2525"/>
      <c r="Q12" s="2586"/>
      <c r="R12" s="2493"/>
      <c r="S12" s="2493"/>
      <c r="T12" s="2463"/>
    </row>
    <row r="13" spans="1:20" ht="25.5" customHeight="1" thickBot="1">
      <c r="B13" s="2524" t="s">
        <v>11</v>
      </c>
      <c r="C13" s="2481"/>
      <c r="D13" s="2527"/>
      <c r="E13" s="2526"/>
      <c r="F13" s="2481"/>
      <c r="G13" s="2527"/>
      <c r="H13" s="2586"/>
      <c r="I13" s="2482"/>
      <c r="J13" s="2527" t="s">
        <v>7</v>
      </c>
      <c r="K13" s="2526"/>
      <c r="L13" s="2481"/>
      <c r="M13" s="2527"/>
      <c r="N13" s="2526"/>
      <c r="O13" s="1083"/>
      <c r="P13" s="2525"/>
      <c r="Q13" s="2526"/>
      <c r="R13" s="2591"/>
      <c r="S13" s="2591"/>
      <c r="T13" s="2542"/>
    </row>
    <row r="14" spans="1:20" ht="31.5" customHeight="1">
      <c r="B14" s="1730" t="s">
        <v>105</v>
      </c>
      <c r="C14" s="2592">
        <v>15</v>
      </c>
      <c r="D14" s="2593">
        <v>4</v>
      </c>
      <c r="E14" s="2594">
        <f>SUM(C14:D14)</f>
        <v>19</v>
      </c>
      <c r="F14" s="2592">
        <v>10</v>
      </c>
      <c r="G14" s="2593">
        <v>11</v>
      </c>
      <c r="H14" s="2595">
        <f>SUM(F14:G14)</f>
        <v>21</v>
      </c>
      <c r="I14" s="2592">
        <v>17</v>
      </c>
      <c r="J14" s="2593">
        <v>11</v>
      </c>
      <c r="K14" s="2595">
        <f>SUM(I14:J14)</f>
        <v>28</v>
      </c>
      <c r="L14" s="2592">
        <v>11</v>
      </c>
      <c r="M14" s="2593">
        <v>12</v>
      </c>
      <c r="N14" s="2595">
        <f>SUM(L14:M14)</f>
        <v>23</v>
      </c>
      <c r="O14" s="2592">
        <v>11</v>
      </c>
      <c r="P14" s="2593">
        <v>6</v>
      </c>
      <c r="Q14" s="2595">
        <f>SUM(O14:P14)</f>
        <v>17</v>
      </c>
      <c r="R14" s="756">
        <v>64</v>
      </c>
      <c r="S14" s="757">
        <f t="shared" ref="R14:S15" si="4">D14+G14+J14+M14+P14</f>
        <v>44</v>
      </c>
      <c r="T14" s="758">
        <f>SUM(R14:S14)</f>
        <v>108</v>
      </c>
    </row>
    <row r="15" spans="1:20" ht="24.95" customHeight="1" thickBot="1">
      <c r="B15" s="1730" t="s">
        <v>33</v>
      </c>
      <c r="C15" s="2596">
        <v>0</v>
      </c>
      <c r="D15" s="2597">
        <v>6</v>
      </c>
      <c r="E15" s="759">
        <f>SUM(C15:D15)</f>
        <v>6</v>
      </c>
      <c r="F15" s="2596">
        <v>0</v>
      </c>
      <c r="G15" s="2597">
        <v>7</v>
      </c>
      <c r="H15" s="759">
        <f>SUM(F15:G15)</f>
        <v>7</v>
      </c>
      <c r="I15" s="2596">
        <v>0</v>
      </c>
      <c r="J15" s="2597">
        <v>16</v>
      </c>
      <c r="K15" s="755">
        <f>SUM(I15:J15)</f>
        <v>16</v>
      </c>
      <c r="L15" s="2596">
        <v>0</v>
      </c>
      <c r="M15" s="2597">
        <v>3</v>
      </c>
      <c r="N15" s="755">
        <f>SUM(L15:M15)</f>
        <v>3</v>
      </c>
      <c r="O15" s="2596">
        <v>0</v>
      </c>
      <c r="P15" s="2597">
        <v>1</v>
      </c>
      <c r="Q15" s="759">
        <f>SUM(O15:P15)</f>
        <v>1</v>
      </c>
      <c r="R15" s="756">
        <f t="shared" si="4"/>
        <v>0</v>
      </c>
      <c r="S15" s="757">
        <f t="shared" si="4"/>
        <v>33</v>
      </c>
      <c r="T15" s="758">
        <f>SUM(R15:S15)</f>
        <v>33</v>
      </c>
    </row>
    <row r="16" spans="1:20" ht="37.5" customHeight="1" thickBot="1">
      <c r="B16" s="2397" t="s">
        <v>8</v>
      </c>
      <c r="C16" s="2459">
        <f t="shared" ref="C16:T16" si="5">SUM(C14:C15)</f>
        <v>15</v>
      </c>
      <c r="D16" s="2459">
        <f t="shared" si="5"/>
        <v>10</v>
      </c>
      <c r="E16" s="2459">
        <f t="shared" si="5"/>
        <v>25</v>
      </c>
      <c r="F16" s="2459">
        <f t="shared" si="5"/>
        <v>10</v>
      </c>
      <c r="G16" s="2459">
        <f t="shared" si="5"/>
        <v>18</v>
      </c>
      <c r="H16" s="2459">
        <f t="shared" si="5"/>
        <v>28</v>
      </c>
      <c r="I16" s="2459">
        <f t="shared" si="5"/>
        <v>17</v>
      </c>
      <c r="J16" s="2459">
        <f t="shared" si="5"/>
        <v>27</v>
      </c>
      <c r="K16" s="2459">
        <f t="shared" si="5"/>
        <v>44</v>
      </c>
      <c r="L16" s="2459">
        <f t="shared" si="5"/>
        <v>11</v>
      </c>
      <c r="M16" s="2459">
        <f t="shared" si="5"/>
        <v>15</v>
      </c>
      <c r="N16" s="2459">
        <f t="shared" si="5"/>
        <v>26</v>
      </c>
      <c r="O16" s="2459">
        <f t="shared" si="5"/>
        <v>11</v>
      </c>
      <c r="P16" s="2459">
        <f t="shared" si="5"/>
        <v>7</v>
      </c>
      <c r="Q16" s="2459">
        <f t="shared" si="5"/>
        <v>18</v>
      </c>
      <c r="R16" s="2459">
        <f t="shared" si="5"/>
        <v>64</v>
      </c>
      <c r="S16" s="2459">
        <f t="shared" si="5"/>
        <v>77</v>
      </c>
      <c r="T16" s="985">
        <f t="shared" si="5"/>
        <v>141</v>
      </c>
    </row>
    <row r="17" spans="1:20" ht="24.95" customHeight="1">
      <c r="B17" s="2399" t="s">
        <v>25</v>
      </c>
      <c r="C17" s="2555"/>
      <c r="D17" s="2598"/>
      <c r="E17" s="2599"/>
      <c r="F17" s="2555"/>
      <c r="G17" s="2598"/>
      <c r="H17" s="2600"/>
      <c r="I17" s="2598"/>
      <c r="J17" s="2598"/>
      <c r="K17" s="2599"/>
      <c r="L17" s="2555"/>
      <c r="M17" s="2598"/>
      <c r="N17" s="2600"/>
      <c r="O17" s="2598"/>
      <c r="P17" s="2598"/>
      <c r="Q17" s="2599"/>
      <c r="R17" s="2555"/>
      <c r="S17" s="2598"/>
      <c r="T17" s="1440"/>
    </row>
    <row r="18" spans="1:20" ht="27.75" customHeight="1">
      <c r="B18" s="1730" t="s">
        <v>105</v>
      </c>
      <c r="C18" s="2592">
        <v>0</v>
      </c>
      <c r="D18" s="2593">
        <v>0</v>
      </c>
      <c r="E18" s="2595">
        <f>SUM(C18:D18)</f>
        <v>0</v>
      </c>
      <c r="F18" s="2592">
        <v>0</v>
      </c>
      <c r="G18" s="2593">
        <v>0</v>
      </c>
      <c r="H18" s="754">
        <f>SUM(F18:G18)</f>
        <v>0</v>
      </c>
      <c r="I18" s="2601">
        <v>0</v>
      </c>
      <c r="J18" s="2593">
        <v>0</v>
      </c>
      <c r="K18" s="2595">
        <f>SUM(I18:J18)</f>
        <v>0</v>
      </c>
      <c r="L18" s="2592">
        <v>1</v>
      </c>
      <c r="M18" s="2593">
        <v>0</v>
      </c>
      <c r="N18" s="595">
        <f>SUM(L18:M18)</f>
        <v>1</v>
      </c>
      <c r="O18" s="2602">
        <v>0</v>
      </c>
      <c r="P18" s="2603">
        <v>0</v>
      </c>
      <c r="Q18" s="2595">
        <f>SUM(O18:P18)</f>
        <v>0</v>
      </c>
      <c r="R18" s="2604">
        <f t="shared" ref="R18:S18" si="6">C18+F18+I18+L18+O18</f>
        <v>1</v>
      </c>
      <c r="S18" s="2544">
        <f t="shared" si="6"/>
        <v>0</v>
      </c>
      <c r="T18" s="594">
        <f>SUM(R18:S18)</f>
        <v>1</v>
      </c>
    </row>
    <row r="19" spans="1:20" ht="27" customHeight="1" thickBot="1">
      <c r="B19" s="1730" t="s">
        <v>33</v>
      </c>
      <c r="C19" s="2596">
        <v>0</v>
      </c>
      <c r="D19" s="2597">
        <v>0</v>
      </c>
      <c r="E19" s="755">
        <f>SUM(C19:D19)</f>
        <v>0</v>
      </c>
      <c r="F19" s="2596">
        <v>0</v>
      </c>
      <c r="G19" s="2597">
        <v>0</v>
      </c>
      <c r="H19" s="754">
        <f>SUM(F19:G19)</f>
        <v>0</v>
      </c>
      <c r="I19" s="2605">
        <v>0</v>
      </c>
      <c r="J19" s="2597">
        <v>1</v>
      </c>
      <c r="K19" s="755">
        <f>SUM(I19:J19)</f>
        <v>1</v>
      </c>
      <c r="L19" s="2596">
        <v>0</v>
      </c>
      <c r="M19" s="2597">
        <v>0</v>
      </c>
      <c r="N19" s="754">
        <f>SUM(L19:M19)</f>
        <v>0</v>
      </c>
      <c r="O19" s="2606">
        <v>0</v>
      </c>
      <c r="P19" s="2607">
        <v>0</v>
      </c>
      <c r="Q19" s="755">
        <f>SUM(O19:P19)</f>
        <v>0</v>
      </c>
      <c r="R19" s="756">
        <f>C19+F19+I19+L19+O19</f>
        <v>0</v>
      </c>
      <c r="S19" s="757">
        <f>D19+G19+J19+M19+P19</f>
        <v>1</v>
      </c>
      <c r="T19" s="758">
        <f>SUM(R19:S19)</f>
        <v>1</v>
      </c>
    </row>
    <row r="20" spans="1:20" ht="30.75" customHeight="1" thickBot="1">
      <c r="B20" s="1081" t="s">
        <v>13</v>
      </c>
      <c r="C20" s="2586">
        <f t="shared" ref="C20:T20" si="7">SUM(C18:C19)</f>
        <v>0</v>
      </c>
      <c r="D20" s="1083">
        <f t="shared" si="7"/>
        <v>0</v>
      </c>
      <c r="E20" s="1105">
        <f t="shared" si="7"/>
        <v>0</v>
      </c>
      <c r="F20" s="1083">
        <f t="shared" si="7"/>
        <v>0</v>
      </c>
      <c r="G20" s="1083">
        <f t="shared" si="7"/>
        <v>0</v>
      </c>
      <c r="H20" s="985">
        <f t="shared" si="7"/>
        <v>0</v>
      </c>
      <c r="I20" s="2559">
        <f t="shared" si="7"/>
        <v>0</v>
      </c>
      <c r="J20" s="1083">
        <f t="shared" si="7"/>
        <v>1</v>
      </c>
      <c r="K20" s="1083">
        <f t="shared" si="7"/>
        <v>1</v>
      </c>
      <c r="L20" s="1083">
        <f t="shared" si="7"/>
        <v>1</v>
      </c>
      <c r="M20" s="1083">
        <f t="shared" si="7"/>
        <v>0</v>
      </c>
      <c r="N20" s="1083">
        <f t="shared" si="7"/>
        <v>1</v>
      </c>
      <c r="O20" s="1083">
        <f t="shared" si="7"/>
        <v>0</v>
      </c>
      <c r="P20" s="1083">
        <f t="shared" si="7"/>
        <v>0</v>
      </c>
      <c r="Q20" s="1105">
        <f t="shared" si="7"/>
        <v>0</v>
      </c>
      <c r="R20" s="1083">
        <f t="shared" si="7"/>
        <v>1</v>
      </c>
      <c r="S20" s="1083">
        <f t="shared" si="7"/>
        <v>1</v>
      </c>
      <c r="T20" s="985">
        <f t="shared" si="7"/>
        <v>2</v>
      </c>
    </row>
    <row r="21" spans="1:20" ht="37.5" customHeight="1" thickBot="1">
      <c r="B21" s="2419" t="s">
        <v>10</v>
      </c>
      <c r="C21" s="2609">
        <f t="shared" ref="C21:T21" si="8">C16</f>
        <v>15</v>
      </c>
      <c r="D21" s="2609">
        <f t="shared" si="8"/>
        <v>10</v>
      </c>
      <c r="E21" s="2609">
        <f t="shared" si="8"/>
        <v>25</v>
      </c>
      <c r="F21" s="2609">
        <f t="shared" si="8"/>
        <v>10</v>
      </c>
      <c r="G21" s="2609">
        <f t="shared" si="8"/>
        <v>18</v>
      </c>
      <c r="H21" s="2613">
        <f t="shared" si="8"/>
        <v>28</v>
      </c>
      <c r="I21" s="2609">
        <f t="shared" si="8"/>
        <v>17</v>
      </c>
      <c r="J21" s="2609">
        <f t="shared" si="8"/>
        <v>27</v>
      </c>
      <c r="K21" s="2609">
        <f t="shared" si="8"/>
        <v>44</v>
      </c>
      <c r="L21" s="2609">
        <f t="shared" si="8"/>
        <v>11</v>
      </c>
      <c r="M21" s="2609">
        <f t="shared" si="8"/>
        <v>15</v>
      </c>
      <c r="N21" s="2613">
        <f t="shared" si="8"/>
        <v>26</v>
      </c>
      <c r="O21" s="2609">
        <f t="shared" si="8"/>
        <v>11</v>
      </c>
      <c r="P21" s="2610">
        <f t="shared" si="8"/>
        <v>7</v>
      </c>
      <c r="Q21" s="2611">
        <f t="shared" si="8"/>
        <v>18</v>
      </c>
      <c r="R21" s="2612">
        <f t="shared" si="8"/>
        <v>64</v>
      </c>
      <c r="S21" s="2610">
        <f t="shared" si="8"/>
        <v>77</v>
      </c>
      <c r="T21" s="2611">
        <f t="shared" si="8"/>
        <v>141</v>
      </c>
    </row>
    <row r="22" spans="1:20" ht="36" customHeight="1" thickBot="1">
      <c r="B22" s="1090" t="s">
        <v>17</v>
      </c>
      <c r="C22" s="2614">
        <f t="shared" ref="C22:T22" si="9">C20</f>
        <v>0</v>
      </c>
      <c r="D22" s="2615">
        <f t="shared" si="9"/>
        <v>0</v>
      </c>
      <c r="E22" s="2616">
        <f t="shared" si="9"/>
        <v>0</v>
      </c>
      <c r="F22" s="2617">
        <f t="shared" si="9"/>
        <v>0</v>
      </c>
      <c r="G22" s="2615">
        <f t="shared" si="9"/>
        <v>0</v>
      </c>
      <c r="H22" s="2618">
        <f t="shared" si="9"/>
        <v>0</v>
      </c>
      <c r="I22" s="2614">
        <f t="shared" si="9"/>
        <v>0</v>
      </c>
      <c r="J22" s="2615">
        <f t="shared" si="9"/>
        <v>1</v>
      </c>
      <c r="K22" s="2616">
        <f t="shared" si="9"/>
        <v>1</v>
      </c>
      <c r="L22" s="2617">
        <f t="shared" si="9"/>
        <v>1</v>
      </c>
      <c r="M22" s="2615">
        <f t="shared" si="9"/>
        <v>0</v>
      </c>
      <c r="N22" s="2618">
        <f t="shared" si="9"/>
        <v>1</v>
      </c>
      <c r="O22" s="2614">
        <f t="shared" si="9"/>
        <v>0</v>
      </c>
      <c r="P22" s="2615">
        <f t="shared" si="9"/>
        <v>0</v>
      </c>
      <c r="Q22" s="2616">
        <f t="shared" si="9"/>
        <v>0</v>
      </c>
      <c r="R22" s="2617">
        <f t="shared" si="9"/>
        <v>1</v>
      </c>
      <c r="S22" s="2615">
        <f t="shared" si="9"/>
        <v>1</v>
      </c>
      <c r="T22" s="2616">
        <f t="shared" si="9"/>
        <v>2</v>
      </c>
    </row>
    <row r="23" spans="1:20" ht="38.25" customHeight="1" thickBot="1">
      <c r="B23" s="1091" t="s">
        <v>18</v>
      </c>
      <c r="C23" s="2619">
        <f t="shared" ref="C23:T23" si="10">SUM(C21:C22)</f>
        <v>15</v>
      </c>
      <c r="D23" s="2620">
        <f t="shared" si="10"/>
        <v>10</v>
      </c>
      <c r="E23" s="2621">
        <f t="shared" si="10"/>
        <v>25</v>
      </c>
      <c r="F23" s="2622">
        <f t="shared" si="10"/>
        <v>10</v>
      </c>
      <c r="G23" s="2620">
        <f t="shared" si="10"/>
        <v>18</v>
      </c>
      <c r="H23" s="2623">
        <f t="shared" si="10"/>
        <v>28</v>
      </c>
      <c r="I23" s="2619">
        <f t="shared" si="10"/>
        <v>17</v>
      </c>
      <c r="J23" s="2620">
        <f t="shared" si="10"/>
        <v>28</v>
      </c>
      <c r="K23" s="2621">
        <f t="shared" si="10"/>
        <v>45</v>
      </c>
      <c r="L23" s="2622">
        <f t="shared" si="10"/>
        <v>12</v>
      </c>
      <c r="M23" s="2620">
        <f t="shared" si="10"/>
        <v>15</v>
      </c>
      <c r="N23" s="2623">
        <f t="shared" si="10"/>
        <v>27</v>
      </c>
      <c r="O23" s="2619">
        <f t="shared" si="10"/>
        <v>11</v>
      </c>
      <c r="P23" s="2620">
        <f t="shared" si="10"/>
        <v>7</v>
      </c>
      <c r="Q23" s="2621">
        <f t="shared" si="10"/>
        <v>18</v>
      </c>
      <c r="R23" s="2622">
        <f t="shared" si="10"/>
        <v>65</v>
      </c>
      <c r="S23" s="2620">
        <f t="shared" si="10"/>
        <v>78</v>
      </c>
      <c r="T23" s="2621">
        <f t="shared" si="10"/>
        <v>143</v>
      </c>
    </row>
    <row r="24" spans="1:20" ht="25.5" customHeight="1">
      <c r="B24" s="447"/>
      <c r="C24" s="448"/>
      <c r="D24" s="448"/>
      <c r="E24" s="448"/>
      <c r="F24" s="448"/>
      <c r="G24" s="448"/>
      <c r="H24" s="448"/>
      <c r="I24" s="448"/>
      <c r="J24" s="448"/>
      <c r="K24" s="448"/>
      <c r="L24" s="448"/>
      <c r="M24" s="448"/>
      <c r="N24" s="448"/>
      <c r="O24" s="448"/>
      <c r="P24" s="448"/>
      <c r="Q24" s="448"/>
      <c r="R24" s="448"/>
      <c r="S24" s="448"/>
      <c r="T24" s="448"/>
    </row>
    <row r="25" spans="1:20" ht="25.5">
      <c r="A25" s="4227"/>
      <c r="B25" s="4227"/>
      <c r="C25" s="4227"/>
      <c r="D25" s="4227"/>
      <c r="E25" s="4227"/>
      <c r="F25" s="4227"/>
      <c r="G25" s="4227"/>
      <c r="H25" s="4227"/>
      <c r="I25" s="4227"/>
      <c r="J25" s="4227"/>
      <c r="K25" s="4227"/>
      <c r="L25" s="4227"/>
      <c r="M25" s="4227"/>
      <c r="N25" s="4227"/>
      <c r="O25" s="4227"/>
      <c r="P25" s="4227"/>
      <c r="Q25" s="448"/>
      <c r="R25" s="448"/>
      <c r="S25" s="448"/>
      <c r="T25" s="448"/>
    </row>
    <row r="26" spans="1:20" ht="25.5">
      <c r="B26" s="4231"/>
      <c r="C26" s="4231"/>
      <c r="D26" s="4231"/>
      <c r="E26" s="4231"/>
      <c r="F26" s="4231"/>
      <c r="G26" s="4231"/>
      <c r="H26" s="4231"/>
      <c r="I26" s="4231"/>
      <c r="J26" s="4231"/>
      <c r="K26" s="4231"/>
      <c r="L26" s="4231"/>
      <c r="M26" s="4231"/>
      <c r="N26" s="4231"/>
      <c r="O26" s="4231"/>
      <c r="P26" s="4231"/>
      <c r="Q26" s="4231"/>
      <c r="R26" s="4231"/>
      <c r="S26" s="4231"/>
      <c r="T26" s="4231"/>
    </row>
    <row r="27" spans="1:20" ht="25.5">
      <c r="B27" s="447"/>
      <c r="C27" s="448"/>
      <c r="D27" s="448"/>
      <c r="E27" s="448"/>
      <c r="F27" s="448"/>
      <c r="G27" s="448"/>
      <c r="H27" s="448"/>
      <c r="I27" s="448"/>
      <c r="J27" s="448"/>
      <c r="K27" s="448"/>
      <c r="L27" s="448"/>
      <c r="M27" s="448"/>
      <c r="N27" s="448"/>
      <c r="O27" s="448"/>
      <c r="P27" s="448"/>
      <c r="Q27" s="448"/>
      <c r="R27" s="448"/>
      <c r="S27" s="448"/>
      <c r="T27" s="448"/>
    </row>
    <row r="28" spans="1:20" ht="25.5"/>
    <row r="29" spans="1:20" ht="25.5">
      <c r="C29" s="448"/>
      <c r="D29" s="448"/>
      <c r="E29" s="448"/>
      <c r="F29" s="448"/>
      <c r="G29" s="448"/>
      <c r="H29" s="448"/>
      <c r="I29" s="448"/>
      <c r="J29" s="448"/>
      <c r="K29" s="448"/>
      <c r="L29" s="448"/>
      <c r="M29" s="448"/>
      <c r="N29" s="448"/>
      <c r="O29" s="448"/>
      <c r="P29" s="448"/>
      <c r="Q29" s="448"/>
      <c r="R29" s="448"/>
      <c r="S29" s="448"/>
      <c r="T29" s="448"/>
    </row>
    <row r="30" spans="1:20" ht="25.5"/>
    <row r="31" spans="1:20" ht="25.5"/>
    <row r="32" spans="1:20" ht="25.5"/>
    <row r="33" ht="25.5"/>
    <row r="34" ht="25.5"/>
    <row r="35" ht="25.5"/>
    <row r="36" ht="25.5"/>
    <row r="37" ht="25.5"/>
    <row r="38" ht="25.5"/>
    <row r="39" ht="25.5"/>
    <row r="40" ht="25.5"/>
    <row r="41" ht="25.5"/>
    <row r="42" ht="25.5"/>
    <row r="43" ht="25.5"/>
    <row r="44" ht="25.5"/>
    <row r="45" ht="25.5"/>
    <row r="46" ht="25.5"/>
    <row r="47" ht="25.5"/>
    <row r="48" ht="25.5"/>
    <row r="49" ht="25.5"/>
    <row r="50" ht="25.5"/>
    <row r="51" ht="25.5"/>
    <row r="52" ht="25.5"/>
    <row r="53" ht="25.5"/>
    <row r="54" ht="25.5"/>
    <row r="55" ht="25.5"/>
    <row r="56" ht="25.5"/>
    <row r="57" ht="25.5"/>
    <row r="58" ht="25.5"/>
    <row r="59" ht="25.5"/>
    <row r="60" ht="25.5"/>
    <row r="61" ht="25.5"/>
    <row r="62" ht="25.5"/>
    <row r="63" ht="25.5"/>
    <row r="64" ht="25.5"/>
    <row r="65" ht="25.5"/>
    <row r="66" ht="25.5"/>
    <row r="67" ht="25.5"/>
    <row r="68" ht="25.5"/>
    <row r="69" ht="25.5"/>
    <row r="70" ht="25.5"/>
    <row r="71" ht="25.5"/>
    <row r="72" ht="25.5"/>
    <row r="73" ht="25.5"/>
    <row r="74" ht="25.5"/>
    <row r="75" ht="25.5"/>
    <row r="76" ht="25.5"/>
    <row r="77" ht="25.5"/>
    <row r="78" ht="25.5"/>
    <row r="79" ht="25.5"/>
    <row r="80" ht="25.5"/>
    <row r="81" ht="25.5"/>
    <row r="82" ht="25.5"/>
    <row r="83" ht="25.5"/>
    <row r="84" ht="25.5"/>
    <row r="85" ht="25.5"/>
    <row r="86" ht="25.5"/>
    <row r="87" ht="25.5"/>
    <row r="88" ht="25.5"/>
    <row r="89" ht="25.5"/>
    <row r="90" ht="25.5"/>
    <row r="91" ht="25.5"/>
    <row r="92" ht="25.5"/>
    <row r="93" ht="25.5"/>
    <row r="94" ht="25.5"/>
    <row r="95" ht="25.5"/>
    <row r="96" ht="25.5"/>
    <row r="97" ht="25.5"/>
    <row r="98" ht="25.5"/>
    <row r="99" ht="25.5"/>
    <row r="100" ht="25.5"/>
    <row r="101" ht="25.5"/>
    <row r="102" ht="25.5"/>
    <row r="103" ht="25.5"/>
    <row r="104" ht="25.5"/>
    <row r="105" ht="25.5"/>
    <row r="106" ht="25.5"/>
    <row r="107" ht="25.5"/>
    <row r="108" ht="25.5"/>
    <row r="109" ht="25.5"/>
    <row r="110" ht="25.5"/>
    <row r="111" ht="25.5"/>
    <row r="112" ht="25.5"/>
    <row r="113" ht="25.5"/>
    <row r="114" ht="25.5"/>
    <row r="115" ht="25.5"/>
    <row r="116" ht="25.5"/>
    <row r="117" ht="25.5"/>
    <row r="118" ht="25.5"/>
    <row r="119" ht="25.5"/>
    <row r="120" ht="25.5"/>
    <row r="121" ht="25.5"/>
    <row r="122" ht="25.5"/>
    <row r="123" ht="25.5"/>
    <row r="124" ht="25.5"/>
    <row r="125" ht="25.5"/>
    <row r="126" ht="25.5"/>
    <row r="127" ht="25.5"/>
    <row r="128" ht="25.5"/>
    <row r="129" ht="25.5"/>
    <row r="130" ht="25.5"/>
    <row r="131" ht="25.5"/>
    <row r="132" ht="25.5"/>
    <row r="133" ht="25.5"/>
    <row r="134" ht="25.5"/>
    <row r="135" ht="25.5"/>
    <row r="136" ht="25.5"/>
    <row r="137" ht="25.5"/>
    <row r="138" ht="25.5"/>
    <row r="139" ht="25.5"/>
    <row r="140" ht="25.5"/>
    <row r="141" ht="25.5"/>
    <row r="142" ht="25.5"/>
    <row r="143" ht="25.5"/>
    <row r="144" ht="25.5"/>
    <row r="145" ht="25.5"/>
    <row r="146" ht="25.5"/>
    <row r="147" ht="25.5"/>
    <row r="148" ht="25.5"/>
    <row r="149" ht="25.5"/>
    <row r="150" ht="25.5"/>
    <row r="151" ht="25.5"/>
    <row r="152" ht="25.5"/>
    <row r="153" ht="25.5"/>
    <row r="154" ht="25.5"/>
    <row r="155" ht="25.5"/>
    <row r="156" ht="25.5"/>
    <row r="157" ht="25.5"/>
    <row r="158" ht="25.5"/>
    <row r="159" ht="25.5"/>
    <row r="160" ht="25.5"/>
    <row r="161" ht="25.5"/>
    <row r="162" ht="25.5"/>
    <row r="163" ht="25.5"/>
    <row r="164" ht="25.5"/>
    <row r="165" ht="25.5"/>
    <row r="166" ht="25.5"/>
    <row r="167" ht="25.5"/>
    <row r="168" ht="25.5"/>
    <row r="169" ht="25.5"/>
    <row r="170" ht="25.5"/>
    <row r="171" ht="25.5"/>
    <row r="172" ht="25.5"/>
    <row r="173" ht="25.5"/>
    <row r="174" ht="25.5"/>
    <row r="175" ht="25.5"/>
    <row r="176" ht="25.5"/>
    <row r="177" ht="25.5"/>
    <row r="178" ht="25.5"/>
    <row r="179" ht="25.5"/>
    <row r="180" ht="25.5"/>
    <row r="181" ht="25.5"/>
    <row r="182" ht="25.5"/>
    <row r="183" ht="25.5"/>
    <row r="184" ht="25.5"/>
    <row r="185" ht="25.5"/>
    <row r="186" ht="25.5"/>
    <row r="187" ht="25.5"/>
    <row r="188" ht="25.5"/>
    <row r="189" ht="25.5"/>
    <row r="190" ht="25.5"/>
    <row r="191" ht="25.5"/>
    <row r="192" ht="25.5"/>
    <row r="193" ht="25.5"/>
    <row r="194" ht="25.5"/>
    <row r="195" ht="25.5"/>
    <row r="196" ht="25.5"/>
    <row r="197" ht="25.5"/>
    <row r="198" ht="25.5"/>
    <row r="199" ht="25.5"/>
    <row r="200" ht="25.5"/>
    <row r="201" ht="25.5"/>
    <row r="202" ht="25.5"/>
    <row r="203" ht="25.5"/>
    <row r="204" ht="25.5"/>
    <row r="205" ht="25.5"/>
    <row r="206" ht="25.5"/>
    <row r="207" ht="25.5"/>
    <row r="208" ht="25.5"/>
    <row r="209" ht="25.5"/>
    <row r="210" ht="25.5"/>
    <row r="211" ht="25.5"/>
    <row r="212" ht="25.5"/>
    <row r="213" ht="25.5"/>
    <row r="214" ht="25.5"/>
    <row r="215" ht="25.5"/>
    <row r="216" ht="25.5"/>
    <row r="217" ht="25.5"/>
    <row r="218" ht="25.5"/>
    <row r="219" ht="25.5"/>
    <row r="220" ht="25.5"/>
    <row r="221" ht="25.5"/>
    <row r="222" ht="25.5"/>
    <row r="223" ht="25.5"/>
    <row r="224" ht="25.5"/>
    <row r="225" ht="25.5"/>
    <row r="226" ht="25.5"/>
    <row r="227" ht="25.5"/>
    <row r="228" ht="25.5"/>
    <row r="229" ht="25.5"/>
    <row r="230" ht="25.5"/>
    <row r="231" ht="25.5"/>
    <row r="232" ht="25.5"/>
    <row r="233" ht="25.5"/>
    <row r="234" ht="25.5"/>
    <row r="235" ht="25.5"/>
    <row r="236" ht="25.5"/>
    <row r="237" ht="25.5"/>
    <row r="238" ht="25.5"/>
    <row r="239" ht="25.5"/>
    <row r="240" ht="25.5"/>
    <row r="241" ht="25.5"/>
    <row r="242" ht="25.5"/>
    <row r="243" ht="25.5"/>
    <row r="244" ht="25.5"/>
    <row r="245" ht="25.5"/>
    <row r="246" ht="25.5"/>
    <row r="247" ht="25.5"/>
    <row r="248" ht="25.5"/>
    <row r="249" ht="25.5"/>
    <row r="250" ht="25.5"/>
    <row r="251" ht="25.5"/>
    <row r="252" ht="25.5"/>
    <row r="253" ht="25.5"/>
    <row r="254" ht="25.5"/>
    <row r="255" ht="25.5"/>
    <row r="256" ht="25.5"/>
    <row r="257" ht="25.5"/>
    <row r="258" ht="25.5"/>
    <row r="259" ht="25.5"/>
    <row r="260" ht="25.5"/>
    <row r="261" ht="25.5"/>
    <row r="262" ht="25.5"/>
    <row r="263" ht="25.5"/>
    <row r="264" ht="25.5"/>
    <row r="265" ht="25.5"/>
    <row r="266" ht="25.5"/>
    <row r="267" ht="25.5"/>
    <row r="268" ht="25.5"/>
    <row r="269" ht="25.5"/>
    <row r="270" ht="25.5"/>
    <row r="271" ht="25.5"/>
    <row r="272" ht="25.5"/>
    <row r="273" ht="25.5"/>
    <row r="274" ht="25.5"/>
    <row r="275" ht="25.5"/>
    <row r="276" ht="25.5"/>
    <row r="277" ht="25.5"/>
    <row r="278" ht="25.5"/>
    <row r="279" ht="25.5"/>
    <row r="280" ht="25.5"/>
    <row r="281" ht="25.5"/>
    <row r="282" ht="25.5"/>
    <row r="283" ht="25.5"/>
    <row r="284" ht="25.5"/>
    <row r="285" ht="25.5"/>
    <row r="286" ht="25.5"/>
    <row r="287" ht="25.5"/>
    <row r="288" ht="25.5"/>
    <row r="289" ht="25.5"/>
    <row r="290" ht="25.5"/>
    <row r="291" ht="25.5"/>
    <row r="292" ht="25.5"/>
    <row r="293" ht="25.5"/>
    <row r="294" ht="25.5"/>
    <row r="295" ht="25.5"/>
    <row r="296" ht="25.5"/>
    <row r="297" ht="25.5"/>
    <row r="298" ht="25.5"/>
    <row r="299" ht="25.5"/>
    <row r="300" ht="25.5"/>
    <row r="301" ht="25.5"/>
    <row r="302" ht="25.5"/>
    <row r="303" ht="25.5"/>
    <row r="304" ht="25.5"/>
    <row r="305" ht="25.5"/>
    <row r="306" ht="25.5"/>
    <row r="307" ht="25.5"/>
    <row r="308" ht="25.5"/>
    <row r="309" ht="25.5"/>
    <row r="310" ht="25.5"/>
    <row r="311" ht="25.5"/>
    <row r="312" ht="25.5"/>
    <row r="313" ht="25.5"/>
    <row r="314" ht="25.5"/>
    <row r="315" ht="25.5"/>
    <row r="316" ht="25.5"/>
    <row r="317" ht="25.5"/>
    <row r="318" ht="25.5"/>
    <row r="319" ht="25.5"/>
    <row r="320" ht="25.5"/>
    <row r="321" ht="25.5"/>
    <row r="322" ht="25.5"/>
    <row r="323" ht="25.5"/>
    <row r="324" ht="25.5"/>
    <row r="325" ht="25.5"/>
    <row r="326" ht="25.5"/>
    <row r="327" ht="25.5"/>
    <row r="328" ht="25.5"/>
    <row r="329" ht="25.5"/>
    <row r="330" ht="25.5"/>
    <row r="331" ht="25.5"/>
    <row r="332" ht="25.5"/>
    <row r="333" ht="25.5"/>
    <row r="334" ht="25.5"/>
    <row r="335" ht="25.5"/>
    <row r="336" ht="25.5"/>
    <row r="337" ht="25.5"/>
    <row r="338" ht="25.5"/>
    <row r="339" ht="25.5"/>
    <row r="340" ht="25.5"/>
    <row r="341" ht="25.5"/>
    <row r="342" ht="25.5"/>
    <row r="343" ht="25.5"/>
    <row r="344" ht="25.5"/>
    <row r="345" ht="25.5"/>
    <row r="346" ht="25.5"/>
    <row r="347" ht="25.5"/>
    <row r="348" ht="25.5"/>
    <row r="349" ht="25.5"/>
    <row r="350" ht="25.5"/>
    <row r="351" ht="25.5"/>
    <row r="352" ht="25.5"/>
    <row r="353" ht="25.5"/>
    <row r="354" ht="25.5"/>
    <row r="355" ht="25.5"/>
    <row r="356" ht="25.5"/>
    <row r="357" ht="25.5"/>
    <row r="358" ht="25.5"/>
    <row r="359" ht="25.5"/>
    <row r="360" ht="25.5"/>
    <row r="361" ht="25.5"/>
    <row r="362" ht="25.5"/>
    <row r="363" ht="25.5"/>
    <row r="364" ht="25.5"/>
    <row r="365" ht="25.5"/>
    <row r="366" ht="25.5"/>
    <row r="367" ht="25.5"/>
    <row r="368" ht="25.5"/>
    <row r="369" ht="25.5"/>
    <row r="370" ht="25.5"/>
    <row r="371" ht="25.5"/>
    <row r="372" ht="25.5"/>
    <row r="373" ht="25.5"/>
    <row r="374" ht="25.5"/>
    <row r="375" ht="25.5"/>
    <row r="376" ht="25.5"/>
    <row r="377" ht="25.5"/>
    <row r="378" ht="25.5"/>
    <row r="379" ht="25.5"/>
    <row r="380" ht="25.5"/>
    <row r="381" ht="25.5"/>
    <row r="382" ht="25.5"/>
    <row r="383" ht="25.5"/>
    <row r="384" ht="25.5"/>
    <row r="385" ht="25.5"/>
    <row r="386" ht="25.5"/>
    <row r="387" ht="25.5"/>
    <row r="388" ht="25.5"/>
    <row r="389" ht="25.5"/>
    <row r="390" ht="25.5"/>
    <row r="391" ht="25.5"/>
    <row r="392" ht="25.5"/>
    <row r="393" ht="25.5"/>
    <row r="394" ht="25.5"/>
    <row r="395" ht="25.5"/>
    <row r="396" ht="25.5"/>
    <row r="397" ht="25.5"/>
    <row r="398" ht="25.5"/>
    <row r="399" ht="25.5"/>
    <row r="400" ht="25.5"/>
    <row r="401" ht="25.5"/>
    <row r="402" ht="25.5"/>
    <row r="403" ht="25.5"/>
    <row r="404" ht="25.5"/>
    <row r="405" ht="25.5"/>
    <row r="406" ht="25.5"/>
    <row r="407" ht="25.5"/>
    <row r="408" ht="25.5"/>
    <row r="409" ht="25.5"/>
    <row r="410" ht="25.5"/>
    <row r="411" ht="25.5"/>
    <row r="412" ht="25.5"/>
    <row r="413" ht="25.5"/>
    <row r="414" ht="25.5"/>
    <row r="415" ht="25.5"/>
    <row r="416" ht="25.5"/>
    <row r="417" ht="25.5"/>
    <row r="418" ht="25.5"/>
    <row r="419" ht="25.5"/>
    <row r="420" ht="25.5"/>
    <row r="421" ht="25.5"/>
    <row r="422" ht="25.5"/>
    <row r="423" ht="25.5"/>
    <row r="424" ht="25.5"/>
    <row r="425" ht="25.5"/>
    <row r="426" ht="25.5"/>
    <row r="427" ht="25.5"/>
    <row r="428" ht="25.5"/>
    <row r="429" ht="25.5"/>
    <row r="430" ht="25.5"/>
    <row r="431" ht="25.5"/>
    <row r="432" ht="25.5"/>
    <row r="433" ht="25.5"/>
    <row r="434" ht="25.5"/>
    <row r="435" ht="25.5"/>
    <row r="436" ht="25.5"/>
    <row r="437" ht="25.5"/>
    <row r="438" ht="25.5"/>
    <row r="439" ht="25.5"/>
    <row r="440" ht="25.5"/>
    <row r="441" ht="25.5"/>
    <row r="442" ht="25.5"/>
    <row r="443" ht="25.5"/>
    <row r="444" ht="25.5"/>
    <row r="445" ht="25.5"/>
    <row r="446" ht="25.5"/>
    <row r="447" ht="25.5"/>
    <row r="448" ht="25.5"/>
    <row r="449" ht="25.5"/>
    <row r="450" ht="25.5"/>
    <row r="451" ht="25.5"/>
    <row r="452" ht="25.5"/>
    <row r="453" ht="25.5"/>
    <row r="454" ht="25.5"/>
    <row r="455" ht="25.5"/>
    <row r="456" ht="25.5"/>
    <row r="457" ht="25.5"/>
    <row r="458" ht="25.5"/>
    <row r="459" ht="25.5"/>
    <row r="460" ht="25.5"/>
    <row r="461" ht="25.5"/>
    <row r="462" ht="25.5"/>
    <row r="463" ht="25.5"/>
    <row r="464" ht="25.5"/>
    <row r="465" ht="25.5"/>
    <row r="466" ht="25.5"/>
    <row r="467" ht="25.5"/>
    <row r="468" ht="25.5"/>
    <row r="469" ht="25.5"/>
    <row r="470" ht="25.5"/>
    <row r="471" ht="25.5"/>
    <row r="472" ht="25.5"/>
    <row r="473" ht="25.5"/>
    <row r="474" ht="25.5"/>
    <row r="475" ht="25.5"/>
    <row r="476" ht="25.5"/>
    <row r="477" ht="25.5"/>
    <row r="478" ht="25.5"/>
    <row r="479" ht="25.5"/>
    <row r="480" ht="25.5"/>
    <row r="481" ht="25.5"/>
    <row r="482" ht="25.5"/>
    <row r="483" ht="25.5"/>
    <row r="484" ht="25.5"/>
    <row r="485" ht="25.5"/>
    <row r="486" ht="25.5"/>
    <row r="487" ht="25.5"/>
    <row r="488" ht="25.5"/>
    <row r="489" ht="25.5"/>
    <row r="490" ht="25.5"/>
    <row r="491" ht="25.5"/>
    <row r="492" ht="25.5"/>
    <row r="493" ht="25.5"/>
    <row r="494" ht="25.5"/>
    <row r="495" ht="25.5"/>
    <row r="496" ht="25.5"/>
    <row r="497" ht="25.5"/>
    <row r="498" ht="25.5"/>
    <row r="499" ht="25.5"/>
    <row r="500" ht="25.5"/>
    <row r="501" ht="25.5"/>
    <row r="502" ht="25.5"/>
    <row r="503" ht="25.5"/>
    <row r="504" ht="25.5"/>
    <row r="505" ht="25.5"/>
    <row r="506" ht="25.5"/>
    <row r="507" ht="25.5"/>
    <row r="508" ht="25.5"/>
    <row r="509" ht="25.5"/>
    <row r="510" ht="25.5"/>
    <row r="511" ht="25.5"/>
    <row r="512" ht="25.5"/>
    <row r="513" ht="25.5"/>
    <row r="514" ht="25.5"/>
    <row r="515" ht="25.5"/>
    <row r="516" ht="25.5"/>
    <row r="517" ht="25.5"/>
    <row r="518" ht="25.5"/>
    <row r="519" ht="25.5"/>
    <row r="520" ht="25.5"/>
    <row r="521" ht="25.5"/>
    <row r="522" ht="25.5"/>
    <row r="523" ht="25.5"/>
    <row r="524" ht="25.5"/>
    <row r="525" ht="25.5"/>
    <row r="526" ht="25.5"/>
    <row r="527" ht="25.5"/>
    <row r="528" ht="25.5"/>
    <row r="529" ht="25.5"/>
    <row r="530" ht="25.5"/>
    <row r="531" ht="25.5"/>
    <row r="532" ht="25.5"/>
    <row r="533" ht="25.5"/>
    <row r="534" ht="25.5"/>
    <row r="535" ht="25.5"/>
    <row r="536" ht="25.5"/>
    <row r="537" ht="25.5"/>
    <row r="538" ht="25.5"/>
    <row r="539" ht="25.5"/>
    <row r="540" ht="25.5"/>
    <row r="541" ht="25.5"/>
    <row r="542" ht="25.5"/>
    <row r="543" ht="25.5"/>
    <row r="544" ht="25.5"/>
    <row r="545" ht="25.5"/>
    <row r="546" ht="25.5"/>
    <row r="547" ht="25.5"/>
    <row r="548" ht="25.5"/>
    <row r="549" ht="25.5"/>
    <row r="550" ht="25.5"/>
    <row r="551" ht="25.5"/>
    <row r="552" ht="25.5"/>
    <row r="553" ht="25.5"/>
    <row r="554" ht="25.5"/>
    <row r="555" ht="25.5"/>
    <row r="556" ht="25.5"/>
    <row r="557" ht="25.5"/>
    <row r="558" ht="25.5"/>
    <row r="559" ht="25.5"/>
    <row r="560" ht="25.5"/>
    <row r="561" ht="25.5"/>
    <row r="562" ht="25.5"/>
    <row r="563" ht="25.5"/>
    <row r="564" ht="25.5"/>
    <row r="565" ht="25.5"/>
    <row r="566" ht="25.5"/>
    <row r="567" ht="25.5"/>
    <row r="568" ht="25.5"/>
    <row r="569" ht="25.5"/>
    <row r="570" ht="25.5"/>
    <row r="571" ht="25.5"/>
    <row r="572" ht="25.5"/>
    <row r="573" ht="25.5"/>
    <row r="574" ht="25.5"/>
    <row r="575" ht="25.5"/>
    <row r="576" ht="25.5"/>
    <row r="577" ht="25.5"/>
    <row r="578" ht="25.5"/>
    <row r="579" ht="25.5"/>
    <row r="580" ht="25.5"/>
    <row r="581" ht="25.5"/>
    <row r="582" ht="25.5"/>
    <row r="583" ht="25.5"/>
    <row r="584" ht="25.5"/>
    <row r="585" ht="25.5"/>
    <row r="586" ht="25.5"/>
    <row r="587" ht="25.5"/>
    <row r="588" ht="25.5"/>
    <row r="589" ht="25.5"/>
    <row r="590" ht="25.5"/>
    <row r="591" ht="25.5"/>
    <row r="592" ht="25.5"/>
    <row r="593" ht="25.5"/>
    <row r="594" ht="25.5"/>
    <row r="595" ht="25.5"/>
    <row r="596" ht="25.5"/>
    <row r="597" ht="25.5"/>
    <row r="598" ht="25.5"/>
    <row r="599" ht="25.5"/>
    <row r="600" ht="25.5"/>
    <row r="601" ht="25.5"/>
    <row r="602" ht="25.5"/>
    <row r="603" ht="25.5"/>
    <row r="604" ht="25.5"/>
    <row r="605" ht="25.5"/>
    <row r="606" ht="25.5"/>
    <row r="607" ht="25.5"/>
    <row r="608" ht="25.5"/>
    <row r="609" ht="25.5"/>
    <row r="610" ht="25.5"/>
    <row r="611" ht="25.5"/>
    <row r="612" ht="25.5"/>
    <row r="613" ht="25.5"/>
    <row r="614" ht="25.5"/>
    <row r="615" ht="25.5"/>
    <row r="616" ht="25.5"/>
    <row r="617" ht="25.5"/>
    <row r="618" ht="25.5"/>
    <row r="619" ht="25.5"/>
    <row r="620" ht="25.5"/>
    <row r="621" ht="25.5"/>
    <row r="622" ht="25.5"/>
    <row r="623" ht="25.5"/>
    <row r="624" ht="25.5"/>
    <row r="625" ht="25.5"/>
    <row r="626" ht="25.5"/>
    <row r="627" ht="25.5"/>
    <row r="628" ht="25.5"/>
    <row r="629" ht="25.5"/>
    <row r="630" ht="25.5"/>
    <row r="631" ht="25.5"/>
    <row r="632" ht="25.5"/>
    <row r="633" ht="25.5"/>
    <row r="634" ht="25.5"/>
    <row r="635" ht="25.5"/>
    <row r="636" ht="25.5"/>
    <row r="637" ht="25.5"/>
    <row r="638" ht="25.5"/>
    <row r="639" ht="25.5"/>
    <row r="640" ht="25.5"/>
    <row r="641" ht="25.5"/>
    <row r="642" ht="25.5"/>
    <row r="643" ht="25.5"/>
    <row r="644" ht="25.5"/>
    <row r="645" ht="25.5"/>
    <row r="646" ht="25.5"/>
    <row r="647" ht="25.5"/>
    <row r="648" ht="25.5"/>
    <row r="649" ht="25.5"/>
    <row r="650" ht="25.5"/>
    <row r="651" ht="25.5"/>
    <row r="652" ht="25.5"/>
    <row r="653" ht="25.5"/>
    <row r="654" ht="25.5"/>
    <row r="655" ht="25.5"/>
    <row r="656" ht="25.5"/>
    <row r="657" ht="25.5"/>
    <row r="658" ht="25.5"/>
    <row r="659" ht="25.5"/>
    <row r="660" ht="25.5"/>
    <row r="661" ht="25.5"/>
    <row r="662" ht="25.5"/>
    <row r="663" ht="25.5"/>
    <row r="664" ht="25.5"/>
    <row r="665" ht="25.5"/>
    <row r="666" ht="25.5"/>
    <row r="667" ht="25.5"/>
    <row r="668" ht="25.5"/>
    <row r="669" ht="25.5"/>
    <row r="670" ht="25.5"/>
    <row r="671" ht="25.5"/>
    <row r="672" ht="25.5"/>
    <row r="673" ht="25.5"/>
    <row r="674" ht="25.5"/>
    <row r="675" ht="25.5"/>
    <row r="676" ht="25.5"/>
    <row r="677" ht="25.5"/>
    <row r="678" ht="25.5"/>
    <row r="679" ht="25.5"/>
    <row r="680" ht="25.5"/>
    <row r="681" ht="25.5"/>
    <row r="682" ht="25.5"/>
    <row r="683" ht="25.5"/>
    <row r="684" ht="25.5"/>
    <row r="685" ht="25.5"/>
    <row r="686" ht="25.5"/>
    <row r="687" ht="25.5"/>
    <row r="688" ht="25.5"/>
    <row r="689" ht="25.5"/>
    <row r="690" ht="25.5"/>
    <row r="691" ht="25.5"/>
    <row r="692" ht="25.5"/>
    <row r="693" ht="25.5"/>
    <row r="694" ht="25.5"/>
    <row r="695" ht="25.5"/>
    <row r="696" ht="25.5"/>
    <row r="697" ht="25.5"/>
    <row r="698" ht="25.5"/>
    <row r="699" ht="25.5"/>
    <row r="700" ht="25.5"/>
    <row r="701" ht="25.5"/>
    <row r="702" ht="25.5"/>
    <row r="703" ht="25.5"/>
    <row r="704" ht="25.5"/>
    <row r="705" ht="25.5"/>
    <row r="706" ht="25.5"/>
    <row r="707" ht="25.5"/>
    <row r="708" ht="25.5"/>
    <row r="709" ht="25.5"/>
    <row r="710" ht="25.5"/>
    <row r="711" ht="25.5"/>
    <row r="712" ht="25.5"/>
    <row r="713" ht="25.5"/>
    <row r="714" ht="25.5"/>
    <row r="715" ht="25.5"/>
    <row r="716" ht="25.5"/>
    <row r="717" ht="25.5"/>
    <row r="718" ht="25.5"/>
    <row r="719" ht="25.5"/>
    <row r="720" ht="25.5"/>
    <row r="721" ht="25.5"/>
    <row r="722" ht="25.5"/>
    <row r="723" ht="25.5"/>
    <row r="724" ht="25.5"/>
    <row r="725" ht="25.5"/>
    <row r="726" ht="25.5"/>
    <row r="727" ht="25.5"/>
    <row r="728" ht="25.5"/>
    <row r="729" ht="25.5"/>
    <row r="730" ht="25.5"/>
    <row r="731" ht="25.5"/>
    <row r="732" ht="25.5"/>
    <row r="733" ht="25.5"/>
    <row r="734" ht="25.5"/>
    <row r="735" ht="25.5"/>
    <row r="736" ht="25.5"/>
    <row r="737" ht="25.5"/>
    <row r="738" ht="25.5"/>
    <row r="739" ht="25.5"/>
    <row r="740" ht="25.5"/>
    <row r="741" ht="25.5"/>
    <row r="742" ht="25.5"/>
    <row r="743" ht="25.5"/>
    <row r="744" ht="25.5"/>
    <row r="745" ht="25.5"/>
    <row r="746" ht="25.5"/>
    <row r="747" ht="25.5"/>
    <row r="748" ht="25.5"/>
    <row r="749" ht="25.5"/>
    <row r="750" ht="25.5"/>
    <row r="751" ht="25.5"/>
    <row r="752" ht="25.5"/>
    <row r="753" ht="25.5"/>
    <row r="754" ht="25.5"/>
    <row r="755" ht="25.5"/>
    <row r="756" ht="25.5"/>
    <row r="757" ht="25.5"/>
    <row r="758" ht="25.5"/>
    <row r="759" ht="25.5"/>
    <row r="760" ht="25.5"/>
    <row r="761" ht="25.5"/>
    <row r="762" ht="25.5"/>
    <row r="763" ht="25.5"/>
    <row r="764" ht="25.5"/>
    <row r="765" ht="25.5"/>
    <row r="766" ht="25.5"/>
    <row r="767" ht="25.5"/>
    <row r="768" ht="25.5"/>
    <row r="769" ht="25.5"/>
    <row r="770" ht="25.5"/>
    <row r="771" ht="25.5"/>
    <row r="772" ht="25.5"/>
    <row r="773" ht="25.5"/>
    <row r="774" ht="25.5"/>
    <row r="775" ht="25.5"/>
    <row r="776" ht="25.5"/>
    <row r="777" ht="25.5"/>
    <row r="778" ht="25.5"/>
    <row r="779" ht="25.5"/>
    <row r="780" ht="25.5"/>
    <row r="781" ht="25.5"/>
    <row r="782" ht="25.5"/>
    <row r="783" ht="25.5"/>
    <row r="784" ht="25.5"/>
    <row r="785" ht="25.5"/>
    <row r="786" ht="25.5"/>
    <row r="787" ht="25.5"/>
    <row r="788" ht="25.5"/>
    <row r="789" ht="25.5"/>
    <row r="790" ht="25.5"/>
    <row r="791" ht="25.5"/>
    <row r="792" ht="25.5"/>
    <row r="793" ht="25.5"/>
    <row r="794" ht="25.5"/>
    <row r="795" ht="25.5"/>
    <row r="796" ht="25.5"/>
    <row r="797" ht="25.5"/>
    <row r="798" ht="25.5"/>
    <row r="799" ht="25.5"/>
    <row r="800" ht="25.5"/>
    <row r="801" ht="25.5"/>
    <row r="802" ht="25.5"/>
    <row r="803" ht="25.5"/>
    <row r="804" ht="25.5"/>
    <row r="805" ht="25.5"/>
    <row r="806" ht="25.5"/>
    <row r="807" ht="25.5"/>
    <row r="808" ht="25.5"/>
    <row r="809" ht="25.5"/>
    <row r="810" ht="25.5"/>
    <row r="811" ht="25.5"/>
    <row r="812" ht="25.5"/>
    <row r="813" ht="25.5"/>
    <row r="814" ht="25.5"/>
    <row r="815" ht="25.5"/>
    <row r="816" ht="25.5"/>
    <row r="817" ht="25.5"/>
    <row r="818" ht="25.5"/>
    <row r="819" ht="25.5"/>
    <row r="820" ht="25.5"/>
    <row r="821" ht="25.5"/>
    <row r="822" ht="25.5"/>
    <row r="823" ht="25.5"/>
    <row r="824" ht="25.5"/>
    <row r="825" ht="25.5"/>
    <row r="826" ht="25.5"/>
    <row r="827" ht="25.5"/>
    <row r="828" ht="25.5"/>
    <row r="829" ht="25.5"/>
    <row r="830" ht="25.5"/>
    <row r="831" ht="25.5"/>
    <row r="832" ht="25.5"/>
    <row r="833" ht="25.5"/>
    <row r="834" ht="25.5"/>
    <row r="835" ht="25.5"/>
    <row r="836" ht="25.5"/>
    <row r="837" ht="25.5"/>
    <row r="838" ht="25.5"/>
    <row r="839" ht="25.5"/>
    <row r="840" ht="25.5"/>
    <row r="841" ht="25.5"/>
    <row r="842" ht="25.5"/>
    <row r="843" ht="25.5"/>
    <row r="844" ht="25.5"/>
    <row r="845" ht="25.5"/>
    <row r="846" ht="25.5"/>
    <row r="847" ht="25.5"/>
    <row r="848" ht="25.5"/>
    <row r="849" ht="25.5"/>
    <row r="850" ht="25.5"/>
    <row r="851" ht="25.5"/>
    <row r="852" ht="25.5"/>
    <row r="853" ht="25.5"/>
    <row r="854" ht="25.5"/>
    <row r="855" ht="25.5"/>
    <row r="856" ht="25.5"/>
    <row r="857" ht="25.5"/>
    <row r="858" ht="25.5"/>
    <row r="859" ht="25.5"/>
    <row r="860" ht="25.5"/>
    <row r="861" ht="25.5"/>
    <row r="862" ht="25.5"/>
    <row r="863" ht="25.5"/>
    <row r="864" ht="25.5"/>
    <row r="865" ht="25.5"/>
    <row r="866" ht="25.5"/>
    <row r="867" ht="25.5"/>
    <row r="868" ht="25.5"/>
    <row r="869" ht="25.5"/>
    <row r="870" ht="25.5"/>
    <row r="871" ht="25.5"/>
    <row r="872" ht="25.5"/>
    <row r="873" ht="25.5"/>
    <row r="874" ht="25.5"/>
    <row r="875" ht="25.5"/>
    <row r="876" ht="25.5"/>
    <row r="877" ht="25.5"/>
    <row r="878" ht="25.5"/>
    <row r="879" ht="25.5"/>
    <row r="880" ht="25.5"/>
    <row r="881" ht="25.5"/>
    <row r="882" ht="25.5"/>
    <row r="883" ht="25.5"/>
    <row r="884" ht="25.5"/>
    <row r="885" ht="25.5"/>
    <row r="886" ht="25.5"/>
    <row r="887" ht="25.5"/>
    <row r="888" ht="25.5"/>
    <row r="889" ht="25.5"/>
    <row r="890" ht="25.5"/>
    <row r="891" ht="25.5"/>
    <row r="892" ht="25.5"/>
    <row r="893" ht="25.5"/>
    <row r="894" ht="25.5"/>
    <row r="895" ht="25.5"/>
    <row r="896" ht="25.5"/>
    <row r="897" ht="25.5"/>
    <row r="898" ht="25.5"/>
    <row r="899" ht="25.5"/>
    <row r="900" ht="25.5"/>
    <row r="901" ht="25.5"/>
    <row r="902" ht="25.5"/>
    <row r="903" ht="25.5"/>
    <row r="904" ht="25.5"/>
    <row r="905" ht="25.5"/>
    <row r="906" ht="25.5"/>
    <row r="907" ht="25.5"/>
    <row r="908" ht="25.5"/>
    <row r="909" ht="25.5"/>
    <row r="910" ht="25.5"/>
    <row r="911" ht="25.5"/>
    <row r="912" ht="25.5"/>
    <row r="913" ht="25.5"/>
    <row r="914" ht="25.5"/>
    <row r="915" ht="25.5"/>
    <row r="916" ht="25.5"/>
    <row r="917" ht="25.5"/>
    <row r="918" ht="25.5"/>
    <row r="919" ht="25.5"/>
    <row r="920" ht="25.5"/>
    <row r="921" ht="25.5"/>
    <row r="922" ht="25.5"/>
    <row r="923" ht="25.5"/>
    <row r="924" ht="25.5"/>
    <row r="925" ht="25.5"/>
    <row r="926" ht="25.5"/>
    <row r="927" ht="25.5"/>
    <row r="928" ht="25.5"/>
    <row r="929" ht="25.5"/>
    <row r="930" ht="25.5"/>
    <row r="931" ht="25.5"/>
    <row r="932" ht="25.5"/>
    <row r="933" ht="25.5"/>
    <row r="934" ht="25.5"/>
    <row r="935" ht="25.5"/>
    <row r="936" ht="25.5"/>
    <row r="937" ht="25.5"/>
    <row r="938" ht="25.5"/>
    <row r="939" ht="25.5"/>
    <row r="940" ht="25.5"/>
    <row r="941" ht="25.5"/>
    <row r="942" ht="25.5"/>
    <row r="943" ht="25.5"/>
    <row r="944" ht="25.5"/>
    <row r="945" ht="25.5"/>
    <row r="946" ht="25.5"/>
    <row r="947" ht="25.5"/>
    <row r="948" ht="25.5"/>
    <row r="949" ht="25.5"/>
    <row r="950" ht="25.5"/>
    <row r="951" ht="25.5"/>
    <row r="952" ht="25.5"/>
    <row r="953" ht="25.5"/>
    <row r="954" ht="25.5"/>
    <row r="955" ht="25.5"/>
    <row r="956" ht="25.5"/>
    <row r="957" ht="25.5"/>
    <row r="958" ht="25.5"/>
    <row r="959" ht="25.5"/>
    <row r="960" ht="25.5"/>
    <row r="961" ht="25.5"/>
    <row r="962" ht="25.5"/>
    <row r="963" ht="25.5"/>
    <row r="964" ht="25.5"/>
    <row r="965" ht="25.5"/>
    <row r="966" ht="25.5"/>
    <row r="967" ht="25.5"/>
    <row r="968" ht="25.5"/>
    <row r="969" ht="25.5"/>
    <row r="970" ht="25.5"/>
    <row r="971" ht="25.5"/>
    <row r="972" ht="25.5"/>
    <row r="973" ht="25.5"/>
    <row r="974" ht="25.5"/>
    <row r="975" ht="25.5"/>
    <row r="976" ht="25.5"/>
    <row r="977" ht="25.5"/>
    <row r="978" ht="25.5"/>
    <row r="979" ht="25.5"/>
    <row r="980" ht="25.5"/>
    <row r="981" ht="25.5"/>
    <row r="982" ht="25.5"/>
    <row r="983" ht="25.5"/>
    <row r="984" ht="25.5"/>
    <row r="985" ht="25.5"/>
    <row r="986" ht="25.5"/>
    <row r="987" ht="25.5"/>
    <row r="988" ht="25.5"/>
    <row r="989" ht="25.5"/>
    <row r="990" ht="25.5"/>
    <row r="991" ht="25.5"/>
    <row r="992" ht="25.5"/>
    <row r="993" ht="25.5"/>
    <row r="994" ht="25.5"/>
    <row r="995" ht="25.5"/>
    <row r="996" ht="25.5"/>
    <row r="997" ht="25.5"/>
    <row r="998" ht="25.5"/>
    <row r="999" ht="25.5"/>
  </sheetData>
  <mergeCells count="12">
    <mergeCell ref="A25:P25"/>
    <mergeCell ref="B26:T26"/>
    <mergeCell ref="A1:T1"/>
    <mergeCell ref="A2:T2"/>
    <mergeCell ref="A3:T3"/>
    <mergeCell ref="B5:B7"/>
    <mergeCell ref="C5:E6"/>
    <mergeCell ref="F5:H6"/>
    <mergeCell ref="I5:K6"/>
    <mergeCell ref="L5:N6"/>
    <mergeCell ref="O5:Q6"/>
    <mergeCell ref="R5:T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1000"/>
  <sheetViews>
    <sheetView zoomScale="50" zoomScaleNormal="50" workbookViewId="0">
      <selection activeCell="O27" sqref="O27"/>
    </sheetView>
  </sheetViews>
  <sheetFormatPr defaultColWidth="9.140625" defaultRowHeight="15" customHeight="1"/>
  <cols>
    <col min="1" max="1" width="93" style="412" customWidth="1"/>
    <col min="2" max="2" width="16.140625" style="453" customWidth="1"/>
    <col min="3" max="3" width="12.140625" style="453" customWidth="1"/>
    <col min="4" max="4" width="11" style="453" customWidth="1"/>
    <col min="5" max="5" width="14.42578125" style="453" customWidth="1"/>
    <col min="6" max="6" width="11.85546875" style="453" customWidth="1"/>
    <col min="7" max="7" width="9.42578125" style="453" customWidth="1"/>
    <col min="8" max="8" width="14.28515625" style="453" customWidth="1"/>
    <col min="9" max="9" width="13.140625" style="453" customWidth="1"/>
    <col min="10" max="10" width="10.7109375" style="453" customWidth="1"/>
    <col min="11" max="12" width="10.7109375" style="412" customWidth="1"/>
    <col min="13" max="13" width="9.140625" style="412"/>
    <col min="14" max="14" width="12.85546875" style="412" customWidth="1"/>
    <col min="15" max="15" width="23.42578125" style="412" customWidth="1"/>
    <col min="16" max="17" width="9.140625" style="412"/>
    <col min="18" max="18" width="10.42578125" style="412" bestFit="1" customWidth="1"/>
    <col min="19" max="19" width="11.28515625" style="412" customWidth="1"/>
    <col min="20" max="16384" width="9.140625" style="412"/>
  </cols>
  <sheetData>
    <row r="1" spans="1:13" ht="24.75" customHeight="1">
      <c r="A1" s="4228" t="s">
        <v>104</v>
      </c>
      <c r="B1" s="4228"/>
      <c r="C1" s="4228"/>
      <c r="D1" s="4228"/>
      <c r="E1" s="4228"/>
      <c r="F1" s="4228"/>
      <c r="G1" s="4228"/>
      <c r="H1" s="4228"/>
      <c r="I1" s="4228"/>
      <c r="J1" s="4228"/>
      <c r="K1" s="4228"/>
      <c r="L1" s="4228"/>
      <c r="M1" s="4228"/>
    </row>
    <row r="2" spans="1:13" ht="24.75" customHeight="1" thickBot="1">
      <c r="A2" s="4228" t="s">
        <v>393</v>
      </c>
      <c r="B2" s="4228"/>
      <c r="C2" s="4228"/>
      <c r="D2" s="4228"/>
      <c r="E2" s="4228"/>
      <c r="F2" s="4228"/>
      <c r="G2" s="4228"/>
      <c r="H2" s="4228"/>
      <c r="I2" s="4228"/>
      <c r="J2" s="4228"/>
      <c r="K2" s="2009"/>
      <c r="L2" s="2009"/>
    </row>
    <row r="3" spans="1:13" ht="33" customHeight="1" thickBot="1">
      <c r="A3" s="3763" t="s">
        <v>9</v>
      </c>
      <c r="B3" s="3760" t="s">
        <v>19</v>
      </c>
      <c r="C3" s="3761"/>
      <c r="D3" s="3762"/>
      <c r="E3" s="3760" t="s">
        <v>20</v>
      </c>
      <c r="F3" s="3761"/>
      <c r="G3" s="3762"/>
      <c r="H3" s="3757" t="s">
        <v>21</v>
      </c>
      <c r="I3" s="3738"/>
      <c r="J3" s="3759"/>
      <c r="K3" s="445"/>
      <c r="L3" s="445"/>
    </row>
    <row r="4" spans="1:13" ht="33" customHeight="1" thickBot="1">
      <c r="A4" s="3709"/>
      <c r="B4" s="3754" t="s">
        <v>5</v>
      </c>
      <c r="C4" s="3755"/>
      <c r="D4" s="3756"/>
      <c r="E4" s="3754" t="s">
        <v>5</v>
      </c>
      <c r="F4" s="3755"/>
      <c r="G4" s="3756"/>
      <c r="H4" s="3740"/>
      <c r="I4" s="3741"/>
      <c r="J4" s="3742"/>
      <c r="K4" s="445"/>
      <c r="L4" s="445"/>
    </row>
    <row r="5" spans="1:13" ht="99.75" customHeight="1" thickBot="1">
      <c r="A5" s="3722"/>
      <c r="B5" s="1078" t="s">
        <v>26</v>
      </c>
      <c r="C5" s="1079" t="s">
        <v>27</v>
      </c>
      <c r="D5" s="23" t="s">
        <v>4</v>
      </c>
      <c r="E5" s="1078" t="s">
        <v>26</v>
      </c>
      <c r="F5" s="1079" t="s">
        <v>27</v>
      </c>
      <c r="G5" s="23" t="s">
        <v>4</v>
      </c>
      <c r="H5" s="1078" t="s">
        <v>26</v>
      </c>
      <c r="I5" s="1079" t="s">
        <v>27</v>
      </c>
      <c r="J5" s="23" t="s">
        <v>4</v>
      </c>
      <c r="K5" s="445"/>
      <c r="L5" s="445"/>
    </row>
    <row r="6" spans="1:13" ht="36.75" customHeight="1" thickBot="1">
      <c r="A6" s="2449" t="s">
        <v>22</v>
      </c>
      <c r="B6" s="1084"/>
      <c r="C6" s="2624"/>
      <c r="D6" s="2625"/>
      <c r="E6" s="1084"/>
      <c r="F6" s="2624"/>
      <c r="G6" s="2626"/>
      <c r="H6" s="2627"/>
      <c r="I6" s="2628"/>
      <c r="J6" s="2629"/>
      <c r="K6" s="445"/>
      <c r="L6" s="445"/>
    </row>
    <row r="7" spans="1:13" ht="29.25" customHeight="1">
      <c r="A7" s="2630" t="s">
        <v>236</v>
      </c>
      <c r="B7" s="1211">
        <f>B15+B22</f>
        <v>15</v>
      </c>
      <c r="C7" s="1096">
        <f t="shared" ref="C7:G7" si="0">C22+C15</f>
        <v>0</v>
      </c>
      <c r="D7" s="690">
        <f>D15+D22</f>
        <v>15</v>
      </c>
      <c r="E7" s="1211">
        <f>E22+E15</f>
        <v>7</v>
      </c>
      <c r="F7" s="1096">
        <f t="shared" si="0"/>
        <v>0</v>
      </c>
      <c r="G7" s="690">
        <f t="shared" si="0"/>
        <v>7</v>
      </c>
      <c r="H7" s="2631">
        <f t="shared" ref="H7:J11" si="1">B7+E7</f>
        <v>22</v>
      </c>
      <c r="I7" s="2631">
        <f t="shared" si="1"/>
        <v>0</v>
      </c>
      <c r="J7" s="2632">
        <f t="shared" si="1"/>
        <v>22</v>
      </c>
      <c r="K7" s="445"/>
      <c r="L7" s="445"/>
    </row>
    <row r="8" spans="1:13" ht="27.75" customHeight="1">
      <c r="A8" s="2633" t="s">
        <v>237</v>
      </c>
      <c r="B8" s="1211">
        <f t="shared" ref="B8:G11" si="2">B23+B16</f>
        <v>11</v>
      </c>
      <c r="C8" s="1096">
        <f t="shared" si="2"/>
        <v>0</v>
      </c>
      <c r="D8" s="690">
        <f t="shared" si="2"/>
        <v>11</v>
      </c>
      <c r="E8" s="1211">
        <f t="shared" si="2"/>
        <v>9</v>
      </c>
      <c r="F8" s="1096">
        <f t="shared" si="2"/>
        <v>0</v>
      </c>
      <c r="G8" s="690">
        <f t="shared" si="2"/>
        <v>9</v>
      </c>
      <c r="H8" s="2456">
        <f t="shared" si="1"/>
        <v>20</v>
      </c>
      <c r="I8" s="2456">
        <f t="shared" si="1"/>
        <v>0</v>
      </c>
      <c r="J8" s="2632">
        <f t="shared" si="1"/>
        <v>20</v>
      </c>
      <c r="K8" s="445"/>
      <c r="L8" s="445"/>
    </row>
    <row r="9" spans="1:13" ht="27.75" customHeight="1">
      <c r="A9" s="2634" t="s">
        <v>238</v>
      </c>
      <c r="B9" s="1211">
        <f t="shared" si="2"/>
        <v>30</v>
      </c>
      <c r="C9" s="1096">
        <f t="shared" si="2"/>
        <v>1</v>
      </c>
      <c r="D9" s="690">
        <f t="shared" si="2"/>
        <v>31</v>
      </c>
      <c r="E9" s="1211">
        <f t="shared" si="2"/>
        <v>25</v>
      </c>
      <c r="F9" s="1096">
        <f t="shared" si="2"/>
        <v>1</v>
      </c>
      <c r="G9" s="690">
        <f t="shared" si="2"/>
        <v>26</v>
      </c>
      <c r="H9" s="2456">
        <f t="shared" si="1"/>
        <v>55</v>
      </c>
      <c r="I9" s="2456">
        <f t="shared" si="1"/>
        <v>2</v>
      </c>
      <c r="J9" s="2632">
        <f t="shared" si="1"/>
        <v>57</v>
      </c>
      <c r="K9" s="445"/>
      <c r="L9" s="445"/>
    </row>
    <row r="10" spans="1:13" ht="30.75" customHeight="1">
      <c r="A10" s="2501" t="s">
        <v>38</v>
      </c>
      <c r="B10" s="1211">
        <f t="shared" si="2"/>
        <v>11</v>
      </c>
      <c r="C10" s="1096">
        <f t="shared" si="2"/>
        <v>0</v>
      </c>
      <c r="D10" s="690">
        <f t="shared" si="2"/>
        <v>11</v>
      </c>
      <c r="E10" s="1211">
        <f t="shared" si="2"/>
        <v>7</v>
      </c>
      <c r="F10" s="1096">
        <f t="shared" si="2"/>
        <v>1</v>
      </c>
      <c r="G10" s="690">
        <f t="shared" si="2"/>
        <v>8</v>
      </c>
      <c r="H10" s="2456">
        <f t="shared" si="1"/>
        <v>18</v>
      </c>
      <c r="I10" s="2456">
        <f t="shared" si="1"/>
        <v>1</v>
      </c>
      <c r="J10" s="2632">
        <f t="shared" si="1"/>
        <v>19</v>
      </c>
      <c r="K10" s="445"/>
      <c r="L10" s="445"/>
    </row>
    <row r="11" spans="1:13" ht="32.25" customHeight="1" thickBot="1">
      <c r="A11" s="1592" t="s">
        <v>239</v>
      </c>
      <c r="B11" s="1211">
        <f t="shared" si="2"/>
        <v>7</v>
      </c>
      <c r="C11" s="1096">
        <f t="shared" si="2"/>
        <v>0</v>
      </c>
      <c r="D11" s="690">
        <f t="shared" si="2"/>
        <v>7</v>
      </c>
      <c r="E11" s="1211">
        <f t="shared" si="2"/>
        <v>7</v>
      </c>
      <c r="F11" s="1096">
        <f t="shared" si="2"/>
        <v>0</v>
      </c>
      <c r="G11" s="690">
        <f t="shared" si="2"/>
        <v>7</v>
      </c>
      <c r="H11" s="2456">
        <f t="shared" si="1"/>
        <v>14</v>
      </c>
      <c r="I11" s="2456">
        <f t="shared" si="1"/>
        <v>0</v>
      </c>
      <c r="J11" s="2632">
        <f t="shared" si="1"/>
        <v>14</v>
      </c>
      <c r="K11" s="445"/>
      <c r="L11" s="445"/>
    </row>
    <row r="12" spans="1:13" ht="36.75" customHeight="1" thickBot="1">
      <c r="A12" s="2458" t="s">
        <v>12</v>
      </c>
      <c r="B12" s="1083">
        <f t="shared" ref="B12:G12" si="3">SUM(B6:B11)</f>
        <v>74</v>
      </c>
      <c r="C12" s="1083">
        <f t="shared" si="3"/>
        <v>1</v>
      </c>
      <c r="D12" s="1083">
        <f t="shared" si="3"/>
        <v>75</v>
      </c>
      <c r="E12" s="1083">
        <f t="shared" si="3"/>
        <v>55</v>
      </c>
      <c r="F12" s="1083">
        <f t="shared" si="3"/>
        <v>2</v>
      </c>
      <c r="G12" s="1083">
        <f t="shared" si="3"/>
        <v>57</v>
      </c>
      <c r="H12" s="1083">
        <f>SUM(H7:H11)</f>
        <v>129</v>
      </c>
      <c r="I12" s="1083">
        <f>SUM(I7:I11)</f>
        <v>3</v>
      </c>
      <c r="J12" s="985">
        <f>SUM(J7:J11)</f>
        <v>132</v>
      </c>
      <c r="K12" s="445"/>
      <c r="L12" s="445"/>
      <c r="M12" s="445"/>
    </row>
    <row r="13" spans="1:13" ht="27" customHeight="1" thickBot="1">
      <c r="A13" s="2458" t="s">
        <v>23</v>
      </c>
      <c r="B13" s="2459"/>
      <c r="C13" s="2493"/>
      <c r="D13" s="2494"/>
      <c r="E13" s="2459"/>
      <c r="F13" s="2493"/>
      <c r="G13" s="2494"/>
      <c r="H13" s="2462"/>
      <c r="I13" s="2493"/>
      <c r="J13" s="2463"/>
      <c r="K13" s="445"/>
      <c r="L13" s="445"/>
    </row>
    <row r="14" spans="1:13" ht="31.5" customHeight="1" thickBot="1">
      <c r="A14" s="2464" t="s">
        <v>11</v>
      </c>
      <c r="B14" s="2459"/>
      <c r="C14" s="2513"/>
      <c r="D14" s="2514"/>
      <c r="E14" s="2459"/>
      <c r="F14" s="2513"/>
      <c r="G14" s="2514"/>
      <c r="H14" s="2462"/>
      <c r="I14" s="2468"/>
      <c r="J14" s="2469"/>
      <c r="K14" s="446"/>
      <c r="L14" s="446"/>
    </row>
    <row r="15" spans="1:13" ht="24.95" customHeight="1">
      <c r="A15" s="2630" t="s">
        <v>236</v>
      </c>
      <c r="B15" s="2635">
        <v>14</v>
      </c>
      <c r="C15" s="2635">
        <v>0</v>
      </c>
      <c r="D15" s="2578">
        <f>SUM(B15:C15)</f>
        <v>14</v>
      </c>
      <c r="E15" s="2635">
        <v>6</v>
      </c>
      <c r="F15" s="2635">
        <v>0</v>
      </c>
      <c r="G15" s="2578">
        <f>SUM(E15:F15)</f>
        <v>6</v>
      </c>
      <c r="H15" s="2454">
        <f t="shared" ref="H15:J19" si="4">B15+E15</f>
        <v>20</v>
      </c>
      <c r="I15" s="2454">
        <f t="shared" si="4"/>
        <v>0</v>
      </c>
      <c r="J15" s="2455">
        <f t="shared" si="4"/>
        <v>20</v>
      </c>
      <c r="K15" s="447"/>
      <c r="L15" s="447"/>
    </row>
    <row r="16" spans="1:13" ht="24.95" customHeight="1">
      <c r="A16" s="2633" t="s">
        <v>237</v>
      </c>
      <c r="B16" s="2636">
        <v>11</v>
      </c>
      <c r="C16" s="2636">
        <v>0</v>
      </c>
      <c r="D16" s="755">
        <f>SUM(B16:C16)</f>
        <v>11</v>
      </c>
      <c r="E16" s="2636">
        <v>9</v>
      </c>
      <c r="F16" s="2636">
        <v>0</v>
      </c>
      <c r="G16" s="755">
        <f>SUM(E16:F16)</f>
        <v>9</v>
      </c>
      <c r="H16" s="2456">
        <f t="shared" si="4"/>
        <v>20</v>
      </c>
      <c r="I16" s="2456">
        <f t="shared" si="4"/>
        <v>0</v>
      </c>
      <c r="J16" s="2632">
        <f t="shared" si="4"/>
        <v>20</v>
      </c>
      <c r="K16" s="447"/>
      <c r="L16" s="447"/>
    </row>
    <row r="17" spans="1:12" ht="24.95" customHeight="1">
      <c r="A17" s="2634" t="s">
        <v>238</v>
      </c>
      <c r="B17" s="2636">
        <v>29</v>
      </c>
      <c r="C17" s="2636">
        <v>1</v>
      </c>
      <c r="D17" s="755">
        <f>SUM(B17:C17)</f>
        <v>30</v>
      </c>
      <c r="E17" s="2636">
        <v>25</v>
      </c>
      <c r="F17" s="2636">
        <v>1</v>
      </c>
      <c r="G17" s="755">
        <f>SUM(E17:F17)</f>
        <v>26</v>
      </c>
      <c r="H17" s="2456">
        <f t="shared" si="4"/>
        <v>54</v>
      </c>
      <c r="I17" s="2456">
        <f t="shared" si="4"/>
        <v>2</v>
      </c>
      <c r="J17" s="2632">
        <f t="shared" si="4"/>
        <v>56</v>
      </c>
      <c r="K17" s="447"/>
      <c r="L17" s="447"/>
    </row>
    <row r="18" spans="1:12" ht="29.25" customHeight="1">
      <c r="A18" s="2501" t="s">
        <v>38</v>
      </c>
      <c r="B18" s="2636">
        <v>11</v>
      </c>
      <c r="C18" s="2636">
        <v>0</v>
      </c>
      <c r="D18" s="755">
        <f>SUM(B18:C18)</f>
        <v>11</v>
      </c>
      <c r="E18" s="2637">
        <v>7</v>
      </c>
      <c r="F18" s="2637">
        <v>1</v>
      </c>
      <c r="G18" s="2638">
        <f>SUM(E18:F18)</f>
        <v>8</v>
      </c>
      <c r="H18" s="2456">
        <f t="shared" si="4"/>
        <v>18</v>
      </c>
      <c r="I18" s="2456">
        <f t="shared" si="4"/>
        <v>1</v>
      </c>
      <c r="J18" s="2632">
        <f t="shared" si="4"/>
        <v>19</v>
      </c>
      <c r="K18" s="447"/>
      <c r="L18" s="447"/>
    </row>
    <row r="19" spans="1:12" ht="43.5" customHeight="1" thickBot="1">
      <c r="A19" s="1592" t="s">
        <v>239</v>
      </c>
      <c r="B19" s="2639">
        <v>7</v>
      </c>
      <c r="C19" s="2640">
        <v>0</v>
      </c>
      <c r="D19" s="2641">
        <f>SUM(B19:C19)</f>
        <v>7</v>
      </c>
      <c r="E19" s="2639">
        <v>7</v>
      </c>
      <c r="F19" s="2640">
        <v>0</v>
      </c>
      <c r="G19" s="2641">
        <f>SUM(E19:F19)</f>
        <v>7</v>
      </c>
      <c r="H19" s="2456">
        <f t="shared" si="4"/>
        <v>14</v>
      </c>
      <c r="I19" s="2456">
        <f t="shared" si="4"/>
        <v>0</v>
      </c>
      <c r="J19" s="2632">
        <f t="shared" si="4"/>
        <v>14</v>
      </c>
      <c r="K19" s="449"/>
      <c r="L19" s="449"/>
    </row>
    <row r="20" spans="1:12" ht="24.95" customHeight="1" thickBot="1">
      <c r="A20" s="1081" t="s">
        <v>8</v>
      </c>
      <c r="B20" s="1084">
        <f t="shared" ref="B20:J20" si="5">SUM(B15:B19)</f>
        <v>72</v>
      </c>
      <c r="C20" s="1084">
        <f t="shared" si="5"/>
        <v>1</v>
      </c>
      <c r="D20" s="1084">
        <f t="shared" si="5"/>
        <v>73</v>
      </c>
      <c r="E20" s="1084">
        <f t="shared" si="5"/>
        <v>54</v>
      </c>
      <c r="F20" s="1084">
        <f t="shared" si="5"/>
        <v>2</v>
      </c>
      <c r="G20" s="990">
        <f t="shared" si="5"/>
        <v>56</v>
      </c>
      <c r="H20" s="1084">
        <f t="shared" si="5"/>
        <v>126</v>
      </c>
      <c r="I20" s="1084">
        <f t="shared" si="5"/>
        <v>3</v>
      </c>
      <c r="J20" s="990">
        <f t="shared" si="5"/>
        <v>129</v>
      </c>
      <c r="K20" s="449"/>
      <c r="L20" s="449"/>
    </row>
    <row r="21" spans="1:12" ht="24.95" customHeight="1" thickBot="1">
      <c r="A21" s="2399" t="s">
        <v>25</v>
      </c>
      <c r="B21" s="2481"/>
      <c r="C21" s="2482"/>
      <c r="D21" s="2483"/>
      <c r="E21" s="2481"/>
      <c r="F21" s="2482"/>
      <c r="G21" s="1209"/>
      <c r="H21" s="2470"/>
      <c r="I21" s="2471"/>
      <c r="J21" s="2472"/>
      <c r="K21" s="447"/>
      <c r="L21" s="447"/>
    </row>
    <row r="22" spans="1:12" ht="24.95" customHeight="1">
      <c r="A22" s="2630" t="s">
        <v>236</v>
      </c>
      <c r="B22" s="2642">
        <v>1</v>
      </c>
      <c r="C22" s="2643">
        <v>0</v>
      </c>
      <c r="D22" s="2484">
        <f>SUM(B22:C22)</f>
        <v>1</v>
      </c>
      <c r="E22" s="2644">
        <v>1</v>
      </c>
      <c r="F22" s="852">
        <v>0</v>
      </c>
      <c r="G22" s="2484">
        <f>SUM(E22:F22)</f>
        <v>1</v>
      </c>
      <c r="H22" s="2454">
        <f t="shared" ref="H22:J26" si="6">B22+E22</f>
        <v>2</v>
      </c>
      <c r="I22" s="2473">
        <f t="shared" si="6"/>
        <v>0</v>
      </c>
      <c r="J22" s="2455">
        <f t="shared" si="6"/>
        <v>2</v>
      </c>
      <c r="K22" s="447"/>
      <c r="L22" s="447"/>
    </row>
    <row r="23" spans="1:12" ht="33" customHeight="1">
      <c r="A23" s="2633" t="s">
        <v>237</v>
      </c>
      <c r="B23" s="2551">
        <v>0</v>
      </c>
      <c r="C23" s="2552">
        <v>0</v>
      </c>
      <c r="D23" s="755">
        <f>SUM(B23:C23)</f>
        <v>0</v>
      </c>
      <c r="E23" s="2636">
        <v>0</v>
      </c>
      <c r="F23" s="2645">
        <v>0</v>
      </c>
      <c r="G23" s="755">
        <f>SUM(E23:F23)</f>
        <v>0</v>
      </c>
      <c r="H23" s="2474">
        <f t="shared" si="6"/>
        <v>0</v>
      </c>
      <c r="I23" s="1206">
        <f t="shared" si="6"/>
        <v>0</v>
      </c>
      <c r="J23" s="1207">
        <f t="shared" si="6"/>
        <v>0</v>
      </c>
      <c r="K23" s="447"/>
      <c r="L23" s="447"/>
    </row>
    <row r="24" spans="1:12" ht="24.95" customHeight="1">
      <c r="A24" s="2634" t="s">
        <v>238</v>
      </c>
      <c r="B24" s="2551">
        <v>1</v>
      </c>
      <c r="C24" s="2552">
        <v>0</v>
      </c>
      <c r="D24" s="755">
        <f>SUM(B24:C24)</f>
        <v>1</v>
      </c>
      <c r="E24" s="2636">
        <v>0</v>
      </c>
      <c r="F24" s="2645">
        <v>0</v>
      </c>
      <c r="G24" s="755">
        <f>SUM(E24:F24)</f>
        <v>0</v>
      </c>
      <c r="H24" s="2474">
        <f t="shared" si="6"/>
        <v>1</v>
      </c>
      <c r="I24" s="1206">
        <f t="shared" si="6"/>
        <v>0</v>
      </c>
      <c r="J24" s="1207">
        <f t="shared" si="6"/>
        <v>1</v>
      </c>
      <c r="K24" s="449"/>
      <c r="L24" s="449"/>
    </row>
    <row r="25" spans="1:12" ht="32.25" customHeight="1">
      <c r="A25" s="2501" t="s">
        <v>38</v>
      </c>
      <c r="B25" s="2551">
        <v>0</v>
      </c>
      <c r="C25" s="2552">
        <v>0</v>
      </c>
      <c r="D25" s="755">
        <f>SUM(B25:C25)</f>
        <v>0</v>
      </c>
      <c r="E25" s="2636">
        <v>0</v>
      </c>
      <c r="F25" s="2645">
        <v>0</v>
      </c>
      <c r="G25" s="755">
        <f>SUM(E25:F25)</f>
        <v>0</v>
      </c>
      <c r="H25" s="2474">
        <f t="shared" si="6"/>
        <v>0</v>
      </c>
      <c r="I25" s="1206">
        <f t="shared" si="6"/>
        <v>0</v>
      </c>
      <c r="J25" s="1207">
        <f t="shared" si="6"/>
        <v>0</v>
      </c>
      <c r="K25" s="450"/>
      <c r="L25" s="450"/>
    </row>
    <row r="26" spans="1:12" ht="29.25" customHeight="1" thickBot="1">
      <c r="A26" s="1592" t="s">
        <v>239</v>
      </c>
      <c r="B26" s="2551">
        <v>0</v>
      </c>
      <c r="C26" s="2552">
        <v>0</v>
      </c>
      <c r="D26" s="755">
        <f>SUM(B26:C26)</f>
        <v>0</v>
      </c>
      <c r="E26" s="2636">
        <v>0</v>
      </c>
      <c r="F26" s="2645">
        <v>0</v>
      </c>
      <c r="G26" s="755">
        <f>SUM(E26:F26)</f>
        <v>0</v>
      </c>
      <c r="H26" s="1593">
        <f t="shared" si="6"/>
        <v>0</v>
      </c>
      <c r="I26" s="1208">
        <f t="shared" si="6"/>
        <v>0</v>
      </c>
      <c r="J26" s="1594">
        <f t="shared" si="6"/>
        <v>0</v>
      </c>
      <c r="K26" s="449"/>
      <c r="L26" s="449"/>
    </row>
    <row r="27" spans="1:12" ht="36.75" customHeight="1" thickBot="1">
      <c r="A27" s="1081" t="s">
        <v>13</v>
      </c>
      <c r="B27" s="1089">
        <f t="shared" ref="B27:J27" si="7">SUM(B22:B26)</f>
        <v>2</v>
      </c>
      <c r="C27" s="1089">
        <f t="shared" si="7"/>
        <v>0</v>
      </c>
      <c r="D27" s="1089">
        <f t="shared" si="7"/>
        <v>2</v>
      </c>
      <c r="E27" s="1089">
        <f t="shared" si="7"/>
        <v>1</v>
      </c>
      <c r="F27" s="1089">
        <f t="shared" si="7"/>
        <v>0</v>
      </c>
      <c r="G27" s="1089">
        <f t="shared" si="7"/>
        <v>1</v>
      </c>
      <c r="H27" s="1089">
        <f t="shared" si="7"/>
        <v>3</v>
      </c>
      <c r="I27" s="1089">
        <f t="shared" si="7"/>
        <v>0</v>
      </c>
      <c r="J27" s="990">
        <f t="shared" si="7"/>
        <v>3</v>
      </c>
      <c r="K27" s="447"/>
      <c r="L27" s="447"/>
    </row>
    <row r="28" spans="1:12" ht="30" customHeight="1" thickBot="1">
      <c r="A28" s="1090" t="s">
        <v>10</v>
      </c>
      <c r="B28" s="1083">
        <f t="shared" ref="B28:J28" si="8">B20</f>
        <v>72</v>
      </c>
      <c r="C28" s="1083">
        <f t="shared" si="8"/>
        <v>1</v>
      </c>
      <c r="D28" s="1083">
        <f t="shared" si="8"/>
        <v>73</v>
      </c>
      <c r="E28" s="1083">
        <f t="shared" si="8"/>
        <v>54</v>
      </c>
      <c r="F28" s="1083">
        <f t="shared" si="8"/>
        <v>2</v>
      </c>
      <c r="G28" s="1105">
        <f t="shared" si="8"/>
        <v>56</v>
      </c>
      <c r="H28" s="1105">
        <f t="shared" si="8"/>
        <v>126</v>
      </c>
      <c r="I28" s="1105">
        <f t="shared" si="8"/>
        <v>3</v>
      </c>
      <c r="J28" s="985">
        <f t="shared" si="8"/>
        <v>129</v>
      </c>
      <c r="K28" s="451"/>
      <c r="L28" s="451"/>
    </row>
    <row r="29" spans="1:12" ht="26.25" thickBot="1">
      <c r="A29" s="1090" t="s">
        <v>14</v>
      </c>
      <c r="B29" s="1083">
        <f t="shared" ref="B29:J29" si="9">B27</f>
        <v>2</v>
      </c>
      <c r="C29" s="1083">
        <f t="shared" si="9"/>
        <v>0</v>
      </c>
      <c r="D29" s="1083">
        <f t="shared" si="9"/>
        <v>2</v>
      </c>
      <c r="E29" s="1083">
        <f t="shared" si="9"/>
        <v>1</v>
      </c>
      <c r="F29" s="1083">
        <f t="shared" si="9"/>
        <v>0</v>
      </c>
      <c r="G29" s="1105">
        <f t="shared" si="9"/>
        <v>1</v>
      </c>
      <c r="H29" s="1105">
        <f t="shared" si="9"/>
        <v>3</v>
      </c>
      <c r="I29" s="1105">
        <f t="shared" si="9"/>
        <v>0</v>
      </c>
      <c r="J29" s="985">
        <f t="shared" si="9"/>
        <v>3</v>
      </c>
      <c r="K29" s="448"/>
      <c r="L29" s="448"/>
    </row>
    <row r="30" spans="1:12" ht="26.25" thickBot="1">
      <c r="A30" s="1091" t="s">
        <v>15</v>
      </c>
      <c r="B30" s="1092">
        <f t="shared" ref="B30:J30" si="10">SUM(B28:B29)</f>
        <v>74</v>
      </c>
      <c r="C30" s="1092">
        <f t="shared" si="10"/>
        <v>1</v>
      </c>
      <c r="D30" s="1092">
        <f t="shared" si="10"/>
        <v>75</v>
      </c>
      <c r="E30" s="1092">
        <f t="shared" si="10"/>
        <v>55</v>
      </c>
      <c r="F30" s="1092">
        <f t="shared" si="10"/>
        <v>2</v>
      </c>
      <c r="G30" s="1212">
        <f t="shared" si="10"/>
        <v>57</v>
      </c>
      <c r="H30" s="1212">
        <f t="shared" si="10"/>
        <v>129</v>
      </c>
      <c r="I30" s="1212">
        <f t="shared" si="10"/>
        <v>3</v>
      </c>
      <c r="J30" s="991">
        <f t="shared" si="10"/>
        <v>132</v>
      </c>
      <c r="K30" s="448"/>
      <c r="L30" s="448"/>
    </row>
    <row r="31" spans="1:12" ht="12" customHeight="1">
      <c r="A31" s="447"/>
      <c r="B31" s="452"/>
      <c r="C31" s="452"/>
      <c r="D31" s="452"/>
      <c r="E31" s="452"/>
      <c r="F31" s="452"/>
      <c r="G31" s="452"/>
      <c r="H31" s="452"/>
      <c r="I31" s="452"/>
      <c r="J31" s="452"/>
      <c r="K31" s="448"/>
      <c r="L31" s="448"/>
    </row>
    <row r="32" spans="1:12" ht="25.5" hidden="1" customHeight="1">
      <c r="A32" s="447"/>
      <c r="B32" s="452"/>
      <c r="C32" s="452"/>
      <c r="D32" s="452"/>
      <c r="E32" s="452"/>
      <c r="F32" s="452"/>
      <c r="G32" s="452"/>
      <c r="H32" s="452"/>
      <c r="I32" s="452"/>
      <c r="J32" s="452"/>
    </row>
    <row r="33" spans="1:16" ht="37.5" customHeight="1">
      <c r="A33" s="4227"/>
      <c r="B33" s="4227"/>
      <c r="C33" s="4227"/>
      <c r="D33" s="4227"/>
      <c r="E33" s="4227"/>
      <c r="F33" s="4227"/>
      <c r="G33" s="4227"/>
      <c r="H33" s="4227"/>
      <c r="I33" s="4227"/>
      <c r="J33" s="4227"/>
      <c r="K33" s="4227"/>
      <c r="L33" s="4227"/>
      <c r="M33" s="4227"/>
      <c r="N33" s="4227"/>
      <c r="O33" s="4227"/>
      <c r="P33" s="4227"/>
    </row>
    <row r="34" spans="1:16" ht="26.25" customHeight="1"/>
    <row r="35" spans="1:16" ht="25.5"/>
    <row r="36" spans="1:16" ht="25.5"/>
    <row r="37" spans="1:16" ht="25.5"/>
    <row r="38" spans="1:16" ht="25.5"/>
    <row r="39" spans="1:16" ht="25.5"/>
    <row r="40" spans="1:16" ht="25.5"/>
    <row r="41" spans="1:16" ht="25.5"/>
    <row r="42" spans="1:16" ht="25.5"/>
    <row r="43" spans="1:16" ht="25.5"/>
    <row r="44" spans="1:16" ht="25.5"/>
    <row r="45" spans="1:16" ht="25.5"/>
    <row r="46" spans="1:16" ht="25.5"/>
    <row r="47" spans="1:16" ht="25.5"/>
    <row r="48" spans="1:16" ht="25.5"/>
    <row r="49" ht="25.5"/>
    <row r="50" ht="25.5"/>
    <row r="51" ht="25.5"/>
    <row r="52" ht="25.5"/>
    <row r="53" ht="25.5"/>
    <row r="54" ht="25.5"/>
    <row r="55" ht="25.5"/>
    <row r="56" ht="25.5"/>
    <row r="57" ht="25.5"/>
    <row r="58" ht="25.5"/>
    <row r="59" ht="25.5"/>
    <row r="60" ht="25.5"/>
    <row r="61" ht="25.5"/>
    <row r="62" ht="25.5"/>
    <row r="63" ht="25.5"/>
    <row r="64" ht="25.5"/>
    <row r="65" ht="25.5"/>
    <row r="66" ht="25.5"/>
    <row r="67" ht="25.5"/>
    <row r="68" ht="25.5"/>
    <row r="69" ht="25.5"/>
    <row r="70" ht="25.5"/>
    <row r="71" ht="25.5"/>
    <row r="72" ht="25.5"/>
    <row r="73" ht="25.5"/>
    <row r="74" ht="25.5"/>
    <row r="75" ht="25.5"/>
    <row r="76" ht="25.5"/>
    <row r="77" ht="25.5"/>
    <row r="78" ht="25.5"/>
    <row r="79" ht="25.5"/>
    <row r="80" ht="25.5"/>
    <row r="81" ht="25.5"/>
    <row r="82" ht="25.5"/>
    <row r="83" ht="25.5"/>
    <row r="84" ht="25.5"/>
    <row r="85" ht="25.5"/>
    <row r="86" ht="25.5"/>
    <row r="87" ht="25.5"/>
    <row r="88" ht="25.5"/>
    <row r="89" ht="25.5"/>
    <row r="90" ht="25.5"/>
    <row r="91" ht="25.5"/>
    <row r="92" ht="25.5"/>
    <row r="93" ht="25.5"/>
    <row r="94" ht="25.5"/>
    <row r="95" ht="25.5"/>
    <row r="96" ht="25.5"/>
    <row r="97" ht="25.5"/>
    <row r="98" ht="25.5"/>
    <row r="99" ht="25.5"/>
    <row r="100" ht="25.5"/>
    <row r="101" ht="25.5"/>
    <row r="102" ht="25.5"/>
    <row r="103" ht="25.5"/>
    <row r="104" ht="25.5"/>
    <row r="105" ht="25.5"/>
    <row r="106" ht="25.5"/>
    <row r="107" ht="25.5"/>
    <row r="108" ht="25.5"/>
    <row r="109" ht="25.5"/>
    <row r="110" ht="25.5"/>
    <row r="111" ht="25.5"/>
    <row r="112" ht="25.5"/>
    <row r="113" ht="25.5"/>
    <row r="114" ht="25.5"/>
    <row r="115" ht="25.5"/>
    <row r="116" ht="25.5"/>
    <row r="117" ht="25.5"/>
    <row r="118" ht="25.5"/>
    <row r="119" ht="25.5"/>
    <row r="120" ht="25.5"/>
    <row r="121" ht="25.5"/>
    <row r="122" ht="25.5"/>
    <row r="123" ht="25.5"/>
    <row r="124" ht="25.5"/>
    <row r="125" ht="25.5"/>
    <row r="126" ht="25.5"/>
    <row r="127" ht="25.5"/>
    <row r="128" ht="25.5"/>
    <row r="129" ht="25.5"/>
    <row r="130" ht="25.5"/>
    <row r="131" ht="25.5"/>
    <row r="132" ht="25.5"/>
    <row r="133" ht="25.5"/>
    <row r="134" ht="25.5"/>
    <row r="135" ht="25.5"/>
    <row r="136" ht="25.5"/>
    <row r="137" ht="25.5"/>
    <row r="138" ht="25.5"/>
    <row r="139" ht="25.5"/>
    <row r="140" ht="25.5"/>
    <row r="141" ht="25.5"/>
    <row r="142" ht="25.5"/>
    <row r="143" ht="25.5"/>
    <row r="144" ht="25.5"/>
    <row r="145" ht="25.5"/>
    <row r="146" ht="25.5"/>
    <row r="147" ht="25.5"/>
    <row r="148" ht="25.5"/>
    <row r="149" ht="25.5"/>
    <row r="150" ht="25.5"/>
    <row r="151" ht="25.5"/>
    <row r="152" ht="25.5"/>
    <row r="153" ht="25.5"/>
    <row r="154" ht="25.5"/>
    <row r="155" ht="25.5"/>
    <row r="156" ht="25.5"/>
    <row r="157" ht="25.5"/>
    <row r="158" ht="25.5"/>
    <row r="159" ht="25.5"/>
    <row r="160" ht="25.5"/>
    <row r="161" ht="25.5"/>
    <row r="162" ht="25.5"/>
    <row r="163" ht="25.5"/>
    <row r="164" ht="25.5"/>
    <row r="165" ht="25.5"/>
    <row r="166" ht="25.5"/>
    <row r="167" ht="25.5"/>
    <row r="168" ht="25.5"/>
    <row r="169" ht="25.5"/>
    <row r="170" ht="25.5"/>
    <row r="171" ht="25.5"/>
    <row r="172" ht="25.5"/>
    <row r="173" ht="25.5"/>
    <row r="174" ht="25.5"/>
    <row r="175" ht="25.5"/>
    <row r="176" ht="25.5"/>
    <row r="177" ht="25.5"/>
    <row r="178" ht="25.5"/>
    <row r="179" ht="25.5"/>
    <row r="180" ht="25.5"/>
    <row r="181" ht="25.5"/>
    <row r="182" ht="25.5"/>
    <row r="183" ht="25.5"/>
    <row r="184" ht="25.5"/>
    <row r="185" ht="25.5"/>
    <row r="186" ht="25.5"/>
    <row r="187" ht="25.5"/>
    <row r="188" ht="25.5"/>
    <row r="189" ht="25.5"/>
    <row r="190" ht="25.5"/>
    <row r="191" ht="25.5"/>
    <row r="192" ht="25.5"/>
    <row r="193" ht="25.5"/>
    <row r="194" ht="25.5"/>
    <row r="195" ht="25.5"/>
    <row r="196" ht="25.5"/>
    <row r="197" ht="25.5"/>
    <row r="198" ht="25.5"/>
    <row r="199" ht="25.5"/>
    <row r="200" ht="25.5"/>
    <row r="201" ht="25.5"/>
    <row r="202" ht="25.5"/>
    <row r="203" ht="25.5"/>
    <row r="204" ht="25.5"/>
    <row r="205" ht="25.5"/>
    <row r="206" ht="25.5"/>
    <row r="207" ht="25.5"/>
    <row r="208" ht="25.5"/>
    <row r="209" ht="25.5"/>
    <row r="210" ht="25.5"/>
    <row r="211" ht="25.5"/>
    <row r="212" ht="25.5"/>
    <row r="213" ht="25.5"/>
    <row r="214" ht="25.5"/>
    <row r="215" ht="25.5"/>
    <row r="216" ht="25.5"/>
    <row r="217" ht="25.5"/>
    <row r="218" ht="25.5"/>
    <row r="219" ht="25.5"/>
    <row r="220" ht="25.5"/>
    <row r="221" ht="25.5"/>
    <row r="222" ht="25.5"/>
    <row r="223" ht="25.5"/>
    <row r="224" ht="25.5"/>
    <row r="225" ht="25.5"/>
    <row r="226" ht="25.5"/>
    <row r="227" ht="25.5"/>
    <row r="228" ht="25.5"/>
    <row r="229" ht="25.5"/>
    <row r="230" ht="25.5"/>
    <row r="231" ht="25.5"/>
    <row r="232" ht="25.5"/>
    <row r="233" ht="25.5"/>
    <row r="234" ht="25.5"/>
    <row r="235" ht="25.5"/>
    <row r="236" ht="25.5"/>
    <row r="237" ht="25.5"/>
    <row r="238" ht="25.5"/>
    <row r="239" ht="25.5"/>
    <row r="240" ht="25.5"/>
    <row r="241" ht="25.5"/>
    <row r="242" ht="25.5"/>
    <row r="243" ht="25.5"/>
    <row r="244" ht="25.5"/>
    <row r="245" ht="25.5"/>
    <row r="246" ht="25.5"/>
    <row r="247" ht="25.5"/>
    <row r="248" ht="25.5"/>
    <row r="249" ht="25.5"/>
    <row r="250" ht="25.5"/>
    <row r="251" ht="25.5"/>
    <row r="252" ht="25.5"/>
    <row r="253" ht="25.5"/>
    <row r="254" ht="25.5"/>
    <row r="255" ht="25.5"/>
    <row r="256" ht="25.5"/>
    <row r="257" ht="25.5"/>
    <row r="258" ht="25.5"/>
    <row r="259" ht="25.5"/>
    <row r="260" ht="25.5"/>
    <row r="261" ht="25.5"/>
    <row r="262" ht="25.5"/>
    <row r="263" ht="25.5"/>
    <row r="264" ht="25.5"/>
    <row r="265" ht="25.5"/>
    <row r="266" ht="25.5"/>
    <row r="267" ht="25.5"/>
    <row r="268" ht="25.5"/>
    <row r="269" ht="25.5"/>
    <row r="270" ht="25.5"/>
    <row r="271" ht="25.5"/>
    <row r="272" ht="25.5"/>
    <row r="273" ht="25.5"/>
    <row r="274" ht="25.5"/>
    <row r="275" ht="25.5"/>
    <row r="276" ht="25.5"/>
    <row r="277" ht="25.5"/>
    <row r="278" ht="25.5"/>
    <row r="279" ht="25.5"/>
    <row r="280" ht="25.5"/>
    <row r="281" ht="25.5"/>
    <row r="282" ht="25.5"/>
    <row r="283" ht="25.5"/>
    <row r="284" ht="25.5"/>
    <row r="285" ht="25.5"/>
    <row r="286" ht="25.5"/>
    <row r="287" ht="25.5"/>
    <row r="288" ht="25.5"/>
    <row r="289" ht="25.5"/>
    <row r="290" ht="25.5"/>
    <row r="291" ht="25.5"/>
    <row r="292" ht="25.5"/>
    <row r="293" ht="25.5"/>
    <row r="294" ht="25.5"/>
    <row r="295" ht="25.5"/>
    <row r="296" ht="25.5"/>
    <row r="297" ht="25.5"/>
    <row r="298" ht="25.5"/>
    <row r="299" ht="25.5"/>
    <row r="300" ht="25.5"/>
    <row r="301" ht="25.5"/>
    <row r="302" ht="25.5"/>
    <row r="303" ht="25.5"/>
    <row r="304" ht="25.5"/>
    <row r="305" ht="25.5"/>
    <row r="306" ht="25.5"/>
    <row r="307" ht="25.5"/>
    <row r="308" ht="25.5"/>
    <row r="309" ht="25.5"/>
    <row r="310" ht="25.5"/>
    <row r="311" ht="25.5"/>
    <row r="312" ht="25.5"/>
    <row r="313" ht="25.5"/>
    <row r="314" ht="25.5"/>
    <row r="315" ht="25.5"/>
    <row r="316" ht="25.5"/>
    <row r="317" ht="25.5"/>
    <row r="318" ht="25.5"/>
    <row r="319" ht="25.5"/>
    <row r="320" ht="25.5"/>
    <row r="321" ht="25.5"/>
    <row r="322" ht="25.5"/>
    <row r="323" ht="25.5"/>
    <row r="324" ht="25.5"/>
    <row r="325" ht="25.5"/>
    <row r="326" ht="25.5"/>
    <row r="327" ht="25.5"/>
    <row r="328" ht="25.5"/>
    <row r="329" ht="25.5"/>
    <row r="330" ht="25.5"/>
    <row r="331" ht="25.5"/>
    <row r="332" ht="25.5"/>
    <row r="333" ht="25.5"/>
    <row r="334" ht="25.5"/>
    <row r="335" ht="25.5"/>
    <row r="336" ht="25.5"/>
    <row r="337" ht="25.5"/>
    <row r="338" ht="25.5"/>
    <row r="339" ht="25.5"/>
    <row r="340" ht="25.5"/>
    <row r="341" ht="25.5"/>
    <row r="342" ht="25.5"/>
    <row r="343" ht="25.5"/>
    <row r="344" ht="25.5"/>
    <row r="345" ht="25.5"/>
    <row r="346" ht="25.5"/>
    <row r="347" ht="25.5"/>
    <row r="348" ht="25.5"/>
    <row r="349" ht="25.5"/>
    <row r="350" ht="25.5"/>
    <row r="351" ht="25.5"/>
    <row r="352" ht="25.5"/>
    <row r="353" ht="25.5"/>
    <row r="354" ht="25.5"/>
    <row r="355" ht="25.5"/>
    <row r="356" ht="25.5"/>
    <row r="357" ht="25.5"/>
    <row r="358" ht="25.5"/>
    <row r="359" ht="25.5"/>
    <row r="360" ht="25.5"/>
    <row r="361" ht="25.5"/>
    <row r="362" ht="25.5"/>
    <row r="363" ht="25.5"/>
    <row r="364" ht="25.5"/>
    <row r="365" ht="25.5"/>
    <row r="366" ht="25.5"/>
    <row r="367" ht="25.5"/>
    <row r="368" ht="25.5"/>
    <row r="369" ht="25.5"/>
    <row r="370" ht="25.5"/>
    <row r="371" ht="25.5"/>
    <row r="372" ht="25.5"/>
    <row r="373" ht="25.5"/>
    <row r="374" ht="25.5"/>
    <row r="375" ht="25.5"/>
    <row r="376" ht="25.5"/>
    <row r="377" ht="25.5"/>
    <row r="378" ht="25.5"/>
    <row r="379" ht="25.5"/>
    <row r="380" ht="25.5"/>
    <row r="381" ht="25.5"/>
    <row r="382" ht="25.5"/>
    <row r="383" ht="25.5"/>
    <row r="384" ht="25.5"/>
    <row r="385" ht="25.5"/>
    <row r="386" ht="25.5"/>
    <row r="387" ht="25.5"/>
    <row r="388" ht="25.5"/>
    <row r="389" ht="25.5"/>
    <row r="390" ht="25.5"/>
    <row r="391" ht="25.5"/>
    <row r="392" ht="25.5"/>
    <row r="393" ht="25.5"/>
    <row r="394" ht="25.5"/>
    <row r="395" ht="25.5"/>
    <row r="396" ht="25.5"/>
    <row r="397" ht="25.5"/>
    <row r="398" ht="25.5"/>
    <row r="399" ht="25.5"/>
    <row r="400" ht="25.5"/>
    <row r="401" ht="25.5"/>
    <row r="402" ht="25.5"/>
    <row r="403" ht="25.5"/>
    <row r="404" ht="25.5"/>
    <row r="405" ht="25.5"/>
    <row r="406" ht="25.5"/>
    <row r="407" ht="25.5"/>
    <row r="408" ht="25.5"/>
    <row r="409" ht="25.5"/>
    <row r="410" ht="25.5"/>
    <row r="411" ht="25.5"/>
    <row r="412" ht="25.5"/>
    <row r="413" ht="25.5"/>
    <row r="414" ht="25.5"/>
    <row r="415" ht="25.5"/>
    <row r="416" ht="25.5"/>
    <row r="417" ht="25.5"/>
    <row r="418" ht="25.5"/>
    <row r="419" ht="25.5"/>
    <row r="420" ht="25.5"/>
    <row r="421" ht="25.5"/>
    <row r="422" ht="25.5"/>
    <row r="423" ht="25.5"/>
    <row r="424" ht="25.5"/>
    <row r="425" ht="25.5"/>
    <row r="426" ht="25.5"/>
    <row r="427" ht="25.5"/>
    <row r="428" ht="25.5"/>
    <row r="429" ht="25.5"/>
    <row r="430" ht="25.5"/>
    <row r="431" ht="25.5"/>
    <row r="432" ht="25.5"/>
    <row r="433" ht="25.5"/>
    <row r="434" ht="25.5"/>
    <row r="435" ht="25.5"/>
    <row r="436" ht="25.5"/>
    <row r="437" ht="25.5"/>
    <row r="438" ht="25.5"/>
    <row r="439" ht="25.5"/>
    <row r="440" ht="25.5"/>
    <row r="441" ht="25.5"/>
    <row r="442" ht="25.5"/>
    <row r="443" ht="25.5"/>
    <row r="444" ht="25.5"/>
    <row r="445" ht="25.5"/>
    <row r="446" ht="25.5"/>
    <row r="447" ht="25.5"/>
    <row r="448" ht="25.5"/>
    <row r="449" ht="25.5"/>
    <row r="450" ht="25.5"/>
    <row r="451" ht="25.5"/>
    <row r="452" ht="25.5"/>
    <row r="453" ht="25.5"/>
    <row r="454" ht="25.5"/>
    <row r="455" ht="25.5"/>
    <row r="456" ht="25.5"/>
    <row r="457" ht="25.5"/>
    <row r="458" ht="25.5"/>
    <row r="459" ht="25.5"/>
    <row r="460" ht="25.5"/>
    <row r="461" ht="25.5"/>
    <row r="462" ht="25.5"/>
    <row r="463" ht="25.5"/>
    <row r="464" ht="25.5"/>
    <row r="465" ht="25.5"/>
    <row r="466" ht="25.5"/>
    <row r="467" ht="25.5"/>
    <row r="468" ht="25.5"/>
    <row r="469" ht="25.5"/>
    <row r="470" ht="25.5"/>
    <row r="471" ht="25.5"/>
    <row r="472" ht="25.5"/>
    <row r="473" ht="25.5"/>
    <row r="474" ht="25.5"/>
    <row r="475" ht="25.5"/>
    <row r="476" ht="25.5"/>
    <row r="477" ht="25.5"/>
    <row r="478" ht="25.5"/>
    <row r="479" ht="25.5"/>
    <row r="480" ht="25.5"/>
    <row r="481" ht="25.5"/>
    <row r="482" ht="25.5"/>
    <row r="483" ht="25.5"/>
    <row r="484" ht="25.5"/>
    <row r="485" ht="25.5"/>
    <row r="486" ht="25.5"/>
    <row r="487" ht="25.5"/>
    <row r="488" ht="25.5"/>
    <row r="489" ht="25.5"/>
    <row r="490" ht="25.5"/>
    <row r="491" ht="25.5"/>
    <row r="492" ht="25.5"/>
    <row r="493" ht="25.5"/>
    <row r="494" ht="25.5"/>
    <row r="495" ht="25.5"/>
    <row r="496" ht="25.5"/>
    <row r="497" ht="25.5"/>
    <row r="498" ht="25.5"/>
    <row r="499" ht="25.5"/>
    <row r="500" ht="25.5"/>
    <row r="501" ht="25.5"/>
    <row r="502" ht="25.5"/>
    <row r="503" ht="25.5"/>
    <row r="504" ht="25.5"/>
    <row r="505" ht="25.5"/>
    <row r="506" ht="25.5"/>
    <row r="507" ht="25.5"/>
    <row r="508" ht="25.5"/>
    <row r="509" ht="25.5"/>
    <row r="510" ht="25.5"/>
    <row r="511" ht="25.5"/>
    <row r="512" ht="25.5"/>
    <row r="513" ht="25.5"/>
    <row r="514" ht="25.5"/>
    <row r="515" ht="25.5"/>
    <row r="516" ht="25.5"/>
    <row r="517" ht="25.5"/>
    <row r="518" ht="25.5"/>
    <row r="519" ht="25.5"/>
    <row r="520" ht="25.5"/>
    <row r="521" ht="25.5"/>
    <row r="522" ht="25.5"/>
    <row r="523" ht="25.5"/>
    <row r="524" ht="25.5"/>
    <row r="525" ht="25.5"/>
    <row r="526" ht="25.5"/>
    <row r="527" ht="25.5"/>
    <row r="528" ht="25.5"/>
    <row r="529" ht="25.5"/>
    <row r="530" ht="25.5"/>
    <row r="531" ht="25.5"/>
    <row r="532" ht="25.5"/>
    <row r="533" ht="25.5"/>
    <row r="534" ht="25.5"/>
    <row r="535" ht="25.5"/>
    <row r="536" ht="25.5"/>
    <row r="537" ht="25.5"/>
    <row r="538" ht="25.5"/>
    <row r="539" ht="25.5"/>
    <row r="540" ht="25.5"/>
    <row r="541" ht="25.5"/>
    <row r="542" ht="25.5"/>
    <row r="543" ht="25.5"/>
    <row r="544" ht="25.5"/>
    <row r="545" ht="25.5"/>
    <row r="546" ht="25.5"/>
    <row r="547" ht="25.5"/>
    <row r="548" ht="25.5"/>
    <row r="549" ht="25.5"/>
    <row r="550" ht="25.5"/>
    <row r="551" ht="25.5"/>
    <row r="552" ht="25.5"/>
    <row r="553" ht="25.5"/>
    <row r="554" ht="25.5"/>
    <row r="555" ht="25.5"/>
    <row r="556" ht="25.5"/>
    <row r="557" ht="25.5"/>
    <row r="558" ht="25.5"/>
    <row r="559" ht="25.5"/>
    <row r="560" ht="25.5"/>
    <row r="561" ht="25.5"/>
    <row r="562" ht="25.5"/>
    <row r="563" ht="25.5"/>
    <row r="564" ht="25.5"/>
    <row r="565" ht="25.5"/>
    <row r="566" ht="25.5"/>
    <row r="567" ht="25.5"/>
    <row r="568" ht="25.5"/>
    <row r="569" ht="25.5"/>
    <row r="570" ht="25.5"/>
    <row r="571" ht="25.5"/>
    <row r="572" ht="25.5"/>
    <row r="573" ht="25.5"/>
    <row r="574" ht="25.5"/>
    <row r="575" ht="25.5"/>
    <row r="576" ht="25.5"/>
    <row r="577" ht="25.5"/>
    <row r="578" ht="25.5"/>
    <row r="579" ht="25.5"/>
    <row r="580" ht="25.5"/>
    <row r="581" ht="25.5"/>
    <row r="582" ht="25.5"/>
    <row r="583" ht="25.5"/>
    <row r="584" ht="25.5"/>
    <row r="585" ht="25.5"/>
    <row r="586" ht="25.5"/>
    <row r="587" ht="25.5"/>
    <row r="588" ht="25.5"/>
    <row r="589" ht="25.5"/>
    <row r="590" ht="25.5"/>
    <row r="591" ht="25.5"/>
    <row r="592" ht="25.5"/>
    <row r="593" ht="25.5"/>
    <row r="594" ht="25.5"/>
    <row r="595" ht="25.5"/>
    <row r="596" ht="25.5"/>
    <row r="597" ht="25.5"/>
    <row r="598" ht="25.5"/>
    <row r="599" ht="25.5"/>
    <row r="600" ht="25.5"/>
    <row r="601" ht="25.5"/>
    <row r="602" ht="25.5"/>
    <row r="603" ht="25.5"/>
    <row r="604" ht="25.5"/>
    <row r="605" ht="25.5"/>
    <row r="606" ht="25.5"/>
    <row r="607" ht="25.5"/>
    <row r="608" ht="25.5"/>
    <row r="609" ht="25.5"/>
    <row r="610" ht="25.5"/>
    <row r="611" ht="25.5"/>
    <row r="612" ht="25.5"/>
    <row r="613" ht="25.5"/>
    <row r="614" ht="25.5"/>
    <row r="615" ht="25.5"/>
    <row r="616" ht="25.5"/>
    <row r="617" ht="25.5"/>
    <row r="618" ht="25.5"/>
    <row r="619" ht="25.5"/>
    <row r="620" ht="25.5"/>
    <row r="621" ht="25.5"/>
    <row r="622" ht="25.5"/>
    <row r="623" ht="25.5"/>
    <row r="624" ht="25.5"/>
    <row r="625" ht="25.5"/>
    <row r="626" ht="25.5"/>
    <row r="627" ht="25.5"/>
    <row r="628" ht="25.5"/>
    <row r="629" ht="25.5"/>
    <row r="630" ht="25.5"/>
    <row r="631" ht="25.5"/>
    <row r="632" ht="25.5"/>
    <row r="633" ht="25.5"/>
    <row r="634" ht="25.5"/>
    <row r="635" ht="25.5"/>
    <row r="636" ht="25.5"/>
    <row r="637" ht="25.5"/>
    <row r="638" ht="25.5"/>
    <row r="639" ht="25.5"/>
    <row r="640" ht="25.5"/>
    <row r="641" ht="25.5"/>
    <row r="642" ht="25.5"/>
    <row r="643" ht="25.5"/>
    <row r="644" ht="25.5"/>
    <row r="645" ht="25.5"/>
    <row r="646" ht="25.5"/>
    <row r="647" ht="25.5"/>
    <row r="648" ht="25.5"/>
    <row r="649" ht="25.5"/>
    <row r="650" ht="25.5"/>
    <row r="651" ht="25.5"/>
    <row r="652" ht="25.5"/>
    <row r="653" ht="25.5"/>
    <row r="654" ht="25.5"/>
    <row r="655" ht="25.5"/>
    <row r="656" ht="25.5"/>
    <row r="657" ht="25.5"/>
    <row r="658" ht="25.5"/>
    <row r="659" ht="25.5"/>
    <row r="660" ht="25.5"/>
    <row r="661" ht="25.5"/>
    <row r="662" ht="25.5"/>
    <row r="663" ht="25.5"/>
    <row r="664" ht="25.5"/>
    <row r="665" ht="25.5"/>
    <row r="666" ht="25.5"/>
    <row r="667" ht="25.5"/>
    <row r="668" ht="25.5"/>
    <row r="669" ht="25.5"/>
    <row r="670" ht="25.5"/>
    <row r="671" ht="25.5"/>
    <row r="672" ht="25.5"/>
    <row r="673" ht="25.5"/>
    <row r="674" ht="25.5"/>
    <row r="675" ht="25.5"/>
    <row r="676" ht="25.5"/>
    <row r="677" ht="25.5"/>
    <row r="678" ht="25.5"/>
    <row r="679" ht="25.5"/>
    <row r="680" ht="25.5"/>
    <row r="681" ht="25.5"/>
    <row r="682" ht="25.5"/>
    <row r="683" ht="25.5"/>
    <row r="684" ht="25.5"/>
    <row r="685" ht="25.5"/>
    <row r="686" ht="25.5"/>
    <row r="687" ht="25.5"/>
    <row r="688" ht="25.5"/>
    <row r="689" ht="25.5"/>
    <row r="690" ht="25.5"/>
    <row r="691" ht="25.5"/>
    <row r="692" ht="25.5"/>
    <row r="693" ht="25.5"/>
    <row r="694" ht="25.5"/>
    <row r="695" ht="25.5"/>
    <row r="696" ht="25.5"/>
    <row r="697" ht="25.5"/>
    <row r="698" ht="25.5"/>
    <row r="699" ht="25.5"/>
    <row r="700" ht="25.5"/>
    <row r="701" ht="25.5"/>
    <row r="702" ht="25.5"/>
    <row r="703" ht="25.5"/>
    <row r="704" ht="25.5"/>
    <row r="705" ht="25.5"/>
    <row r="706" ht="25.5"/>
    <row r="707" ht="25.5"/>
    <row r="708" ht="25.5"/>
    <row r="709" ht="25.5"/>
    <row r="710" ht="25.5"/>
    <row r="711" ht="25.5"/>
    <row r="712" ht="25.5"/>
    <row r="713" ht="25.5"/>
    <row r="714" ht="25.5"/>
    <row r="715" ht="25.5"/>
    <row r="716" ht="25.5"/>
    <row r="717" ht="25.5"/>
    <row r="718" ht="25.5"/>
    <row r="719" ht="25.5"/>
    <row r="720" ht="25.5"/>
    <row r="721" ht="25.5"/>
    <row r="722" ht="25.5"/>
    <row r="723" ht="25.5"/>
    <row r="724" ht="25.5"/>
    <row r="725" ht="25.5"/>
    <row r="726" ht="25.5"/>
    <row r="727" ht="25.5"/>
    <row r="728" ht="25.5"/>
    <row r="729" ht="25.5"/>
    <row r="730" ht="25.5"/>
    <row r="731" ht="25.5"/>
    <row r="732" ht="25.5"/>
    <row r="733" ht="25.5"/>
    <row r="734" ht="25.5"/>
    <row r="735" ht="25.5"/>
    <row r="736" ht="25.5"/>
    <row r="737" ht="25.5"/>
    <row r="738" ht="25.5"/>
    <row r="739" ht="25.5"/>
    <row r="740" ht="25.5"/>
    <row r="741" ht="25.5"/>
    <row r="742" ht="25.5"/>
    <row r="743" ht="25.5"/>
    <row r="744" ht="25.5"/>
    <row r="745" ht="25.5"/>
    <row r="746" ht="25.5"/>
    <row r="747" ht="25.5"/>
    <row r="748" ht="25.5"/>
    <row r="749" ht="25.5"/>
    <row r="750" ht="25.5"/>
    <row r="751" ht="25.5"/>
    <row r="752" ht="25.5"/>
    <row r="753" ht="25.5"/>
    <row r="754" ht="25.5"/>
    <row r="755" ht="25.5"/>
    <row r="756" ht="25.5"/>
    <row r="757" ht="25.5"/>
    <row r="758" ht="25.5"/>
    <row r="759" ht="25.5"/>
    <row r="760" ht="25.5"/>
    <row r="761" ht="25.5"/>
    <row r="762" ht="25.5"/>
    <row r="763" ht="25.5"/>
    <row r="764" ht="25.5"/>
    <row r="765" ht="25.5"/>
    <row r="766" ht="25.5"/>
    <row r="767" ht="25.5"/>
    <row r="768" ht="25.5"/>
    <row r="769" ht="25.5"/>
    <row r="770" ht="25.5"/>
    <row r="771" ht="25.5"/>
    <row r="772" ht="25.5"/>
    <row r="773" ht="25.5"/>
    <row r="774" ht="25.5"/>
    <row r="775" ht="25.5"/>
    <row r="776" ht="25.5"/>
    <row r="777" ht="25.5"/>
    <row r="778" ht="25.5"/>
    <row r="779" ht="25.5"/>
    <row r="780" ht="25.5"/>
    <row r="781" ht="25.5"/>
    <row r="782" ht="25.5"/>
    <row r="783" ht="25.5"/>
    <row r="784" ht="25.5"/>
    <row r="785" ht="25.5"/>
    <row r="786" ht="25.5"/>
    <row r="787" ht="25.5"/>
    <row r="788" ht="25.5"/>
    <row r="789" ht="25.5"/>
    <row r="790" ht="25.5"/>
    <row r="791" ht="25.5"/>
    <row r="792" ht="25.5"/>
    <row r="793" ht="25.5"/>
    <row r="794" ht="25.5"/>
    <row r="795" ht="25.5"/>
    <row r="796" ht="25.5"/>
    <row r="797" ht="25.5"/>
    <row r="798" ht="25.5"/>
    <row r="799" ht="25.5"/>
    <row r="800" ht="25.5"/>
    <row r="801" ht="25.5"/>
    <row r="802" ht="25.5"/>
    <row r="803" ht="25.5"/>
    <row r="804" ht="25.5"/>
    <row r="805" ht="25.5"/>
    <row r="806" ht="25.5"/>
    <row r="807" ht="25.5"/>
    <row r="808" ht="25.5"/>
    <row r="809" ht="25.5"/>
    <row r="810" ht="25.5"/>
    <row r="811" ht="25.5"/>
    <row r="812" ht="25.5"/>
    <row r="813" ht="25.5"/>
    <row r="814" ht="25.5"/>
    <row r="815" ht="25.5"/>
    <row r="816" ht="25.5"/>
    <row r="817" ht="25.5"/>
    <row r="818" ht="25.5"/>
    <row r="819" ht="25.5"/>
    <row r="820" ht="25.5"/>
    <row r="821" ht="25.5"/>
    <row r="822" ht="25.5"/>
    <row r="823" ht="25.5"/>
    <row r="824" ht="25.5"/>
    <row r="825" ht="25.5"/>
    <row r="826" ht="25.5"/>
    <row r="827" ht="25.5"/>
    <row r="828" ht="25.5"/>
    <row r="829" ht="25.5"/>
    <row r="830" ht="25.5"/>
    <row r="831" ht="25.5"/>
    <row r="832" ht="25.5"/>
    <row r="833" ht="25.5"/>
    <row r="834" ht="25.5"/>
    <row r="835" ht="25.5"/>
    <row r="836" ht="25.5"/>
    <row r="837" ht="25.5"/>
    <row r="838" ht="25.5"/>
    <row r="839" ht="25.5"/>
    <row r="840" ht="25.5"/>
    <row r="841" ht="25.5"/>
    <row r="842" ht="25.5"/>
    <row r="843" ht="25.5"/>
    <row r="844" ht="25.5"/>
    <row r="845" ht="25.5"/>
    <row r="846" ht="25.5"/>
    <row r="847" ht="25.5"/>
    <row r="848" ht="25.5"/>
    <row r="849" ht="25.5"/>
    <row r="850" ht="25.5"/>
    <row r="851" ht="25.5"/>
    <row r="852" ht="25.5"/>
    <row r="853" ht="25.5"/>
    <row r="854" ht="25.5"/>
    <row r="855" ht="25.5"/>
    <row r="856" ht="25.5"/>
    <row r="857" ht="25.5"/>
    <row r="858" ht="25.5"/>
    <row r="859" ht="25.5"/>
    <row r="860" ht="25.5"/>
    <row r="861" ht="25.5"/>
    <row r="862" ht="25.5"/>
    <row r="863" ht="25.5"/>
    <row r="864" ht="25.5"/>
    <row r="865" ht="25.5"/>
    <row r="866" ht="25.5"/>
    <row r="867" ht="25.5"/>
    <row r="868" ht="25.5"/>
    <row r="869" ht="25.5"/>
    <row r="870" ht="25.5"/>
    <row r="871" ht="25.5"/>
    <row r="872" ht="25.5"/>
    <row r="873" ht="25.5"/>
    <row r="874" ht="25.5"/>
    <row r="875" ht="25.5"/>
    <row r="876" ht="25.5"/>
    <row r="877" ht="25.5"/>
    <row r="878" ht="25.5"/>
    <row r="879" ht="25.5"/>
    <row r="880" ht="25.5"/>
    <row r="881" ht="25.5"/>
    <row r="882" ht="25.5"/>
    <row r="883" ht="25.5"/>
    <row r="884" ht="25.5"/>
    <row r="885" ht="25.5"/>
    <row r="886" ht="25.5"/>
    <row r="887" ht="25.5"/>
    <row r="888" ht="25.5"/>
    <row r="889" ht="25.5"/>
    <row r="890" ht="25.5"/>
    <row r="891" ht="25.5"/>
    <row r="892" ht="25.5"/>
    <row r="893" ht="25.5"/>
    <row r="894" ht="25.5"/>
    <row r="895" ht="25.5"/>
    <row r="896" ht="25.5"/>
    <row r="897" ht="25.5"/>
    <row r="898" ht="25.5"/>
    <row r="899" ht="25.5"/>
    <row r="900" ht="25.5"/>
    <row r="901" ht="25.5"/>
    <row r="902" ht="25.5"/>
    <row r="903" ht="25.5"/>
    <row r="904" ht="25.5"/>
    <row r="905" ht="25.5"/>
    <row r="906" ht="25.5"/>
    <row r="907" ht="25.5"/>
    <row r="908" ht="25.5"/>
    <row r="909" ht="25.5"/>
    <row r="910" ht="25.5"/>
    <row r="911" ht="25.5"/>
    <row r="912" ht="25.5"/>
    <row r="913" ht="25.5"/>
    <row r="914" ht="25.5"/>
    <row r="915" ht="25.5"/>
    <row r="916" ht="25.5"/>
    <row r="917" ht="25.5"/>
    <row r="918" ht="25.5"/>
    <row r="919" ht="25.5"/>
    <row r="920" ht="25.5"/>
    <row r="921" ht="25.5"/>
    <row r="922" ht="25.5"/>
    <row r="923" ht="25.5"/>
    <row r="924" ht="25.5"/>
    <row r="925" ht="25.5"/>
    <row r="926" ht="25.5"/>
    <row r="927" ht="25.5"/>
    <row r="928" ht="25.5"/>
    <row r="929" ht="25.5"/>
    <row r="930" ht="25.5"/>
    <row r="931" ht="25.5"/>
    <row r="932" ht="25.5"/>
    <row r="933" ht="25.5"/>
    <row r="934" ht="25.5"/>
    <row r="935" ht="25.5"/>
    <row r="936" ht="25.5"/>
    <row r="937" ht="25.5"/>
    <row r="938" ht="25.5"/>
    <row r="939" ht="25.5"/>
    <row r="940" ht="25.5"/>
    <row r="941" ht="25.5"/>
    <row r="942" ht="25.5"/>
    <row r="943" ht="25.5"/>
    <row r="944" ht="25.5"/>
    <row r="945" ht="25.5"/>
    <row r="946" ht="25.5"/>
    <row r="947" ht="25.5"/>
    <row r="948" ht="25.5"/>
    <row r="949" ht="25.5"/>
    <row r="950" ht="25.5"/>
    <row r="951" ht="25.5"/>
    <row r="952" ht="25.5"/>
    <row r="953" ht="25.5"/>
    <row r="954" ht="25.5"/>
    <row r="955" ht="25.5"/>
    <row r="956" ht="25.5"/>
    <row r="957" ht="25.5"/>
    <row r="958" ht="25.5"/>
    <row r="959" ht="25.5"/>
    <row r="960" ht="25.5"/>
    <row r="961" ht="25.5"/>
    <row r="962" ht="25.5"/>
    <row r="963" ht="25.5"/>
    <row r="964" ht="25.5"/>
    <row r="965" ht="25.5"/>
    <row r="966" ht="25.5"/>
    <row r="967" ht="25.5"/>
    <row r="968" ht="25.5"/>
    <row r="969" ht="25.5"/>
    <row r="970" ht="25.5"/>
    <row r="971" ht="25.5"/>
    <row r="972" ht="25.5"/>
    <row r="973" ht="25.5"/>
    <row r="974" ht="25.5"/>
    <row r="975" ht="25.5"/>
    <row r="976" ht="25.5"/>
    <row r="977" ht="25.5"/>
    <row r="978" ht="25.5"/>
    <row r="979" ht="25.5"/>
    <row r="980" ht="25.5"/>
    <row r="981" ht="25.5"/>
    <row r="982" ht="25.5"/>
    <row r="983" ht="25.5"/>
    <row r="984" ht="25.5"/>
    <row r="985" ht="25.5"/>
    <row r="986" ht="25.5"/>
    <row r="987" ht="25.5"/>
    <row r="988" ht="25.5"/>
    <row r="989" ht="25.5"/>
    <row r="990" ht="25.5"/>
    <row r="991" ht="25.5"/>
    <row r="992" ht="25.5"/>
    <row r="993" ht="25.5"/>
    <row r="994" ht="25.5"/>
    <row r="995" ht="25.5"/>
    <row r="996" ht="25.5"/>
    <row r="997" ht="25.5"/>
    <row r="998" ht="25.5"/>
    <row r="999" ht="25.5"/>
    <row r="1000" ht="25.5"/>
  </sheetData>
  <mergeCells count="9">
    <mergeCell ref="A1:M1"/>
    <mergeCell ref="B4:D4"/>
    <mergeCell ref="E4:G4"/>
    <mergeCell ref="A33:P33"/>
    <mergeCell ref="A2:J2"/>
    <mergeCell ref="B3:D3"/>
    <mergeCell ref="E3:G3"/>
    <mergeCell ref="A3:A5"/>
    <mergeCell ref="H3:J4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1000"/>
  <sheetViews>
    <sheetView zoomScale="50" zoomScaleNormal="50" workbookViewId="0">
      <selection activeCell="R23" sqref="R23"/>
    </sheetView>
  </sheetViews>
  <sheetFormatPr defaultColWidth="9.140625" defaultRowHeight="15" customHeight="1"/>
  <cols>
    <col min="1" max="1" width="93" style="412" customWidth="1"/>
    <col min="2" max="2" width="13.85546875" style="412" customWidth="1"/>
    <col min="3" max="3" width="12.140625" style="412" customWidth="1"/>
    <col min="4" max="4" width="11" style="412" customWidth="1"/>
    <col min="5" max="5" width="14.140625" style="412" customWidth="1"/>
    <col min="6" max="6" width="11.85546875" style="412" customWidth="1"/>
    <col min="7" max="7" width="9.42578125" style="412" customWidth="1"/>
    <col min="8" max="8" width="14.7109375" style="412" customWidth="1"/>
    <col min="9" max="10" width="9.42578125" style="412" customWidth="1"/>
    <col min="11" max="11" width="14.28515625" style="412" customWidth="1"/>
    <col min="12" max="12" width="13.140625" style="412" customWidth="1"/>
    <col min="13" max="15" width="10.7109375" style="412" customWidth="1"/>
    <col min="16" max="16" width="9.140625" style="412"/>
    <col min="17" max="17" width="12.85546875" style="412" customWidth="1"/>
    <col min="18" max="18" width="23.42578125" style="412" customWidth="1"/>
    <col min="19" max="20" width="9.140625" style="412"/>
    <col min="21" max="21" width="10.42578125" style="412" bestFit="1" customWidth="1"/>
    <col min="22" max="22" width="11.28515625" style="412" customWidth="1"/>
    <col min="23" max="16384" width="9.140625" style="412"/>
  </cols>
  <sheetData>
    <row r="1" spans="1:20" ht="25.5" customHeight="1">
      <c r="A1" s="4228"/>
      <c r="B1" s="4228"/>
      <c r="C1" s="4228"/>
      <c r="D1" s="4228"/>
      <c r="E1" s="4228"/>
      <c r="F1" s="4228"/>
      <c r="G1" s="4228"/>
      <c r="H1" s="4228"/>
      <c r="I1" s="4228"/>
      <c r="J1" s="4228"/>
      <c r="K1" s="4228"/>
      <c r="L1" s="4228"/>
      <c r="M1" s="4228"/>
      <c r="N1" s="4228"/>
      <c r="O1" s="4228"/>
      <c r="P1" s="4228"/>
      <c r="Q1" s="4228"/>
      <c r="R1" s="4228"/>
      <c r="S1" s="4228"/>
      <c r="T1" s="4228"/>
    </row>
    <row r="2" spans="1:20" ht="32.25" customHeight="1">
      <c r="A2" s="4228" t="s">
        <v>104</v>
      </c>
      <c r="B2" s="4228"/>
      <c r="C2" s="4228"/>
      <c r="D2" s="4228"/>
      <c r="E2" s="4228"/>
      <c r="F2" s="4228"/>
      <c r="G2" s="4228"/>
      <c r="H2" s="4228"/>
      <c r="I2" s="4228"/>
      <c r="J2" s="4228"/>
      <c r="K2" s="4228"/>
      <c r="L2" s="4228"/>
      <c r="M2" s="4228"/>
      <c r="N2" s="4228"/>
      <c r="O2" s="4228"/>
      <c r="P2" s="4228"/>
    </row>
    <row r="3" spans="1:20" ht="24.75" customHeight="1">
      <c r="A3" s="4228" t="s">
        <v>394</v>
      </c>
      <c r="B3" s="4228"/>
      <c r="C3" s="4228"/>
      <c r="D3" s="4228"/>
      <c r="E3" s="4228"/>
      <c r="F3" s="4228"/>
      <c r="G3" s="4228"/>
      <c r="H3" s="4228"/>
      <c r="I3" s="4228"/>
      <c r="J3" s="4228"/>
      <c r="K3" s="4228"/>
      <c r="L3" s="4228"/>
      <c r="M3" s="4228"/>
      <c r="N3" s="2009"/>
      <c r="O3" s="2009"/>
    </row>
    <row r="4" spans="1:20" ht="33" customHeight="1" thickBot="1">
      <c r="A4" s="444"/>
    </row>
    <row r="5" spans="1:20" ht="33" customHeight="1" thickBot="1">
      <c r="A5" s="3763" t="s">
        <v>9</v>
      </c>
      <c r="B5" s="3760" t="s">
        <v>19</v>
      </c>
      <c r="C5" s="3761"/>
      <c r="D5" s="3762"/>
      <c r="E5" s="3760" t="s">
        <v>20</v>
      </c>
      <c r="F5" s="3761"/>
      <c r="G5" s="3762"/>
      <c r="H5" s="3760" t="s">
        <v>29</v>
      </c>
      <c r="I5" s="3761"/>
      <c r="J5" s="3762"/>
      <c r="K5" s="3757" t="s">
        <v>21</v>
      </c>
      <c r="L5" s="3738"/>
      <c r="M5" s="3759"/>
      <c r="N5" s="445"/>
      <c r="O5" s="445"/>
    </row>
    <row r="6" spans="1:20" ht="33" customHeight="1" thickBot="1">
      <c r="A6" s="3709"/>
      <c r="B6" s="3754" t="s">
        <v>5</v>
      </c>
      <c r="C6" s="3755"/>
      <c r="D6" s="3756"/>
      <c r="E6" s="3754" t="s">
        <v>5</v>
      </c>
      <c r="F6" s="3755"/>
      <c r="G6" s="3756"/>
      <c r="H6" s="3754" t="s">
        <v>5</v>
      </c>
      <c r="I6" s="3755"/>
      <c r="J6" s="3756"/>
      <c r="K6" s="3740"/>
      <c r="L6" s="3741"/>
      <c r="M6" s="3742"/>
      <c r="N6" s="445"/>
      <c r="O6" s="445"/>
    </row>
    <row r="7" spans="1:20" ht="99.75" customHeight="1" thickBot="1">
      <c r="A7" s="3722"/>
      <c r="B7" s="1078" t="s">
        <v>26</v>
      </c>
      <c r="C7" s="1079" t="s">
        <v>27</v>
      </c>
      <c r="D7" s="23" t="s">
        <v>4</v>
      </c>
      <c r="E7" s="1078" t="s">
        <v>26</v>
      </c>
      <c r="F7" s="1079" t="s">
        <v>27</v>
      </c>
      <c r="G7" s="23" t="s">
        <v>4</v>
      </c>
      <c r="H7" s="1078" t="s">
        <v>26</v>
      </c>
      <c r="I7" s="1079" t="s">
        <v>27</v>
      </c>
      <c r="J7" s="23" t="s">
        <v>4</v>
      </c>
      <c r="K7" s="1078" t="s">
        <v>26</v>
      </c>
      <c r="L7" s="1079" t="s">
        <v>27</v>
      </c>
      <c r="M7" s="23" t="s">
        <v>4</v>
      </c>
      <c r="N7" s="445"/>
      <c r="O7" s="445"/>
    </row>
    <row r="8" spans="1:20" ht="36.75" customHeight="1" thickBot="1">
      <c r="A8" s="2449" t="s">
        <v>22</v>
      </c>
      <c r="B8" s="2665"/>
      <c r="C8" s="2666"/>
      <c r="D8" s="322"/>
      <c r="E8" s="2667"/>
      <c r="F8" s="2668"/>
      <c r="G8" s="2517"/>
      <c r="H8" s="2667"/>
      <c r="I8" s="2668"/>
      <c r="J8" s="2517"/>
      <c r="K8" s="2646"/>
      <c r="L8" s="2647"/>
      <c r="M8" s="2648"/>
      <c r="N8" s="445"/>
      <c r="O8" s="445"/>
    </row>
    <row r="9" spans="1:20" ht="29.25" customHeight="1" thickBot="1">
      <c r="A9" s="2630" t="s">
        <v>38</v>
      </c>
      <c r="B9" s="2574">
        <f t="shared" ref="B9:J9" si="0">B16+B13</f>
        <v>0</v>
      </c>
      <c r="C9" s="2451">
        <f t="shared" si="0"/>
        <v>5</v>
      </c>
      <c r="D9" s="2451">
        <f t="shared" si="0"/>
        <v>5</v>
      </c>
      <c r="E9" s="2574">
        <f t="shared" si="0"/>
        <v>0</v>
      </c>
      <c r="F9" s="2451">
        <v>15</v>
      </c>
      <c r="G9" s="2578">
        <v>15</v>
      </c>
      <c r="H9" s="2574">
        <f t="shared" si="0"/>
        <v>0</v>
      </c>
      <c r="I9" s="2451">
        <f t="shared" si="0"/>
        <v>0</v>
      </c>
      <c r="J9" s="2578">
        <f t="shared" si="0"/>
        <v>0</v>
      </c>
      <c r="K9" s="2660">
        <f t="shared" ref="K9:M9" si="1">B9+E9+H9</f>
        <v>0</v>
      </c>
      <c r="L9" s="2661">
        <f t="shared" si="1"/>
        <v>20</v>
      </c>
      <c r="M9" s="2662">
        <f t="shared" si="1"/>
        <v>20</v>
      </c>
      <c r="N9" s="445"/>
      <c r="O9" s="445"/>
    </row>
    <row r="10" spans="1:20" ht="36.75" customHeight="1" thickBot="1">
      <c r="A10" s="2458" t="s">
        <v>12</v>
      </c>
      <c r="B10" s="2481">
        <f t="shared" ref="B10:M10" si="2">SUM(B8:B9)</f>
        <v>0</v>
      </c>
      <c r="C10" s="2481">
        <f t="shared" si="2"/>
        <v>5</v>
      </c>
      <c r="D10" s="2651">
        <f t="shared" si="2"/>
        <v>5</v>
      </c>
      <c r="E10" s="2481">
        <f t="shared" si="2"/>
        <v>0</v>
      </c>
      <c r="F10" s="2481">
        <f t="shared" si="2"/>
        <v>15</v>
      </c>
      <c r="G10" s="2652">
        <f t="shared" si="2"/>
        <v>15</v>
      </c>
      <c r="H10" s="2481">
        <f t="shared" si="2"/>
        <v>0</v>
      </c>
      <c r="I10" s="2481">
        <f t="shared" si="2"/>
        <v>0</v>
      </c>
      <c r="J10" s="2652">
        <f t="shared" si="2"/>
        <v>0</v>
      </c>
      <c r="K10" s="1083">
        <f t="shared" si="2"/>
        <v>0</v>
      </c>
      <c r="L10" s="1083">
        <f t="shared" si="2"/>
        <v>20</v>
      </c>
      <c r="M10" s="985">
        <f t="shared" si="2"/>
        <v>20</v>
      </c>
      <c r="N10" s="445"/>
      <c r="O10" s="445"/>
    </row>
    <row r="11" spans="1:20" ht="27" customHeight="1" thickBot="1">
      <c r="A11" s="2458" t="s">
        <v>23</v>
      </c>
      <c r="B11" s="2545"/>
      <c r="C11" s="2547"/>
      <c r="D11" s="2653"/>
      <c r="E11" s="2545"/>
      <c r="F11" s="2547"/>
      <c r="G11" s="2653"/>
      <c r="H11" s="2545"/>
      <c r="I11" s="2547"/>
      <c r="J11" s="2653"/>
      <c r="K11" s="2462"/>
      <c r="L11" s="2493"/>
      <c r="M11" s="2463"/>
      <c r="N11" s="445"/>
      <c r="O11" s="445"/>
    </row>
    <row r="12" spans="1:20" ht="31.5" customHeight="1" thickBot="1">
      <c r="A12" s="2464" t="s">
        <v>11</v>
      </c>
      <c r="B12" s="2654"/>
      <c r="C12" s="2496"/>
      <c r="D12" s="2655"/>
      <c r="E12" s="2654"/>
      <c r="F12" s="2496"/>
      <c r="G12" s="2655"/>
      <c r="H12" s="2654"/>
      <c r="I12" s="2496"/>
      <c r="J12" s="2655"/>
      <c r="K12" s="2495"/>
      <c r="L12" s="2466"/>
      <c r="M12" s="2512"/>
      <c r="N12" s="446"/>
      <c r="O12" s="446"/>
    </row>
    <row r="13" spans="1:20" ht="35.25" customHeight="1" thickBot="1">
      <c r="A13" s="2630" t="s">
        <v>38</v>
      </c>
      <c r="B13" s="2635">
        <v>0</v>
      </c>
      <c r="C13" s="2635">
        <v>5</v>
      </c>
      <c r="D13" s="2578">
        <f>SUM(B13:C13)</f>
        <v>5</v>
      </c>
      <c r="E13" s="2635">
        <v>0</v>
      </c>
      <c r="F13" s="2635">
        <v>14</v>
      </c>
      <c r="G13" s="2578">
        <f>SUM(E13:F13)</f>
        <v>14</v>
      </c>
      <c r="H13" s="2635">
        <v>0</v>
      </c>
      <c r="I13" s="2635">
        <v>0</v>
      </c>
      <c r="J13" s="2578">
        <f>SUM(H13:I13)</f>
        <v>0</v>
      </c>
      <c r="K13" s="2656">
        <f t="shared" ref="K13:M13" si="3">B13+E13+H13</f>
        <v>0</v>
      </c>
      <c r="L13" s="2657">
        <f t="shared" si="3"/>
        <v>19</v>
      </c>
      <c r="M13" s="2658">
        <f t="shared" si="3"/>
        <v>19</v>
      </c>
      <c r="N13" s="447"/>
      <c r="O13" s="447"/>
    </row>
    <row r="14" spans="1:20" ht="33.75" customHeight="1" thickBot="1">
      <c r="A14" s="1081" t="s">
        <v>8</v>
      </c>
      <c r="B14" s="2659">
        <f t="shared" ref="B14:M14" si="4">SUM(B13:B13)</f>
        <v>0</v>
      </c>
      <c r="C14" s="2659">
        <f t="shared" si="4"/>
        <v>5</v>
      </c>
      <c r="D14" s="2659">
        <f t="shared" si="4"/>
        <v>5</v>
      </c>
      <c r="E14" s="2659">
        <f t="shared" si="4"/>
        <v>0</v>
      </c>
      <c r="F14" s="2659">
        <v>14</v>
      </c>
      <c r="G14" s="2659">
        <f t="shared" si="4"/>
        <v>14</v>
      </c>
      <c r="H14" s="2659">
        <f t="shared" si="4"/>
        <v>0</v>
      </c>
      <c r="I14" s="2659">
        <f t="shared" si="4"/>
        <v>0</v>
      </c>
      <c r="J14" s="2659">
        <f t="shared" si="4"/>
        <v>0</v>
      </c>
      <c r="K14" s="1084">
        <f t="shared" si="4"/>
        <v>0</v>
      </c>
      <c r="L14" s="1084">
        <f t="shared" si="4"/>
        <v>19</v>
      </c>
      <c r="M14" s="990">
        <f t="shared" si="4"/>
        <v>19</v>
      </c>
      <c r="N14" s="449"/>
      <c r="O14" s="449"/>
    </row>
    <row r="15" spans="1:20" ht="24.95" customHeight="1" thickBot="1">
      <c r="A15" s="2399" t="s">
        <v>25</v>
      </c>
      <c r="B15" s="2497"/>
      <c r="C15" s="2498"/>
      <c r="D15" s="2499"/>
      <c r="E15" s="2497"/>
      <c r="F15" s="2498"/>
      <c r="G15" s="2499"/>
      <c r="H15" s="1195"/>
      <c r="I15" s="1196"/>
      <c r="J15" s="2500"/>
      <c r="K15" s="2660"/>
      <c r="L15" s="2661"/>
      <c r="M15" s="2662"/>
      <c r="N15" s="447"/>
      <c r="O15" s="447"/>
    </row>
    <row r="16" spans="1:20" ht="32.25" customHeight="1" thickBot="1">
      <c r="A16" s="2630" t="s">
        <v>38</v>
      </c>
      <c r="B16" s="2551">
        <v>0</v>
      </c>
      <c r="C16" s="2552">
        <v>0</v>
      </c>
      <c r="D16" s="755">
        <f>SUM(B16:C16)</f>
        <v>0</v>
      </c>
      <c r="E16" s="2636">
        <v>0</v>
      </c>
      <c r="F16" s="2645">
        <v>0</v>
      </c>
      <c r="G16" s="755">
        <f>SUM(E16:F16)</f>
        <v>0</v>
      </c>
      <c r="H16" s="2636">
        <v>0</v>
      </c>
      <c r="I16" s="2636">
        <v>0</v>
      </c>
      <c r="J16" s="755">
        <f>SUM(H16:I16)</f>
        <v>0</v>
      </c>
      <c r="K16" s="2649">
        <f t="shared" ref="K16:M16" si="5">B16+E16+H16</f>
        <v>0</v>
      </c>
      <c r="L16" s="2650">
        <f t="shared" si="5"/>
        <v>0</v>
      </c>
      <c r="M16" s="2663">
        <f t="shared" si="5"/>
        <v>0</v>
      </c>
      <c r="N16" s="447"/>
      <c r="O16" s="447"/>
    </row>
    <row r="17" spans="1:16" ht="36.75" customHeight="1" thickBot="1">
      <c r="A17" s="1081" t="s">
        <v>13</v>
      </c>
      <c r="B17" s="2664">
        <f t="shared" ref="B17:M17" si="6">SUM(B16:B16)</f>
        <v>0</v>
      </c>
      <c r="C17" s="2664">
        <f t="shared" si="6"/>
        <v>0</v>
      </c>
      <c r="D17" s="2664">
        <f t="shared" si="6"/>
        <v>0</v>
      </c>
      <c r="E17" s="2664">
        <f t="shared" si="6"/>
        <v>0</v>
      </c>
      <c r="F17" s="2664">
        <f t="shared" si="6"/>
        <v>0</v>
      </c>
      <c r="G17" s="2664">
        <f t="shared" si="6"/>
        <v>0</v>
      </c>
      <c r="H17" s="2664">
        <f t="shared" si="6"/>
        <v>0</v>
      </c>
      <c r="I17" s="2664">
        <f t="shared" si="6"/>
        <v>0</v>
      </c>
      <c r="J17" s="2664">
        <f t="shared" si="6"/>
        <v>0</v>
      </c>
      <c r="K17" s="1089">
        <f t="shared" si="6"/>
        <v>0</v>
      </c>
      <c r="L17" s="1089">
        <f t="shared" si="6"/>
        <v>0</v>
      </c>
      <c r="M17" s="990">
        <f t="shared" si="6"/>
        <v>0</v>
      </c>
      <c r="N17" s="447"/>
      <c r="O17" s="447"/>
    </row>
    <row r="18" spans="1:16" ht="30" customHeight="1" thickBot="1">
      <c r="A18" s="1090" t="s">
        <v>10</v>
      </c>
      <c r="B18" s="2481">
        <f t="shared" ref="B18:M18" si="7">B14</f>
        <v>0</v>
      </c>
      <c r="C18" s="2481">
        <f t="shared" si="7"/>
        <v>5</v>
      </c>
      <c r="D18" s="2481">
        <f t="shared" si="7"/>
        <v>5</v>
      </c>
      <c r="E18" s="2481">
        <f t="shared" si="7"/>
        <v>0</v>
      </c>
      <c r="F18" s="2481">
        <f t="shared" si="7"/>
        <v>14</v>
      </c>
      <c r="G18" s="2651">
        <f t="shared" si="7"/>
        <v>14</v>
      </c>
      <c r="H18" s="2651">
        <f t="shared" si="7"/>
        <v>0</v>
      </c>
      <c r="I18" s="2651">
        <f t="shared" si="7"/>
        <v>0</v>
      </c>
      <c r="J18" s="2651">
        <f t="shared" si="7"/>
        <v>0</v>
      </c>
      <c r="K18" s="1105">
        <f t="shared" si="7"/>
        <v>0</v>
      </c>
      <c r="L18" s="1105">
        <f t="shared" si="7"/>
        <v>19</v>
      </c>
      <c r="M18" s="985">
        <f t="shared" si="7"/>
        <v>19</v>
      </c>
      <c r="N18" s="451"/>
      <c r="O18" s="451"/>
    </row>
    <row r="19" spans="1:16" ht="27" thickBot="1">
      <c r="A19" s="1090" t="s">
        <v>14</v>
      </c>
      <c r="B19" s="2481">
        <f t="shared" ref="B19:M19" si="8">B17</f>
        <v>0</v>
      </c>
      <c r="C19" s="2481">
        <f t="shared" si="8"/>
        <v>0</v>
      </c>
      <c r="D19" s="2481">
        <f t="shared" si="8"/>
        <v>0</v>
      </c>
      <c r="E19" s="2481">
        <f t="shared" si="8"/>
        <v>0</v>
      </c>
      <c r="F19" s="2481">
        <f t="shared" si="8"/>
        <v>0</v>
      </c>
      <c r="G19" s="2651">
        <f t="shared" si="8"/>
        <v>0</v>
      </c>
      <c r="H19" s="2651">
        <f t="shared" si="8"/>
        <v>0</v>
      </c>
      <c r="I19" s="2651">
        <f t="shared" si="8"/>
        <v>0</v>
      </c>
      <c r="J19" s="2651">
        <f t="shared" si="8"/>
        <v>0</v>
      </c>
      <c r="K19" s="1105">
        <f t="shared" si="8"/>
        <v>0</v>
      </c>
      <c r="L19" s="1105">
        <f t="shared" si="8"/>
        <v>0</v>
      </c>
      <c r="M19" s="985">
        <f t="shared" si="8"/>
        <v>0</v>
      </c>
      <c r="N19" s="448"/>
      <c r="O19" s="448"/>
    </row>
    <row r="20" spans="1:16" ht="27.75" thickBot="1">
      <c r="A20" s="1091" t="s">
        <v>15</v>
      </c>
      <c r="B20" s="2669">
        <f t="shared" ref="B20:M20" si="9">SUM(B18:B19)</f>
        <v>0</v>
      </c>
      <c r="C20" s="2669">
        <f t="shared" si="9"/>
        <v>5</v>
      </c>
      <c r="D20" s="2669">
        <f t="shared" si="9"/>
        <v>5</v>
      </c>
      <c r="E20" s="2669">
        <f t="shared" si="9"/>
        <v>0</v>
      </c>
      <c r="F20" s="2669">
        <f t="shared" si="9"/>
        <v>14</v>
      </c>
      <c r="G20" s="2670">
        <f t="shared" si="9"/>
        <v>14</v>
      </c>
      <c r="H20" s="2670">
        <f t="shared" si="9"/>
        <v>0</v>
      </c>
      <c r="I20" s="2670">
        <f t="shared" si="9"/>
        <v>0</v>
      </c>
      <c r="J20" s="2670">
        <f t="shared" si="9"/>
        <v>0</v>
      </c>
      <c r="K20" s="2670">
        <f t="shared" si="9"/>
        <v>0</v>
      </c>
      <c r="L20" s="2670">
        <f t="shared" si="9"/>
        <v>19</v>
      </c>
      <c r="M20" s="2671">
        <f t="shared" si="9"/>
        <v>19</v>
      </c>
      <c r="N20" s="448"/>
      <c r="O20" s="448"/>
    </row>
    <row r="21" spans="1:16" ht="12" customHeight="1">
      <c r="A21" s="447"/>
      <c r="B21" s="448"/>
      <c r="C21" s="448"/>
      <c r="D21" s="448"/>
      <c r="E21" s="448"/>
      <c r="F21" s="448"/>
      <c r="G21" s="448"/>
      <c r="H21" s="448"/>
      <c r="I21" s="448"/>
      <c r="J21" s="448"/>
      <c r="K21" s="448"/>
      <c r="L21" s="448"/>
      <c r="M21" s="448"/>
      <c r="N21" s="448"/>
      <c r="O21" s="448"/>
    </row>
    <row r="22" spans="1:16" ht="25.5" hidden="1" customHeight="1" thickBot="1">
      <c r="A22" s="447"/>
      <c r="B22" s="448"/>
      <c r="C22" s="448"/>
      <c r="D22" s="448"/>
      <c r="E22" s="448"/>
      <c r="F22" s="448"/>
      <c r="G22" s="448"/>
      <c r="H22" s="448"/>
      <c r="I22" s="448"/>
      <c r="J22" s="448"/>
      <c r="K22" s="448"/>
      <c r="L22" s="448"/>
      <c r="M22" s="448"/>
    </row>
    <row r="23" spans="1:16" ht="37.5" customHeight="1">
      <c r="A23" s="4227"/>
      <c r="B23" s="4227"/>
      <c r="C23" s="4227"/>
      <c r="D23" s="4227"/>
      <c r="E23" s="4227"/>
      <c r="F23" s="4227"/>
      <c r="G23" s="4227"/>
      <c r="H23" s="4227"/>
      <c r="I23" s="4227"/>
      <c r="J23" s="4227"/>
      <c r="K23" s="4227"/>
      <c r="L23" s="4227"/>
      <c r="M23" s="4227"/>
      <c r="N23" s="4227"/>
      <c r="O23" s="4227"/>
      <c r="P23" s="4227"/>
    </row>
    <row r="24" spans="1:16" ht="26.25" customHeight="1"/>
    <row r="25" spans="1:16" ht="25.5"/>
    <row r="26" spans="1:16" ht="25.5"/>
    <row r="27" spans="1:16" ht="25.5"/>
    <row r="28" spans="1:16" ht="25.5"/>
    <row r="29" spans="1:16" ht="25.5"/>
    <row r="30" spans="1:16" ht="25.5"/>
    <row r="31" spans="1:16" ht="25.5"/>
    <row r="32" spans="1:16" ht="25.5"/>
    <row r="33" ht="25.5"/>
    <row r="34" ht="25.5"/>
    <row r="35" ht="25.5"/>
    <row r="36" ht="25.5"/>
    <row r="37" ht="25.5"/>
    <row r="38" ht="25.5"/>
    <row r="39" ht="25.5"/>
    <row r="40" ht="25.5"/>
    <row r="41" ht="25.5"/>
    <row r="42" ht="25.5"/>
    <row r="43" ht="25.5"/>
    <row r="44" ht="25.5"/>
    <row r="45" ht="25.5"/>
    <row r="46" ht="25.5"/>
    <row r="47" ht="25.5"/>
    <row r="48" ht="25.5"/>
    <row r="49" ht="25.5"/>
    <row r="50" ht="25.5"/>
    <row r="51" ht="25.5"/>
    <row r="52" ht="25.5"/>
    <row r="53" ht="25.5"/>
    <row r="54" ht="25.5"/>
    <row r="55" ht="25.5"/>
    <row r="56" ht="25.5"/>
    <row r="57" ht="25.5"/>
    <row r="58" ht="25.5"/>
    <row r="59" ht="25.5"/>
    <row r="60" ht="25.5"/>
    <row r="61" ht="25.5"/>
    <row r="62" ht="25.5"/>
    <row r="63" ht="25.5"/>
    <row r="64" ht="25.5"/>
    <row r="65" ht="25.5"/>
    <row r="66" ht="25.5"/>
    <row r="67" ht="25.5"/>
    <row r="68" ht="25.5"/>
    <row r="69" ht="25.5"/>
    <row r="70" ht="25.5"/>
    <row r="71" ht="25.5"/>
    <row r="72" ht="25.5"/>
    <row r="73" ht="25.5"/>
    <row r="74" ht="25.5"/>
    <row r="75" ht="25.5"/>
    <row r="76" ht="25.5"/>
    <row r="77" ht="25.5"/>
    <row r="78" ht="25.5"/>
    <row r="79" ht="25.5"/>
    <row r="80" ht="25.5"/>
    <row r="81" ht="25.5"/>
    <row r="82" ht="25.5"/>
    <row r="83" ht="25.5"/>
    <row r="84" ht="25.5"/>
    <row r="85" ht="25.5"/>
    <row r="86" ht="25.5"/>
    <row r="87" ht="25.5"/>
    <row r="88" ht="25.5"/>
    <row r="89" ht="25.5"/>
    <row r="90" ht="25.5"/>
    <row r="91" ht="25.5"/>
    <row r="92" ht="25.5"/>
    <row r="93" ht="25.5"/>
    <row r="94" ht="25.5"/>
    <row r="95" ht="25.5"/>
    <row r="96" ht="25.5"/>
    <row r="97" ht="25.5"/>
    <row r="98" ht="25.5"/>
    <row r="99" ht="25.5"/>
    <row r="100" ht="25.5"/>
    <row r="101" ht="25.5"/>
    <row r="102" ht="25.5"/>
    <row r="103" ht="25.5"/>
    <row r="104" ht="25.5"/>
    <row r="105" ht="25.5"/>
    <row r="106" ht="25.5"/>
    <row r="107" ht="25.5"/>
    <row r="108" ht="25.5"/>
    <row r="109" ht="25.5"/>
    <row r="110" ht="25.5"/>
    <row r="111" ht="25.5"/>
    <row r="112" ht="25.5"/>
    <row r="113" ht="25.5"/>
    <row r="114" ht="25.5"/>
    <row r="115" ht="25.5"/>
    <row r="116" ht="25.5"/>
    <row r="117" ht="25.5"/>
    <row r="118" ht="25.5"/>
    <row r="119" ht="25.5"/>
    <row r="120" ht="25.5"/>
    <row r="121" ht="25.5"/>
    <row r="122" ht="25.5"/>
    <row r="123" ht="25.5"/>
    <row r="124" ht="25.5"/>
    <row r="125" ht="25.5"/>
    <row r="126" ht="25.5"/>
    <row r="127" ht="25.5"/>
    <row r="128" ht="25.5"/>
    <row r="129" ht="25.5"/>
    <row r="130" ht="25.5"/>
    <row r="131" ht="25.5"/>
    <row r="132" ht="25.5"/>
    <row r="133" ht="25.5"/>
    <row r="134" ht="25.5"/>
    <row r="135" ht="25.5"/>
    <row r="136" ht="25.5"/>
    <row r="137" ht="25.5"/>
    <row r="138" ht="25.5"/>
    <row r="139" ht="25.5"/>
    <row r="140" ht="25.5"/>
    <row r="141" ht="25.5"/>
    <row r="142" ht="25.5"/>
    <row r="143" ht="25.5"/>
    <row r="144" ht="25.5"/>
    <row r="145" ht="25.5"/>
    <row r="146" ht="25.5"/>
    <row r="147" ht="25.5"/>
    <row r="148" ht="25.5"/>
    <row r="149" ht="25.5"/>
    <row r="150" ht="25.5"/>
    <row r="151" ht="25.5"/>
    <row r="152" ht="25.5"/>
    <row r="153" ht="25.5"/>
    <row r="154" ht="25.5"/>
    <row r="155" ht="25.5"/>
    <row r="156" ht="25.5"/>
    <row r="157" ht="25.5"/>
    <row r="158" ht="25.5"/>
    <row r="159" ht="25.5"/>
    <row r="160" ht="25.5"/>
    <row r="161" ht="25.5"/>
    <row r="162" ht="25.5"/>
    <row r="163" ht="25.5"/>
    <row r="164" ht="25.5"/>
    <row r="165" ht="25.5"/>
    <row r="166" ht="25.5"/>
    <row r="167" ht="25.5"/>
    <row r="168" ht="25.5"/>
    <row r="169" ht="25.5"/>
    <row r="170" ht="25.5"/>
    <row r="171" ht="25.5"/>
    <row r="172" ht="25.5"/>
    <row r="173" ht="25.5"/>
    <row r="174" ht="25.5"/>
    <row r="175" ht="25.5"/>
    <row r="176" ht="25.5"/>
    <row r="177" ht="25.5"/>
    <row r="178" ht="25.5"/>
    <row r="179" ht="25.5"/>
    <row r="180" ht="25.5"/>
    <row r="181" ht="25.5"/>
    <row r="182" ht="25.5"/>
    <row r="183" ht="25.5"/>
    <row r="184" ht="25.5"/>
    <row r="185" ht="25.5"/>
    <row r="186" ht="25.5"/>
    <row r="187" ht="25.5"/>
    <row r="188" ht="25.5"/>
    <row r="189" ht="25.5"/>
    <row r="190" ht="25.5"/>
    <row r="191" ht="25.5"/>
    <row r="192" ht="25.5"/>
    <row r="193" ht="25.5"/>
    <row r="194" ht="25.5"/>
    <row r="195" ht="25.5"/>
    <row r="196" ht="25.5"/>
    <row r="197" ht="25.5"/>
    <row r="198" ht="25.5"/>
    <row r="199" ht="25.5"/>
    <row r="200" ht="25.5"/>
    <row r="201" ht="25.5"/>
    <row r="202" ht="25.5"/>
    <row r="203" ht="25.5"/>
    <row r="204" ht="25.5"/>
    <row r="205" ht="25.5"/>
    <row r="206" ht="25.5"/>
    <row r="207" ht="25.5"/>
    <row r="208" ht="25.5"/>
    <row r="209" ht="25.5"/>
    <row r="210" ht="25.5"/>
    <row r="211" ht="25.5"/>
    <row r="212" ht="25.5"/>
    <row r="213" ht="25.5"/>
    <row r="214" ht="25.5"/>
    <row r="215" ht="25.5"/>
    <row r="216" ht="25.5"/>
    <row r="217" ht="25.5"/>
    <row r="218" ht="25.5"/>
    <row r="219" ht="25.5"/>
    <row r="220" ht="25.5"/>
    <row r="221" ht="25.5"/>
    <row r="222" ht="25.5"/>
    <row r="223" ht="25.5"/>
    <row r="224" ht="25.5"/>
    <row r="225" ht="25.5"/>
    <row r="226" ht="25.5"/>
    <row r="227" ht="25.5"/>
    <row r="228" ht="25.5"/>
    <row r="229" ht="25.5"/>
    <row r="230" ht="25.5"/>
    <row r="231" ht="25.5"/>
    <row r="232" ht="25.5"/>
    <row r="233" ht="25.5"/>
    <row r="234" ht="25.5"/>
    <row r="235" ht="25.5"/>
    <row r="236" ht="25.5"/>
    <row r="237" ht="25.5"/>
    <row r="238" ht="25.5"/>
    <row r="239" ht="25.5"/>
    <row r="240" ht="25.5"/>
    <row r="241" ht="25.5"/>
    <row r="242" ht="25.5"/>
    <row r="243" ht="25.5"/>
    <row r="244" ht="25.5"/>
    <row r="245" ht="25.5"/>
    <row r="246" ht="25.5"/>
    <row r="247" ht="25.5"/>
    <row r="248" ht="25.5"/>
    <row r="249" ht="25.5"/>
    <row r="250" ht="25.5"/>
    <row r="251" ht="25.5"/>
    <row r="252" ht="25.5"/>
    <row r="253" ht="25.5"/>
    <row r="254" ht="25.5"/>
    <row r="255" ht="25.5"/>
    <row r="256" ht="25.5"/>
    <row r="257" ht="25.5"/>
    <row r="258" ht="25.5"/>
    <row r="259" ht="25.5"/>
    <row r="260" ht="25.5"/>
    <row r="261" ht="25.5"/>
    <row r="262" ht="25.5"/>
    <row r="263" ht="25.5"/>
    <row r="264" ht="25.5"/>
    <row r="265" ht="25.5"/>
    <row r="266" ht="25.5"/>
    <row r="267" ht="25.5"/>
    <row r="268" ht="25.5"/>
    <row r="269" ht="25.5"/>
    <row r="270" ht="25.5"/>
    <row r="271" ht="25.5"/>
    <row r="272" ht="25.5"/>
    <row r="273" ht="25.5"/>
    <row r="274" ht="25.5"/>
    <row r="275" ht="25.5"/>
    <row r="276" ht="25.5"/>
    <row r="277" ht="25.5"/>
    <row r="278" ht="25.5"/>
    <row r="279" ht="25.5"/>
    <row r="280" ht="25.5"/>
    <row r="281" ht="25.5"/>
    <row r="282" ht="25.5"/>
    <row r="283" ht="25.5"/>
    <row r="284" ht="25.5"/>
    <row r="285" ht="25.5"/>
    <row r="286" ht="25.5"/>
    <row r="287" ht="25.5"/>
    <row r="288" ht="25.5"/>
    <row r="289" ht="25.5"/>
    <row r="290" ht="25.5"/>
    <row r="291" ht="25.5"/>
    <row r="292" ht="25.5"/>
    <row r="293" ht="25.5"/>
    <row r="294" ht="25.5"/>
    <row r="295" ht="25.5"/>
    <row r="296" ht="25.5"/>
    <row r="297" ht="25.5"/>
    <row r="298" ht="25.5"/>
    <row r="299" ht="25.5"/>
    <row r="300" ht="25.5"/>
    <row r="301" ht="25.5"/>
    <row r="302" ht="25.5"/>
    <row r="303" ht="25.5"/>
    <row r="304" ht="25.5"/>
    <row r="305" ht="25.5"/>
    <row r="306" ht="25.5"/>
    <row r="307" ht="25.5"/>
    <row r="308" ht="25.5"/>
    <row r="309" ht="25.5"/>
    <row r="310" ht="25.5"/>
    <row r="311" ht="25.5"/>
    <row r="312" ht="25.5"/>
    <row r="313" ht="25.5"/>
    <row r="314" ht="25.5"/>
    <row r="315" ht="25.5"/>
    <row r="316" ht="25.5"/>
    <row r="317" ht="25.5"/>
    <row r="318" ht="25.5"/>
    <row r="319" ht="25.5"/>
    <row r="320" ht="25.5"/>
    <row r="321" ht="25.5"/>
    <row r="322" ht="25.5"/>
    <row r="323" ht="25.5"/>
    <row r="324" ht="25.5"/>
    <row r="325" ht="25.5"/>
    <row r="326" ht="25.5"/>
    <row r="327" ht="25.5"/>
    <row r="328" ht="25.5"/>
    <row r="329" ht="25.5"/>
    <row r="330" ht="25.5"/>
    <row r="331" ht="25.5"/>
    <row r="332" ht="25.5"/>
    <row r="333" ht="25.5"/>
    <row r="334" ht="25.5"/>
    <row r="335" ht="25.5"/>
    <row r="336" ht="25.5"/>
    <row r="337" ht="25.5"/>
    <row r="338" ht="25.5"/>
    <row r="339" ht="25.5"/>
    <row r="340" ht="25.5"/>
    <row r="341" ht="25.5"/>
    <row r="342" ht="25.5"/>
    <row r="343" ht="25.5"/>
    <row r="344" ht="25.5"/>
    <row r="345" ht="25.5"/>
    <row r="346" ht="25.5"/>
    <row r="347" ht="25.5"/>
    <row r="348" ht="25.5"/>
    <row r="349" ht="25.5"/>
    <row r="350" ht="25.5"/>
    <row r="351" ht="25.5"/>
    <row r="352" ht="25.5"/>
    <row r="353" ht="25.5"/>
    <row r="354" ht="25.5"/>
    <row r="355" ht="25.5"/>
    <row r="356" ht="25.5"/>
    <row r="357" ht="25.5"/>
    <row r="358" ht="25.5"/>
    <row r="359" ht="25.5"/>
    <row r="360" ht="25.5"/>
    <row r="361" ht="25.5"/>
    <row r="362" ht="25.5"/>
    <row r="363" ht="25.5"/>
    <row r="364" ht="25.5"/>
    <row r="365" ht="25.5"/>
    <row r="366" ht="25.5"/>
    <row r="367" ht="25.5"/>
    <row r="368" ht="25.5"/>
    <row r="369" ht="25.5"/>
    <row r="370" ht="25.5"/>
    <row r="371" ht="25.5"/>
    <row r="372" ht="25.5"/>
    <row r="373" ht="25.5"/>
    <row r="374" ht="25.5"/>
    <row r="375" ht="25.5"/>
    <row r="376" ht="25.5"/>
    <row r="377" ht="25.5"/>
    <row r="378" ht="25.5"/>
    <row r="379" ht="25.5"/>
    <row r="380" ht="25.5"/>
    <row r="381" ht="25.5"/>
    <row r="382" ht="25.5"/>
    <row r="383" ht="25.5"/>
    <row r="384" ht="25.5"/>
    <row r="385" ht="25.5"/>
    <row r="386" ht="25.5"/>
    <row r="387" ht="25.5"/>
    <row r="388" ht="25.5"/>
    <row r="389" ht="25.5"/>
    <row r="390" ht="25.5"/>
    <row r="391" ht="25.5"/>
    <row r="392" ht="25.5"/>
    <row r="393" ht="25.5"/>
    <row r="394" ht="25.5"/>
    <row r="395" ht="25.5"/>
    <row r="396" ht="25.5"/>
    <row r="397" ht="25.5"/>
    <row r="398" ht="25.5"/>
    <row r="399" ht="25.5"/>
    <row r="400" ht="25.5"/>
    <row r="401" ht="25.5"/>
    <row r="402" ht="25.5"/>
    <row r="403" ht="25.5"/>
    <row r="404" ht="25.5"/>
    <row r="405" ht="25.5"/>
    <row r="406" ht="25.5"/>
    <row r="407" ht="25.5"/>
    <row r="408" ht="25.5"/>
    <row r="409" ht="25.5"/>
    <row r="410" ht="25.5"/>
    <row r="411" ht="25.5"/>
    <row r="412" ht="25.5"/>
    <row r="413" ht="25.5"/>
    <row r="414" ht="25.5"/>
    <row r="415" ht="25.5"/>
    <row r="416" ht="25.5"/>
    <row r="417" ht="25.5"/>
    <row r="418" ht="25.5"/>
    <row r="419" ht="25.5"/>
    <row r="420" ht="25.5"/>
    <row r="421" ht="25.5"/>
    <row r="422" ht="25.5"/>
    <row r="423" ht="25.5"/>
    <row r="424" ht="25.5"/>
    <row r="425" ht="25.5"/>
    <row r="426" ht="25.5"/>
    <row r="427" ht="25.5"/>
    <row r="428" ht="25.5"/>
    <row r="429" ht="25.5"/>
    <row r="430" ht="25.5"/>
    <row r="431" ht="25.5"/>
    <row r="432" ht="25.5"/>
    <row r="433" ht="25.5"/>
    <row r="434" ht="25.5"/>
    <row r="435" ht="25.5"/>
    <row r="436" ht="25.5"/>
    <row r="437" ht="25.5"/>
    <row r="438" ht="25.5"/>
    <row r="439" ht="25.5"/>
    <row r="440" ht="25.5"/>
    <row r="441" ht="25.5"/>
    <row r="442" ht="25.5"/>
    <row r="443" ht="25.5"/>
    <row r="444" ht="25.5"/>
    <row r="445" ht="25.5"/>
    <row r="446" ht="25.5"/>
    <row r="447" ht="25.5"/>
    <row r="448" ht="25.5"/>
    <row r="449" ht="25.5"/>
    <row r="450" ht="25.5"/>
    <row r="451" ht="25.5"/>
    <row r="452" ht="25.5"/>
    <row r="453" ht="25.5"/>
    <row r="454" ht="25.5"/>
    <row r="455" ht="25.5"/>
    <row r="456" ht="25.5"/>
    <row r="457" ht="25.5"/>
    <row r="458" ht="25.5"/>
    <row r="459" ht="25.5"/>
    <row r="460" ht="25.5"/>
    <row r="461" ht="25.5"/>
    <row r="462" ht="25.5"/>
    <row r="463" ht="25.5"/>
    <row r="464" ht="25.5"/>
    <row r="465" ht="25.5"/>
    <row r="466" ht="25.5"/>
    <row r="467" ht="25.5"/>
    <row r="468" ht="25.5"/>
    <row r="469" ht="25.5"/>
    <row r="470" ht="25.5"/>
    <row r="471" ht="25.5"/>
    <row r="472" ht="25.5"/>
    <row r="473" ht="25.5"/>
    <row r="474" ht="25.5"/>
    <row r="475" ht="25.5"/>
    <row r="476" ht="25.5"/>
    <row r="477" ht="25.5"/>
    <row r="478" ht="25.5"/>
    <row r="479" ht="25.5"/>
    <row r="480" ht="25.5"/>
    <row r="481" ht="25.5"/>
    <row r="482" ht="25.5"/>
    <row r="483" ht="25.5"/>
    <row r="484" ht="25.5"/>
    <row r="485" ht="25.5"/>
    <row r="486" ht="25.5"/>
    <row r="487" ht="25.5"/>
    <row r="488" ht="25.5"/>
    <row r="489" ht="25.5"/>
    <row r="490" ht="25.5"/>
    <row r="491" ht="25.5"/>
    <row r="492" ht="25.5"/>
    <row r="493" ht="25.5"/>
    <row r="494" ht="25.5"/>
    <row r="495" ht="25.5"/>
    <row r="496" ht="25.5"/>
    <row r="497" ht="25.5"/>
    <row r="498" ht="25.5"/>
    <row r="499" ht="25.5"/>
    <row r="500" ht="25.5"/>
    <row r="501" ht="25.5"/>
    <row r="502" ht="25.5"/>
    <row r="503" ht="25.5"/>
    <row r="504" ht="25.5"/>
    <row r="505" ht="25.5"/>
    <row r="506" ht="25.5"/>
    <row r="507" ht="25.5"/>
    <row r="508" ht="25.5"/>
    <row r="509" ht="25.5"/>
    <row r="510" ht="25.5"/>
    <row r="511" ht="25.5"/>
    <row r="512" ht="25.5"/>
    <row r="513" ht="25.5"/>
    <row r="514" ht="25.5"/>
    <row r="515" ht="25.5"/>
    <row r="516" ht="25.5"/>
    <row r="517" ht="25.5"/>
    <row r="518" ht="25.5"/>
    <row r="519" ht="25.5"/>
    <row r="520" ht="25.5"/>
    <row r="521" ht="25.5"/>
    <row r="522" ht="25.5"/>
    <row r="523" ht="25.5"/>
    <row r="524" ht="25.5"/>
    <row r="525" ht="25.5"/>
    <row r="526" ht="25.5"/>
    <row r="527" ht="25.5"/>
    <row r="528" ht="25.5"/>
    <row r="529" ht="25.5"/>
    <row r="530" ht="25.5"/>
    <row r="531" ht="25.5"/>
    <row r="532" ht="25.5"/>
    <row r="533" ht="25.5"/>
    <row r="534" ht="25.5"/>
    <row r="535" ht="25.5"/>
    <row r="536" ht="25.5"/>
    <row r="537" ht="25.5"/>
    <row r="538" ht="25.5"/>
    <row r="539" ht="25.5"/>
    <row r="540" ht="25.5"/>
    <row r="541" ht="25.5"/>
    <row r="542" ht="25.5"/>
    <row r="543" ht="25.5"/>
    <row r="544" ht="25.5"/>
    <row r="545" ht="25.5"/>
    <row r="546" ht="25.5"/>
    <row r="547" ht="25.5"/>
    <row r="548" ht="25.5"/>
    <row r="549" ht="25.5"/>
    <row r="550" ht="25.5"/>
    <row r="551" ht="25.5"/>
    <row r="552" ht="25.5"/>
    <row r="553" ht="25.5"/>
    <row r="554" ht="25.5"/>
    <row r="555" ht="25.5"/>
    <row r="556" ht="25.5"/>
    <row r="557" ht="25.5"/>
    <row r="558" ht="25.5"/>
    <row r="559" ht="25.5"/>
    <row r="560" ht="25.5"/>
    <row r="561" ht="25.5"/>
    <row r="562" ht="25.5"/>
    <row r="563" ht="25.5"/>
    <row r="564" ht="25.5"/>
    <row r="565" ht="25.5"/>
    <row r="566" ht="25.5"/>
    <row r="567" ht="25.5"/>
    <row r="568" ht="25.5"/>
    <row r="569" ht="25.5"/>
    <row r="570" ht="25.5"/>
    <row r="571" ht="25.5"/>
    <row r="572" ht="25.5"/>
    <row r="573" ht="25.5"/>
    <row r="574" ht="25.5"/>
    <row r="575" ht="25.5"/>
    <row r="576" ht="25.5"/>
    <row r="577" ht="25.5"/>
    <row r="578" ht="25.5"/>
    <row r="579" ht="25.5"/>
    <row r="580" ht="25.5"/>
    <row r="581" ht="25.5"/>
    <row r="582" ht="25.5"/>
    <row r="583" ht="25.5"/>
    <row r="584" ht="25.5"/>
    <row r="585" ht="25.5"/>
    <row r="586" ht="25.5"/>
    <row r="587" ht="25.5"/>
    <row r="588" ht="25.5"/>
    <row r="589" ht="25.5"/>
    <row r="590" ht="25.5"/>
    <row r="591" ht="25.5"/>
    <row r="592" ht="25.5"/>
    <row r="593" ht="25.5"/>
    <row r="594" ht="25.5"/>
    <row r="595" ht="25.5"/>
    <row r="596" ht="25.5"/>
    <row r="597" ht="25.5"/>
    <row r="598" ht="25.5"/>
    <row r="599" ht="25.5"/>
    <row r="600" ht="25.5"/>
    <row r="601" ht="25.5"/>
    <row r="602" ht="25.5"/>
    <row r="603" ht="25.5"/>
    <row r="604" ht="25.5"/>
    <row r="605" ht="25.5"/>
    <row r="606" ht="25.5"/>
    <row r="607" ht="25.5"/>
    <row r="608" ht="25.5"/>
    <row r="609" ht="25.5"/>
    <row r="610" ht="25.5"/>
    <row r="611" ht="25.5"/>
    <row r="612" ht="25.5"/>
    <row r="613" ht="25.5"/>
    <row r="614" ht="25.5"/>
    <row r="615" ht="25.5"/>
    <row r="616" ht="25.5"/>
    <row r="617" ht="25.5"/>
    <row r="618" ht="25.5"/>
    <row r="619" ht="25.5"/>
    <row r="620" ht="25.5"/>
    <row r="621" ht="25.5"/>
    <row r="622" ht="25.5"/>
    <row r="623" ht="25.5"/>
    <row r="624" ht="25.5"/>
    <row r="625" ht="25.5"/>
    <row r="626" ht="25.5"/>
    <row r="627" ht="25.5"/>
    <row r="628" ht="25.5"/>
    <row r="629" ht="25.5"/>
    <row r="630" ht="25.5"/>
    <row r="631" ht="25.5"/>
    <row r="632" ht="25.5"/>
    <row r="633" ht="25.5"/>
    <row r="634" ht="25.5"/>
    <row r="635" ht="25.5"/>
    <row r="636" ht="25.5"/>
    <row r="637" ht="25.5"/>
    <row r="638" ht="25.5"/>
    <row r="639" ht="25.5"/>
    <row r="640" ht="25.5"/>
    <row r="641" ht="25.5"/>
    <row r="642" ht="25.5"/>
    <row r="643" ht="25.5"/>
    <row r="644" ht="25.5"/>
    <row r="645" ht="25.5"/>
    <row r="646" ht="25.5"/>
    <row r="647" ht="25.5"/>
    <row r="648" ht="25.5"/>
    <row r="649" ht="25.5"/>
    <row r="650" ht="25.5"/>
    <row r="651" ht="25.5"/>
    <row r="652" ht="25.5"/>
    <row r="653" ht="25.5"/>
    <row r="654" ht="25.5"/>
    <row r="655" ht="25.5"/>
    <row r="656" ht="25.5"/>
    <row r="657" ht="25.5"/>
    <row r="658" ht="25.5"/>
    <row r="659" ht="25.5"/>
    <row r="660" ht="25.5"/>
    <row r="661" ht="25.5"/>
    <row r="662" ht="25.5"/>
    <row r="663" ht="25.5"/>
    <row r="664" ht="25.5"/>
    <row r="665" ht="25.5"/>
    <row r="666" ht="25.5"/>
    <row r="667" ht="25.5"/>
    <row r="668" ht="25.5"/>
    <row r="669" ht="25.5"/>
    <row r="670" ht="25.5"/>
    <row r="671" ht="25.5"/>
    <row r="672" ht="25.5"/>
    <row r="673" ht="25.5"/>
    <row r="674" ht="25.5"/>
    <row r="675" ht="25.5"/>
    <row r="676" ht="25.5"/>
    <row r="677" ht="25.5"/>
    <row r="678" ht="25.5"/>
    <row r="679" ht="25.5"/>
    <row r="680" ht="25.5"/>
    <row r="681" ht="25.5"/>
    <row r="682" ht="25.5"/>
    <row r="683" ht="25.5"/>
    <row r="684" ht="25.5"/>
    <row r="685" ht="25.5"/>
    <row r="686" ht="25.5"/>
    <row r="687" ht="25.5"/>
    <row r="688" ht="25.5"/>
    <row r="689" ht="25.5"/>
    <row r="690" ht="25.5"/>
    <row r="691" ht="25.5"/>
    <row r="692" ht="25.5"/>
    <row r="693" ht="25.5"/>
    <row r="694" ht="25.5"/>
    <row r="695" ht="25.5"/>
    <row r="696" ht="25.5"/>
    <row r="697" ht="25.5"/>
    <row r="698" ht="25.5"/>
    <row r="699" ht="25.5"/>
    <row r="700" ht="25.5"/>
    <row r="701" ht="25.5"/>
    <row r="702" ht="25.5"/>
    <row r="703" ht="25.5"/>
    <row r="704" ht="25.5"/>
    <row r="705" ht="25.5"/>
    <row r="706" ht="25.5"/>
    <row r="707" ht="25.5"/>
    <row r="708" ht="25.5"/>
    <row r="709" ht="25.5"/>
    <row r="710" ht="25.5"/>
    <row r="711" ht="25.5"/>
    <row r="712" ht="25.5"/>
    <row r="713" ht="25.5"/>
    <row r="714" ht="25.5"/>
    <row r="715" ht="25.5"/>
    <row r="716" ht="25.5"/>
    <row r="717" ht="25.5"/>
    <row r="718" ht="25.5"/>
    <row r="719" ht="25.5"/>
    <row r="720" ht="25.5"/>
    <row r="721" ht="25.5"/>
    <row r="722" ht="25.5"/>
    <row r="723" ht="25.5"/>
    <row r="724" ht="25.5"/>
    <row r="725" ht="25.5"/>
    <row r="726" ht="25.5"/>
    <row r="727" ht="25.5"/>
    <row r="728" ht="25.5"/>
    <row r="729" ht="25.5"/>
    <row r="730" ht="25.5"/>
    <row r="731" ht="25.5"/>
    <row r="732" ht="25.5"/>
    <row r="733" ht="25.5"/>
    <row r="734" ht="25.5"/>
    <row r="735" ht="25.5"/>
    <row r="736" ht="25.5"/>
    <row r="737" ht="25.5"/>
    <row r="738" ht="25.5"/>
    <row r="739" ht="25.5"/>
    <row r="740" ht="25.5"/>
    <row r="741" ht="25.5"/>
    <row r="742" ht="25.5"/>
    <row r="743" ht="25.5"/>
    <row r="744" ht="25.5"/>
    <row r="745" ht="25.5"/>
    <row r="746" ht="25.5"/>
    <row r="747" ht="25.5"/>
    <row r="748" ht="25.5"/>
    <row r="749" ht="25.5"/>
    <row r="750" ht="25.5"/>
    <row r="751" ht="25.5"/>
    <row r="752" ht="25.5"/>
    <row r="753" ht="25.5"/>
    <row r="754" ht="25.5"/>
    <row r="755" ht="25.5"/>
    <row r="756" ht="25.5"/>
    <row r="757" ht="25.5"/>
    <row r="758" ht="25.5"/>
    <row r="759" ht="25.5"/>
    <row r="760" ht="25.5"/>
    <row r="761" ht="25.5"/>
    <row r="762" ht="25.5"/>
    <row r="763" ht="25.5"/>
    <row r="764" ht="25.5"/>
    <row r="765" ht="25.5"/>
    <row r="766" ht="25.5"/>
    <row r="767" ht="25.5"/>
    <row r="768" ht="25.5"/>
    <row r="769" ht="25.5"/>
    <row r="770" ht="25.5"/>
    <row r="771" ht="25.5"/>
    <row r="772" ht="25.5"/>
    <row r="773" ht="25.5"/>
    <row r="774" ht="25.5"/>
    <row r="775" ht="25.5"/>
    <row r="776" ht="25.5"/>
    <row r="777" ht="25.5"/>
    <row r="778" ht="25.5"/>
    <row r="779" ht="25.5"/>
    <row r="780" ht="25.5"/>
    <row r="781" ht="25.5"/>
    <row r="782" ht="25.5"/>
    <row r="783" ht="25.5"/>
    <row r="784" ht="25.5"/>
    <row r="785" ht="25.5"/>
    <row r="786" ht="25.5"/>
    <row r="787" ht="25.5"/>
    <row r="788" ht="25.5"/>
    <row r="789" ht="25.5"/>
    <row r="790" ht="25.5"/>
    <row r="791" ht="25.5"/>
    <row r="792" ht="25.5"/>
    <row r="793" ht="25.5"/>
    <row r="794" ht="25.5"/>
    <row r="795" ht="25.5"/>
    <row r="796" ht="25.5"/>
    <row r="797" ht="25.5"/>
    <row r="798" ht="25.5"/>
    <row r="799" ht="25.5"/>
    <row r="800" ht="25.5"/>
    <row r="801" ht="25.5"/>
    <row r="802" ht="25.5"/>
    <row r="803" ht="25.5"/>
    <row r="804" ht="25.5"/>
    <row r="805" ht="25.5"/>
    <row r="806" ht="25.5"/>
    <row r="807" ht="25.5"/>
    <row r="808" ht="25.5"/>
    <row r="809" ht="25.5"/>
    <row r="810" ht="25.5"/>
    <row r="811" ht="25.5"/>
    <row r="812" ht="25.5"/>
    <row r="813" ht="25.5"/>
    <row r="814" ht="25.5"/>
    <row r="815" ht="25.5"/>
    <row r="816" ht="25.5"/>
    <row r="817" ht="25.5"/>
    <row r="818" ht="25.5"/>
    <row r="819" ht="25.5"/>
    <row r="820" ht="25.5"/>
    <row r="821" ht="25.5"/>
    <row r="822" ht="25.5"/>
    <row r="823" ht="25.5"/>
    <row r="824" ht="25.5"/>
    <row r="825" ht="25.5"/>
    <row r="826" ht="25.5"/>
    <row r="827" ht="25.5"/>
    <row r="828" ht="25.5"/>
    <row r="829" ht="25.5"/>
    <row r="830" ht="25.5"/>
    <row r="831" ht="25.5"/>
    <row r="832" ht="25.5"/>
    <row r="833" ht="25.5"/>
    <row r="834" ht="25.5"/>
    <row r="835" ht="25.5"/>
    <row r="836" ht="25.5"/>
    <row r="837" ht="25.5"/>
    <row r="838" ht="25.5"/>
    <row r="839" ht="25.5"/>
    <row r="840" ht="25.5"/>
    <row r="841" ht="25.5"/>
    <row r="842" ht="25.5"/>
    <row r="843" ht="25.5"/>
    <row r="844" ht="25.5"/>
    <row r="845" ht="25.5"/>
    <row r="846" ht="25.5"/>
    <row r="847" ht="25.5"/>
    <row r="848" ht="25.5"/>
    <row r="849" ht="25.5"/>
    <row r="850" ht="25.5"/>
    <row r="851" ht="25.5"/>
    <row r="852" ht="25.5"/>
    <row r="853" ht="25.5"/>
    <row r="854" ht="25.5"/>
    <row r="855" ht="25.5"/>
    <row r="856" ht="25.5"/>
    <row r="857" ht="25.5"/>
    <row r="858" ht="25.5"/>
    <row r="859" ht="25.5"/>
    <row r="860" ht="25.5"/>
    <row r="861" ht="25.5"/>
    <row r="862" ht="25.5"/>
    <row r="863" ht="25.5"/>
    <row r="864" ht="25.5"/>
    <row r="865" ht="25.5"/>
    <row r="866" ht="25.5"/>
    <row r="867" ht="25.5"/>
    <row r="868" ht="25.5"/>
    <row r="869" ht="25.5"/>
    <row r="870" ht="25.5"/>
    <row r="871" ht="25.5"/>
    <row r="872" ht="25.5"/>
    <row r="873" ht="25.5"/>
    <row r="874" ht="25.5"/>
    <row r="875" ht="25.5"/>
    <row r="876" ht="25.5"/>
    <row r="877" ht="25.5"/>
    <row r="878" ht="25.5"/>
    <row r="879" ht="25.5"/>
    <row r="880" ht="25.5"/>
    <row r="881" ht="25.5"/>
    <row r="882" ht="25.5"/>
    <row r="883" ht="25.5"/>
    <row r="884" ht="25.5"/>
    <row r="885" ht="25.5"/>
    <row r="886" ht="25.5"/>
    <row r="887" ht="25.5"/>
    <row r="888" ht="25.5"/>
    <row r="889" ht="25.5"/>
    <row r="890" ht="25.5"/>
    <row r="891" ht="25.5"/>
    <row r="892" ht="25.5"/>
    <row r="893" ht="25.5"/>
    <row r="894" ht="25.5"/>
    <row r="895" ht="25.5"/>
    <row r="896" ht="25.5"/>
    <row r="897" ht="25.5"/>
    <row r="898" ht="25.5"/>
    <row r="899" ht="25.5"/>
    <row r="900" ht="25.5"/>
    <row r="901" ht="25.5"/>
    <row r="902" ht="25.5"/>
    <row r="903" ht="25.5"/>
    <row r="904" ht="25.5"/>
    <row r="905" ht="25.5"/>
    <row r="906" ht="25.5"/>
    <row r="907" ht="25.5"/>
    <row r="908" ht="25.5"/>
    <row r="909" ht="25.5"/>
    <row r="910" ht="25.5"/>
    <row r="911" ht="25.5"/>
    <row r="912" ht="25.5"/>
    <row r="913" ht="25.5"/>
    <row r="914" ht="25.5"/>
    <row r="915" ht="25.5"/>
    <row r="916" ht="25.5"/>
    <row r="917" ht="25.5"/>
    <row r="918" ht="25.5"/>
    <row r="919" ht="25.5"/>
    <row r="920" ht="25.5"/>
    <row r="921" ht="25.5"/>
    <row r="922" ht="25.5"/>
    <row r="923" ht="25.5"/>
    <row r="924" ht="25.5"/>
    <row r="925" ht="25.5"/>
    <row r="926" ht="25.5"/>
    <row r="927" ht="25.5"/>
    <row r="928" ht="25.5"/>
    <row r="929" ht="25.5"/>
    <row r="930" ht="25.5"/>
    <row r="931" ht="25.5"/>
    <row r="932" ht="25.5"/>
    <row r="933" ht="25.5"/>
    <row r="934" ht="25.5"/>
    <row r="935" ht="25.5"/>
    <row r="936" ht="25.5"/>
    <row r="937" ht="25.5"/>
    <row r="938" ht="25.5"/>
    <row r="939" ht="25.5"/>
    <row r="940" ht="25.5"/>
    <row r="941" ht="25.5"/>
    <row r="942" ht="25.5"/>
    <row r="943" ht="25.5"/>
    <row r="944" ht="25.5"/>
    <row r="945" ht="25.5"/>
    <row r="946" ht="25.5"/>
    <row r="947" ht="25.5"/>
    <row r="948" ht="25.5"/>
    <row r="949" ht="25.5"/>
    <row r="950" ht="25.5"/>
    <row r="951" ht="25.5"/>
    <row r="952" ht="25.5"/>
    <row r="953" ht="25.5"/>
    <row r="954" ht="25.5"/>
    <row r="955" ht="25.5"/>
    <row r="956" ht="25.5"/>
    <row r="957" ht="25.5"/>
    <row r="958" ht="25.5"/>
    <row r="959" ht="25.5"/>
    <row r="960" ht="25.5"/>
    <row r="961" ht="25.5"/>
    <row r="962" ht="25.5"/>
    <row r="963" ht="25.5"/>
    <row r="964" ht="25.5"/>
    <row r="965" ht="25.5"/>
    <row r="966" ht="25.5"/>
    <row r="967" ht="25.5"/>
    <row r="968" ht="25.5"/>
    <row r="969" ht="25.5"/>
    <row r="970" ht="25.5"/>
    <row r="971" ht="25.5"/>
    <row r="972" ht="25.5"/>
    <row r="973" ht="25.5"/>
    <row r="974" ht="25.5"/>
    <row r="975" ht="25.5"/>
    <row r="976" ht="25.5"/>
    <row r="977" ht="25.5"/>
    <row r="978" ht="25.5"/>
    <row r="979" ht="25.5"/>
    <row r="980" ht="25.5"/>
    <row r="981" ht="25.5"/>
    <row r="982" ht="25.5"/>
    <row r="983" ht="25.5"/>
    <row r="984" ht="25.5"/>
    <row r="985" ht="25.5"/>
    <row r="986" ht="25.5"/>
    <row r="987" ht="25.5"/>
    <row r="988" ht="25.5"/>
    <row r="989" ht="25.5"/>
    <row r="990" ht="25.5"/>
    <row r="991" ht="25.5"/>
    <row r="992" ht="25.5"/>
    <row r="993" ht="25.5"/>
    <row r="994" ht="25.5"/>
    <row r="995" ht="25.5"/>
    <row r="996" ht="25.5"/>
    <row r="997" ht="25.5"/>
    <row r="998" ht="25.5"/>
    <row r="999" ht="25.5"/>
    <row r="1000" ht="25.5"/>
  </sheetData>
  <mergeCells count="12">
    <mergeCell ref="A23:P23"/>
    <mergeCell ref="B6:D6"/>
    <mergeCell ref="E6:G6"/>
    <mergeCell ref="H6:J6"/>
    <mergeCell ref="A1:T1"/>
    <mergeCell ref="A2:P2"/>
    <mergeCell ref="B5:D5"/>
    <mergeCell ref="E5:G5"/>
    <mergeCell ref="H5:J5"/>
    <mergeCell ref="K5:M6"/>
    <mergeCell ref="A3:M3"/>
    <mergeCell ref="A5:A7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W34"/>
  <sheetViews>
    <sheetView zoomScale="50" zoomScaleNormal="50" workbookViewId="0">
      <selection activeCell="A3" sqref="A3:P3"/>
    </sheetView>
  </sheetViews>
  <sheetFormatPr defaultColWidth="9.140625" defaultRowHeight="25.5"/>
  <cols>
    <col min="1" max="1" width="88.7109375" style="411" customWidth="1"/>
    <col min="2" max="2" width="14.42578125" style="411" customWidth="1"/>
    <col min="3" max="3" width="12.7109375" style="411" customWidth="1"/>
    <col min="4" max="4" width="12.28515625" style="411" customWidth="1"/>
    <col min="5" max="5" width="14.28515625" style="411" customWidth="1"/>
    <col min="6" max="6" width="13.28515625" style="411" customWidth="1"/>
    <col min="7" max="7" width="11" style="411" customWidth="1"/>
    <col min="8" max="8" width="14.5703125" style="411" customWidth="1"/>
    <col min="9" max="9" width="15.28515625" style="411" customWidth="1"/>
    <col min="10" max="10" width="14" style="411" customWidth="1"/>
    <col min="11" max="11" width="16.7109375" style="411" customWidth="1"/>
    <col min="12" max="12" width="15.28515625" style="411" customWidth="1"/>
    <col min="13" max="13" width="14.85546875" style="411" customWidth="1"/>
    <col min="14" max="14" width="15.42578125" style="411" customWidth="1"/>
    <col min="15" max="15" width="17.28515625" style="411" customWidth="1"/>
    <col min="16" max="16" width="16.28515625" style="411" customWidth="1"/>
    <col min="17" max="18" width="10.7109375" style="411" customWidth="1"/>
    <col min="19" max="19" width="9.140625" style="411"/>
    <col min="20" max="20" width="12.7109375" style="411" customWidth="1"/>
    <col min="21" max="21" width="36.7109375" style="411" customWidth="1"/>
    <col min="22" max="23" width="9.140625" style="411"/>
    <col min="24" max="24" width="10.5703125" style="411" customWidth="1"/>
    <col min="25" max="25" width="11.28515625" style="411" customWidth="1"/>
    <col min="26" max="257" width="9.140625" style="411"/>
    <col min="258" max="16384" width="9.140625" style="32"/>
  </cols>
  <sheetData>
    <row r="1" spans="1:21" ht="39.75" customHeight="1">
      <c r="A1" s="4238" t="s">
        <v>288</v>
      </c>
      <c r="B1" s="4238"/>
      <c r="C1" s="4238"/>
      <c r="D1" s="4238"/>
      <c r="E1" s="4238"/>
      <c r="F1" s="4238"/>
      <c r="G1" s="4238"/>
      <c r="H1" s="4238"/>
      <c r="I1" s="4238"/>
      <c r="J1" s="4238"/>
      <c r="K1" s="4238"/>
      <c r="L1" s="4238"/>
      <c r="M1" s="4238"/>
      <c r="N1" s="4238"/>
      <c r="O1" s="4238"/>
      <c r="P1" s="4238"/>
      <c r="Q1" s="516"/>
      <c r="R1" s="516"/>
      <c r="S1" s="516"/>
      <c r="T1" s="516"/>
    </row>
    <row r="2" spans="1:21" ht="19.5" customHeight="1">
      <c r="A2" s="517"/>
      <c r="B2" s="517"/>
      <c r="C2" s="517"/>
      <c r="D2" s="517"/>
      <c r="E2" s="517"/>
      <c r="F2" s="517"/>
      <c r="G2" s="517"/>
      <c r="H2" s="517"/>
      <c r="I2" s="517"/>
      <c r="J2" s="517"/>
      <c r="K2" s="517"/>
      <c r="L2" s="517"/>
      <c r="M2" s="517"/>
      <c r="N2" s="517"/>
      <c r="O2" s="517"/>
      <c r="P2" s="517"/>
    </row>
    <row r="3" spans="1:21" ht="27" customHeight="1">
      <c r="A3" s="4238" t="s">
        <v>348</v>
      </c>
      <c r="B3" s="4238"/>
      <c r="C3" s="4238"/>
      <c r="D3" s="4238"/>
      <c r="E3" s="4238"/>
      <c r="F3" s="4238"/>
      <c r="G3" s="4238"/>
      <c r="H3" s="4238"/>
      <c r="I3" s="4238"/>
      <c r="J3" s="4238"/>
      <c r="K3" s="4238"/>
      <c r="L3" s="4238"/>
      <c r="M3" s="4238"/>
      <c r="N3" s="4238"/>
      <c r="O3" s="4238"/>
      <c r="P3" s="4238"/>
      <c r="Q3" s="514"/>
      <c r="R3" s="514"/>
    </row>
    <row r="4" spans="1:21" ht="18" customHeight="1" thickBot="1">
      <c r="A4" s="274"/>
    </row>
    <row r="5" spans="1:21" ht="33" customHeight="1" thickBot="1">
      <c r="A5" s="4239" t="s">
        <v>9</v>
      </c>
      <c r="B5" s="4240" t="s">
        <v>0</v>
      </c>
      <c r="C5" s="4240"/>
      <c r="D5" s="4240"/>
      <c r="E5" s="4241" t="s">
        <v>1</v>
      </c>
      <c r="F5" s="4241"/>
      <c r="G5" s="4241"/>
      <c r="H5" s="4241" t="s">
        <v>2</v>
      </c>
      <c r="I5" s="4241"/>
      <c r="J5" s="4241"/>
      <c r="K5" s="4240" t="s">
        <v>3</v>
      </c>
      <c r="L5" s="4240"/>
      <c r="M5" s="4240"/>
      <c r="N5" s="4235" t="s">
        <v>6</v>
      </c>
      <c r="O5" s="4235"/>
      <c r="P5" s="4235"/>
      <c r="Q5" s="518"/>
      <c r="R5" s="518"/>
    </row>
    <row r="6" spans="1:21" ht="11.25" customHeight="1" thickBot="1">
      <c r="A6" s="4239"/>
      <c r="B6" s="4240"/>
      <c r="C6" s="4240"/>
      <c r="D6" s="4240"/>
      <c r="E6" s="4241"/>
      <c r="F6" s="4241"/>
      <c r="G6" s="4241"/>
      <c r="H6" s="4241"/>
      <c r="I6" s="4241"/>
      <c r="J6" s="4241"/>
      <c r="K6" s="4240"/>
      <c r="L6" s="4240"/>
      <c r="M6" s="4240"/>
      <c r="N6" s="4235"/>
      <c r="O6" s="4235"/>
      <c r="P6" s="4235"/>
      <c r="Q6" s="518"/>
      <c r="R6" s="518"/>
    </row>
    <row r="7" spans="1:21" ht="91.5" customHeight="1" thickBot="1">
      <c r="A7" s="4239"/>
      <c r="B7" s="519" t="s">
        <v>26</v>
      </c>
      <c r="C7" s="520" t="s">
        <v>27</v>
      </c>
      <c r="D7" s="521" t="s">
        <v>4</v>
      </c>
      <c r="E7" s="519" t="s">
        <v>26</v>
      </c>
      <c r="F7" s="520" t="s">
        <v>27</v>
      </c>
      <c r="G7" s="521" t="s">
        <v>4</v>
      </c>
      <c r="H7" s="519" t="s">
        <v>26</v>
      </c>
      <c r="I7" s="520" t="s">
        <v>27</v>
      </c>
      <c r="J7" s="521" t="s">
        <v>4</v>
      </c>
      <c r="K7" s="519" t="s">
        <v>26</v>
      </c>
      <c r="L7" s="520" t="s">
        <v>27</v>
      </c>
      <c r="M7" s="521" t="s">
        <v>4</v>
      </c>
      <c r="N7" s="519" t="s">
        <v>26</v>
      </c>
      <c r="O7" s="520" t="s">
        <v>27</v>
      </c>
      <c r="P7" s="521" t="s">
        <v>4</v>
      </c>
      <c r="Q7" s="518"/>
      <c r="R7" s="518"/>
    </row>
    <row r="8" spans="1:21" ht="28.5" customHeight="1" thickBot="1">
      <c r="A8" s="1386" t="s">
        <v>22</v>
      </c>
      <c r="B8" s="1356"/>
      <c r="C8" s="1356"/>
      <c r="D8" s="1356"/>
      <c r="E8" s="1356"/>
      <c r="F8" s="1356"/>
      <c r="G8" s="1357"/>
      <c r="H8" s="1355"/>
      <c r="I8" s="1356"/>
      <c r="J8" s="1357"/>
      <c r="K8" s="1355"/>
      <c r="L8" s="1356"/>
      <c r="M8" s="1357"/>
      <c r="N8" s="1356"/>
      <c r="O8" s="1356"/>
      <c r="P8" s="1357"/>
      <c r="Q8" s="518"/>
      <c r="R8" s="518"/>
    </row>
    <row r="9" spans="1:21" s="411" customFormat="1" ht="28.5" customHeight="1">
      <c r="A9" s="1358" t="s">
        <v>83</v>
      </c>
      <c r="B9" s="1359">
        <v>36</v>
      </c>
      <c r="C9" s="1403">
        <v>0</v>
      </c>
      <c r="D9" s="1403">
        <v>36</v>
      </c>
      <c r="E9" s="1359">
        <v>9</v>
      </c>
      <c r="F9" s="1360">
        <v>0</v>
      </c>
      <c r="G9" s="1414">
        <v>9</v>
      </c>
      <c r="H9" s="1395">
        <v>24</v>
      </c>
      <c r="I9" s="1403">
        <v>0</v>
      </c>
      <c r="J9" s="1370">
        <v>24</v>
      </c>
      <c r="K9" s="1395">
        <v>33</v>
      </c>
      <c r="L9" s="1360">
        <v>0</v>
      </c>
      <c r="M9" s="1395">
        <v>33</v>
      </c>
      <c r="N9" s="1361">
        <f>B9+E9+H9+K9</f>
        <v>102</v>
      </c>
      <c r="O9" s="1362">
        <f>SUM(C9)+F9+I9+L9</f>
        <v>0</v>
      </c>
      <c r="P9" s="1363">
        <f>SUM(N9:O9)</f>
        <v>102</v>
      </c>
      <c r="Q9" s="518"/>
      <c r="R9" s="4236"/>
      <c r="S9" s="4236"/>
      <c r="T9" s="4236"/>
      <c r="U9" s="4236"/>
    </row>
    <row r="10" spans="1:21" s="411" customFormat="1" ht="33.75" customHeight="1">
      <c r="A10" s="522" t="s">
        <v>87</v>
      </c>
      <c r="B10" s="854">
        <v>0</v>
      </c>
      <c r="C10" s="866">
        <v>0</v>
      </c>
      <c r="D10" s="866">
        <v>0</v>
      </c>
      <c r="E10" s="854">
        <v>4</v>
      </c>
      <c r="F10" s="855">
        <v>0</v>
      </c>
      <c r="G10" s="1415">
        <v>4</v>
      </c>
      <c r="H10" s="872">
        <v>19</v>
      </c>
      <c r="I10" s="866">
        <v>0</v>
      </c>
      <c r="J10" s="864">
        <v>19</v>
      </c>
      <c r="K10" s="872">
        <v>14</v>
      </c>
      <c r="L10" s="855">
        <v>0</v>
      </c>
      <c r="M10" s="872">
        <v>14</v>
      </c>
      <c r="N10" s="856">
        <f>B10+E10+H10+K10</f>
        <v>37</v>
      </c>
      <c r="O10" s="857">
        <f>C10+F291+I10+L10+F10</f>
        <v>0</v>
      </c>
      <c r="P10" s="858">
        <f>SUM(N10:O10)</f>
        <v>37</v>
      </c>
      <c r="Q10" s="518"/>
      <c r="R10" s="518"/>
    </row>
    <row r="11" spans="1:21" s="411" customFormat="1" ht="35.25" customHeight="1">
      <c r="A11" s="522" t="s">
        <v>86</v>
      </c>
      <c r="B11" s="854">
        <v>19</v>
      </c>
      <c r="C11" s="866">
        <v>0</v>
      </c>
      <c r="D11" s="866">
        <v>19</v>
      </c>
      <c r="E11" s="854">
        <v>8</v>
      </c>
      <c r="F11" s="855">
        <v>0</v>
      </c>
      <c r="G11" s="1415">
        <v>8</v>
      </c>
      <c r="H11" s="872">
        <v>17</v>
      </c>
      <c r="I11" s="866">
        <v>0</v>
      </c>
      <c r="J11" s="864">
        <v>17</v>
      </c>
      <c r="K11" s="872">
        <v>16</v>
      </c>
      <c r="L11" s="855">
        <v>0</v>
      </c>
      <c r="M11" s="872">
        <v>16</v>
      </c>
      <c r="N11" s="856">
        <f>B11+E11+H11+K11</f>
        <v>60</v>
      </c>
      <c r="O11" s="857">
        <f>C11+F292+I11+L11+F11</f>
        <v>0</v>
      </c>
      <c r="P11" s="858">
        <f>SUM(N11:O11)</f>
        <v>60</v>
      </c>
      <c r="Q11" s="518"/>
      <c r="R11" s="518"/>
    </row>
    <row r="12" spans="1:21" s="411" customFormat="1" ht="33" customHeight="1" thickBot="1">
      <c r="A12" s="522" t="s">
        <v>68</v>
      </c>
      <c r="B12" s="859">
        <v>0</v>
      </c>
      <c r="C12" s="876">
        <v>0</v>
      </c>
      <c r="D12" s="876">
        <v>0</v>
      </c>
      <c r="E12" s="859">
        <v>0</v>
      </c>
      <c r="F12" s="860">
        <v>0</v>
      </c>
      <c r="G12" s="877">
        <v>0</v>
      </c>
      <c r="H12" s="873">
        <v>24</v>
      </c>
      <c r="I12" s="876">
        <v>0</v>
      </c>
      <c r="J12" s="865">
        <v>24</v>
      </c>
      <c r="K12" s="873">
        <v>18</v>
      </c>
      <c r="L12" s="860">
        <v>0</v>
      </c>
      <c r="M12" s="873">
        <v>18</v>
      </c>
      <c r="N12" s="861">
        <f>B12+E12+H12+K12</f>
        <v>42</v>
      </c>
      <c r="O12" s="862">
        <f>C12+F293+I12+L12+F12</f>
        <v>0</v>
      </c>
      <c r="P12" s="858">
        <f>SUM(N12:O12)</f>
        <v>42</v>
      </c>
      <c r="Q12" s="518"/>
      <c r="R12" s="518"/>
    </row>
    <row r="13" spans="1:21" s="411" customFormat="1" ht="33" customHeight="1" thickBot="1">
      <c r="A13" s="1413" t="s">
        <v>12</v>
      </c>
      <c r="B13" s="1364">
        <f>SUM(B9:B12)</f>
        <v>55</v>
      </c>
      <c r="C13" s="1410">
        <f>SUM(C9:C12)</f>
        <v>0</v>
      </c>
      <c r="D13" s="1410">
        <f>SUM(D9:D12)</f>
        <v>55</v>
      </c>
      <c r="E13" s="1364">
        <f>SUM(E9:E12)</f>
        <v>21</v>
      </c>
      <c r="F13" s="1365">
        <v>0</v>
      </c>
      <c r="G13" s="1411">
        <f t="shared" ref="G13:P13" si="0">SUM(G9:G12)</f>
        <v>21</v>
      </c>
      <c r="H13" s="1396">
        <f t="shared" si="0"/>
        <v>84</v>
      </c>
      <c r="I13" s="1410">
        <f t="shared" si="0"/>
        <v>0</v>
      </c>
      <c r="J13" s="1366">
        <f t="shared" si="0"/>
        <v>84</v>
      </c>
      <c r="K13" s="1396">
        <f t="shared" si="0"/>
        <v>81</v>
      </c>
      <c r="L13" s="1365">
        <f t="shared" si="0"/>
        <v>0</v>
      </c>
      <c r="M13" s="1411">
        <f t="shared" si="0"/>
        <v>81</v>
      </c>
      <c r="N13" s="1367">
        <f t="shared" si="0"/>
        <v>241</v>
      </c>
      <c r="O13" s="1367">
        <f t="shared" si="0"/>
        <v>0</v>
      </c>
      <c r="P13" s="1368">
        <f t="shared" si="0"/>
        <v>241</v>
      </c>
      <c r="Q13" s="518"/>
      <c r="R13" s="518"/>
    </row>
    <row r="14" spans="1:21" s="411" customFormat="1" ht="31.5" customHeight="1" thickBot="1">
      <c r="A14" s="1369" t="s">
        <v>23</v>
      </c>
      <c r="B14" s="1359"/>
      <c r="C14" s="1403"/>
      <c r="D14" s="1403"/>
      <c r="E14" s="1359"/>
      <c r="F14" s="1360"/>
      <c r="G14" s="1414"/>
      <c r="H14" s="1395"/>
      <c r="I14" s="1403"/>
      <c r="J14" s="1370"/>
      <c r="K14" s="1397"/>
      <c r="L14" s="1371"/>
      <c r="M14" s="1397"/>
      <c r="N14" s="1371"/>
      <c r="O14" s="1371"/>
      <c r="P14" s="1372"/>
      <c r="Q14" s="518"/>
      <c r="R14" s="518"/>
    </row>
    <row r="15" spans="1:21" s="411" customFormat="1" ht="24.95" customHeight="1" thickBot="1">
      <c r="A15" s="1373" t="s">
        <v>11</v>
      </c>
      <c r="B15" s="1381"/>
      <c r="C15" s="1384"/>
      <c r="D15" s="1384"/>
      <c r="E15" s="1381"/>
      <c r="F15" s="1382"/>
      <c r="G15" s="1416"/>
      <c r="H15" s="1399"/>
      <c r="I15" s="1384"/>
      <c r="J15" s="1383"/>
      <c r="K15" s="1407"/>
      <c r="L15" s="1408"/>
      <c r="M15" s="1412"/>
      <c r="N15" s="891"/>
      <c r="O15" s="893"/>
      <c r="P15" s="892"/>
      <c r="Q15" s="523"/>
      <c r="R15" s="523"/>
    </row>
    <row r="16" spans="1:21" s="411" customFormat="1" ht="24.95" customHeight="1">
      <c r="A16" s="1409" t="s">
        <v>83</v>
      </c>
      <c r="B16" s="1359">
        <v>35</v>
      </c>
      <c r="C16" s="1403">
        <v>0</v>
      </c>
      <c r="D16" s="1403">
        <v>35</v>
      </c>
      <c r="E16" s="1359">
        <v>8</v>
      </c>
      <c r="F16" s="1360">
        <v>0</v>
      </c>
      <c r="G16" s="1414">
        <v>8</v>
      </c>
      <c r="H16" s="1395">
        <v>24</v>
      </c>
      <c r="I16" s="1403">
        <v>0</v>
      </c>
      <c r="J16" s="1370">
        <v>24</v>
      </c>
      <c r="K16" s="1395">
        <v>33</v>
      </c>
      <c r="L16" s="1360">
        <v>0</v>
      </c>
      <c r="M16" s="1395">
        <v>33</v>
      </c>
      <c r="N16" s="1361">
        <f t="shared" ref="N16:O19" si="1">B16+E16+H16+K16</f>
        <v>100</v>
      </c>
      <c r="O16" s="1362">
        <f t="shared" si="1"/>
        <v>0</v>
      </c>
      <c r="P16" s="1385">
        <f>SUM(N16:O16)</f>
        <v>100</v>
      </c>
      <c r="Q16" s="266"/>
      <c r="R16" s="266"/>
    </row>
    <row r="17" spans="1:19" s="411" customFormat="1" ht="30.75" customHeight="1">
      <c r="A17" s="522" t="s">
        <v>87</v>
      </c>
      <c r="B17" s="854">
        <v>0</v>
      </c>
      <c r="C17" s="866">
        <v>0</v>
      </c>
      <c r="D17" s="866">
        <v>0</v>
      </c>
      <c r="E17" s="854">
        <v>4</v>
      </c>
      <c r="F17" s="855">
        <v>0</v>
      </c>
      <c r="G17" s="1415">
        <v>4</v>
      </c>
      <c r="H17" s="872">
        <v>17</v>
      </c>
      <c r="I17" s="866">
        <v>0</v>
      </c>
      <c r="J17" s="864">
        <v>17</v>
      </c>
      <c r="K17" s="873">
        <v>13</v>
      </c>
      <c r="L17" s="860">
        <v>0</v>
      </c>
      <c r="M17" s="877">
        <v>13</v>
      </c>
      <c r="N17" s="856">
        <f t="shared" si="1"/>
        <v>34</v>
      </c>
      <c r="O17" s="857">
        <f t="shared" si="1"/>
        <v>0</v>
      </c>
      <c r="P17" s="863">
        <f>SUM(N17:O17)</f>
        <v>34</v>
      </c>
      <c r="Q17" s="266"/>
      <c r="R17" s="266"/>
    </row>
    <row r="18" spans="1:19" s="411" customFormat="1" ht="32.25" customHeight="1">
      <c r="A18" s="522" t="s">
        <v>86</v>
      </c>
      <c r="B18" s="854">
        <v>19</v>
      </c>
      <c r="C18" s="866">
        <v>0</v>
      </c>
      <c r="D18" s="866">
        <v>19</v>
      </c>
      <c r="E18" s="854">
        <v>8</v>
      </c>
      <c r="F18" s="855">
        <v>0</v>
      </c>
      <c r="G18" s="1415">
        <v>8</v>
      </c>
      <c r="H18" s="872">
        <v>17</v>
      </c>
      <c r="I18" s="866">
        <v>0</v>
      </c>
      <c r="J18" s="864">
        <v>17</v>
      </c>
      <c r="K18" s="872">
        <v>16</v>
      </c>
      <c r="L18" s="855">
        <v>0</v>
      </c>
      <c r="M18" s="872">
        <v>16</v>
      </c>
      <c r="N18" s="856">
        <f t="shared" si="1"/>
        <v>60</v>
      </c>
      <c r="O18" s="857">
        <f t="shared" si="1"/>
        <v>0</v>
      </c>
      <c r="P18" s="863">
        <f>SUM(N18:O18)</f>
        <v>60</v>
      </c>
      <c r="Q18" s="266"/>
      <c r="R18" s="266"/>
    </row>
    <row r="19" spans="1:19" s="411" customFormat="1" ht="29.25" customHeight="1" thickBot="1">
      <c r="A19" s="867" t="s">
        <v>68</v>
      </c>
      <c r="B19" s="859">
        <v>0</v>
      </c>
      <c r="C19" s="876">
        <v>0</v>
      </c>
      <c r="D19" s="876">
        <v>0</v>
      </c>
      <c r="E19" s="859">
        <v>0</v>
      </c>
      <c r="F19" s="860">
        <v>0</v>
      </c>
      <c r="G19" s="877">
        <v>0</v>
      </c>
      <c r="H19" s="873">
        <v>24</v>
      </c>
      <c r="I19" s="876">
        <v>0</v>
      </c>
      <c r="J19" s="865">
        <v>24</v>
      </c>
      <c r="K19" s="873">
        <v>18</v>
      </c>
      <c r="L19" s="860">
        <v>0</v>
      </c>
      <c r="M19" s="873">
        <v>18</v>
      </c>
      <c r="N19" s="856">
        <f t="shared" si="1"/>
        <v>42</v>
      </c>
      <c r="O19" s="857">
        <f t="shared" si="1"/>
        <v>0</v>
      </c>
      <c r="P19" s="863">
        <f>SUM(N19:O19)</f>
        <v>42</v>
      </c>
      <c r="Q19" s="266"/>
      <c r="R19" s="266"/>
    </row>
    <row r="20" spans="1:19" s="411" customFormat="1" ht="28.5" customHeight="1" thickBot="1">
      <c r="A20" s="1386" t="s">
        <v>8</v>
      </c>
      <c r="B20" s="1374">
        <f>SUM(B16:B19)</f>
        <v>54</v>
      </c>
      <c r="C20" s="1404">
        <f>SUM(C16:C19)</f>
        <v>0</v>
      </c>
      <c r="D20" s="1404">
        <f>SUM(D16:D19)</f>
        <v>54</v>
      </c>
      <c r="E20" s="1374">
        <f>SUM(E16:E19)</f>
        <v>20</v>
      </c>
      <c r="F20" s="1375">
        <v>0</v>
      </c>
      <c r="G20" s="1417">
        <f t="shared" ref="G20:P20" si="2">SUM(G16:G19)</f>
        <v>20</v>
      </c>
      <c r="H20" s="1405">
        <f t="shared" si="2"/>
        <v>82</v>
      </c>
      <c r="I20" s="1404">
        <f t="shared" si="2"/>
        <v>0</v>
      </c>
      <c r="J20" s="1366">
        <f t="shared" si="2"/>
        <v>82</v>
      </c>
      <c r="K20" s="1397">
        <f t="shared" si="2"/>
        <v>80</v>
      </c>
      <c r="L20" s="1367">
        <f t="shared" si="2"/>
        <v>0</v>
      </c>
      <c r="M20" s="1398">
        <f t="shared" si="2"/>
        <v>80</v>
      </c>
      <c r="N20" s="1378">
        <f t="shared" si="2"/>
        <v>236</v>
      </c>
      <c r="O20" s="1378">
        <f t="shared" si="2"/>
        <v>0</v>
      </c>
      <c r="P20" s="1379">
        <f t="shared" si="2"/>
        <v>236</v>
      </c>
      <c r="Q20" s="524"/>
      <c r="R20" s="524"/>
    </row>
    <row r="21" spans="1:19" s="411" customFormat="1" ht="41.25" customHeight="1" thickBot="1">
      <c r="A21" s="1394" t="s">
        <v>25</v>
      </c>
      <c r="B21" s="1381"/>
      <c r="C21" s="1384"/>
      <c r="D21" s="1418"/>
      <c r="E21" s="1419"/>
      <c r="F21" s="1420"/>
      <c r="G21" s="1416"/>
      <c r="H21" s="1399"/>
      <c r="I21" s="1382"/>
      <c r="J21" s="1383"/>
      <c r="K21" s="1399"/>
      <c r="L21" s="1382"/>
      <c r="M21" s="1384"/>
      <c r="N21" s="1381"/>
      <c r="O21" s="1382"/>
      <c r="P21" s="1383"/>
      <c r="Q21" s="266"/>
      <c r="R21" s="266"/>
    </row>
    <row r="22" spans="1:19" s="411" customFormat="1" ht="29.25" customHeight="1">
      <c r="A22" s="1358" t="s">
        <v>83</v>
      </c>
      <c r="B22" s="1359">
        <v>1</v>
      </c>
      <c r="C22" s="1360">
        <v>0</v>
      </c>
      <c r="D22" s="1403">
        <v>0</v>
      </c>
      <c r="E22" s="1359">
        <v>1</v>
      </c>
      <c r="F22" s="1360">
        <v>0</v>
      </c>
      <c r="G22" s="1370">
        <v>1</v>
      </c>
      <c r="H22" s="1395">
        <v>0</v>
      </c>
      <c r="I22" s="1360">
        <v>0</v>
      </c>
      <c r="J22" s="1370">
        <v>0</v>
      </c>
      <c r="K22" s="1395">
        <v>0</v>
      </c>
      <c r="L22" s="1360">
        <v>0</v>
      </c>
      <c r="M22" s="1360">
        <v>0</v>
      </c>
      <c r="N22" s="1361">
        <f t="shared" ref="N22:O25" si="3">B22+E22+H22+K22</f>
        <v>2</v>
      </c>
      <c r="O22" s="1362">
        <f t="shared" si="3"/>
        <v>0</v>
      </c>
      <c r="P22" s="1385">
        <f>SUM(N22:O22)</f>
        <v>2</v>
      </c>
      <c r="Q22" s="266"/>
      <c r="R22" s="266"/>
    </row>
    <row r="23" spans="1:19" s="411" customFormat="1" ht="30.75" customHeight="1">
      <c r="A23" s="522" t="s">
        <v>87</v>
      </c>
      <c r="B23" s="854">
        <v>0</v>
      </c>
      <c r="C23" s="855">
        <v>0</v>
      </c>
      <c r="D23" s="866">
        <v>0</v>
      </c>
      <c r="E23" s="854">
        <v>0</v>
      </c>
      <c r="F23" s="855">
        <v>0</v>
      </c>
      <c r="G23" s="864">
        <v>0</v>
      </c>
      <c r="H23" s="872">
        <v>2</v>
      </c>
      <c r="I23" s="855">
        <v>0</v>
      </c>
      <c r="J23" s="864">
        <v>2</v>
      </c>
      <c r="K23" s="872">
        <v>1</v>
      </c>
      <c r="L23" s="855">
        <v>0</v>
      </c>
      <c r="M23" s="866">
        <v>1</v>
      </c>
      <c r="N23" s="856">
        <f t="shared" si="3"/>
        <v>3</v>
      </c>
      <c r="O23" s="857">
        <f t="shared" si="3"/>
        <v>0</v>
      </c>
      <c r="P23" s="863">
        <f>SUM(N23:O23)</f>
        <v>3</v>
      </c>
      <c r="Q23" s="266"/>
      <c r="R23" s="266"/>
    </row>
    <row r="24" spans="1:19" s="411" customFormat="1" ht="29.25" customHeight="1">
      <c r="A24" s="522" t="s">
        <v>86</v>
      </c>
      <c r="B24" s="854">
        <v>0</v>
      </c>
      <c r="C24" s="855">
        <v>0</v>
      </c>
      <c r="D24" s="866">
        <v>0</v>
      </c>
      <c r="E24" s="854">
        <v>0</v>
      </c>
      <c r="F24" s="855">
        <v>0</v>
      </c>
      <c r="G24" s="864">
        <v>0</v>
      </c>
      <c r="H24" s="872">
        <v>0</v>
      </c>
      <c r="I24" s="855">
        <v>0</v>
      </c>
      <c r="J24" s="864">
        <v>0</v>
      </c>
      <c r="K24" s="872">
        <v>0</v>
      </c>
      <c r="L24" s="855">
        <v>0</v>
      </c>
      <c r="M24" s="866">
        <v>0</v>
      </c>
      <c r="N24" s="856">
        <f t="shared" si="3"/>
        <v>0</v>
      </c>
      <c r="O24" s="857">
        <f t="shared" si="3"/>
        <v>0</v>
      </c>
      <c r="P24" s="863">
        <f>SUM(N24:O24)</f>
        <v>0</v>
      </c>
      <c r="Q24" s="266"/>
      <c r="R24" s="266"/>
    </row>
    <row r="25" spans="1:19" s="411" customFormat="1" ht="33" customHeight="1" thickBot="1">
      <c r="A25" s="867" t="s">
        <v>68</v>
      </c>
      <c r="B25" s="870">
        <v>0</v>
      </c>
      <c r="C25" s="871">
        <v>0</v>
      </c>
      <c r="D25" s="894">
        <v>0</v>
      </c>
      <c r="E25" s="870">
        <v>0</v>
      </c>
      <c r="F25" s="871">
        <v>0</v>
      </c>
      <c r="G25" s="875">
        <v>0</v>
      </c>
      <c r="H25" s="874">
        <v>0</v>
      </c>
      <c r="I25" s="871">
        <v>0</v>
      </c>
      <c r="J25" s="875">
        <v>0</v>
      </c>
      <c r="K25" s="874">
        <v>0</v>
      </c>
      <c r="L25" s="871">
        <v>0</v>
      </c>
      <c r="M25" s="871">
        <v>0</v>
      </c>
      <c r="N25" s="861">
        <f t="shared" si="3"/>
        <v>0</v>
      </c>
      <c r="O25" s="862">
        <f t="shared" si="3"/>
        <v>0</v>
      </c>
      <c r="P25" s="1393">
        <f>SUM(N25:O25)</f>
        <v>0</v>
      </c>
      <c r="Q25" s="523"/>
      <c r="R25" s="523"/>
    </row>
    <row r="26" spans="1:19" s="411" customFormat="1" ht="30" customHeight="1" thickBot="1">
      <c r="A26" s="1386" t="s">
        <v>13</v>
      </c>
      <c r="B26" s="1402">
        <f>SUM(B22:B25)</f>
        <v>1</v>
      </c>
      <c r="C26" s="868">
        <f>SUM(C22:C25)</f>
        <v>0</v>
      </c>
      <c r="D26" s="895">
        <f>SUM(D22:D25)</f>
        <v>0</v>
      </c>
      <c r="E26" s="1390">
        <v>0</v>
      </c>
      <c r="F26" s="699">
        <v>0</v>
      </c>
      <c r="G26" s="869">
        <v>0</v>
      </c>
      <c r="H26" s="1406">
        <f t="shared" ref="H26:J26" si="4">SUM(H22:H25)</f>
        <v>2</v>
      </c>
      <c r="I26" s="699">
        <f t="shared" si="4"/>
        <v>0</v>
      </c>
      <c r="J26" s="869">
        <f t="shared" si="4"/>
        <v>2</v>
      </c>
      <c r="K26" s="1400">
        <v>1</v>
      </c>
      <c r="L26" s="1391">
        <f t="shared" ref="L26" si="5">SUM(L22:L25)</f>
        <v>0</v>
      </c>
      <c r="M26" s="1391">
        <v>1</v>
      </c>
      <c r="N26" s="1391">
        <f>SUM(N22:N25)</f>
        <v>5</v>
      </c>
      <c r="O26" s="1391">
        <f>SUM(O22:O25)</f>
        <v>0</v>
      </c>
      <c r="P26" s="1392">
        <f>SUM(P22:P25)</f>
        <v>5</v>
      </c>
      <c r="Q26" s="266"/>
      <c r="R26" s="266"/>
    </row>
    <row r="27" spans="1:19" s="411" customFormat="1" ht="29.25" customHeight="1" thickBot="1">
      <c r="A27" s="1387" t="s">
        <v>10</v>
      </c>
      <c r="B27" s="1364">
        <v>54</v>
      </c>
      <c r="C27" s="1365">
        <f>SUM(C23:C26)</f>
        <v>0</v>
      </c>
      <c r="D27" s="1366">
        <v>54</v>
      </c>
      <c r="E27" s="1364">
        <v>20</v>
      </c>
      <c r="F27" s="1365">
        <v>0</v>
      </c>
      <c r="G27" s="1366">
        <v>20</v>
      </c>
      <c r="H27" s="1364">
        <f t="shared" ref="H27:P27" si="6">H20</f>
        <v>82</v>
      </c>
      <c r="I27" s="1365">
        <f t="shared" si="6"/>
        <v>0</v>
      </c>
      <c r="J27" s="1366">
        <f t="shared" si="6"/>
        <v>82</v>
      </c>
      <c r="K27" s="1398">
        <f t="shared" si="6"/>
        <v>80</v>
      </c>
      <c r="L27" s="1377">
        <f t="shared" si="6"/>
        <v>0</v>
      </c>
      <c r="M27" s="1377">
        <f t="shared" si="6"/>
        <v>80</v>
      </c>
      <c r="N27" s="1378">
        <f t="shared" si="6"/>
        <v>236</v>
      </c>
      <c r="O27" s="1378">
        <f t="shared" si="6"/>
        <v>0</v>
      </c>
      <c r="P27" s="1379">
        <f t="shared" si="6"/>
        <v>236</v>
      </c>
      <c r="Q27" s="267"/>
      <c r="R27" s="267"/>
    </row>
    <row r="28" spans="1:19" s="411" customFormat="1" ht="41.25" customHeight="1" thickBot="1">
      <c r="A28" s="1387" t="s">
        <v>14</v>
      </c>
      <c r="B28" s="1374">
        <v>1</v>
      </c>
      <c r="C28" s="1375">
        <v>0</v>
      </c>
      <c r="D28" s="1376">
        <v>0</v>
      </c>
      <c r="E28" s="1374">
        <v>1</v>
      </c>
      <c r="F28" s="1375">
        <v>0</v>
      </c>
      <c r="G28" s="1376">
        <v>1</v>
      </c>
      <c r="H28" s="1374">
        <f t="shared" ref="H28:P28" si="7">H26</f>
        <v>2</v>
      </c>
      <c r="I28" s="1375">
        <f t="shared" si="7"/>
        <v>0</v>
      </c>
      <c r="J28" s="1376">
        <f t="shared" si="7"/>
        <v>2</v>
      </c>
      <c r="K28" s="1367">
        <f t="shared" si="7"/>
        <v>1</v>
      </c>
      <c r="L28" s="1367">
        <f t="shared" si="7"/>
        <v>0</v>
      </c>
      <c r="M28" s="1367">
        <f t="shared" si="7"/>
        <v>1</v>
      </c>
      <c r="N28" s="1367">
        <f t="shared" si="7"/>
        <v>5</v>
      </c>
      <c r="O28" s="1367">
        <f t="shared" si="7"/>
        <v>0</v>
      </c>
      <c r="P28" s="1368">
        <f t="shared" si="7"/>
        <v>5</v>
      </c>
      <c r="Q28" s="268"/>
      <c r="R28" s="268"/>
    </row>
    <row r="29" spans="1:19" s="411" customFormat="1" ht="34.5" customHeight="1" thickBot="1">
      <c r="A29" s="1369" t="s">
        <v>15</v>
      </c>
      <c r="B29" s="1364">
        <v>55</v>
      </c>
      <c r="C29" s="1365">
        <v>0</v>
      </c>
      <c r="D29" s="1366">
        <v>55</v>
      </c>
      <c r="E29" s="1364">
        <v>21</v>
      </c>
      <c r="F29" s="1365">
        <v>0</v>
      </c>
      <c r="G29" s="1366">
        <f t="shared" ref="G29:P29" si="8">SUM(G27:G28)</f>
        <v>21</v>
      </c>
      <c r="H29" s="1364">
        <f t="shared" si="8"/>
        <v>84</v>
      </c>
      <c r="I29" s="1365">
        <f t="shared" si="8"/>
        <v>0</v>
      </c>
      <c r="J29" s="1366">
        <f t="shared" si="8"/>
        <v>84</v>
      </c>
      <c r="K29" s="1388">
        <f t="shared" si="8"/>
        <v>81</v>
      </c>
      <c r="L29" s="1388">
        <f t="shared" si="8"/>
        <v>0</v>
      </c>
      <c r="M29" s="1388">
        <f t="shared" si="8"/>
        <v>81</v>
      </c>
      <c r="N29" s="1388">
        <f t="shared" si="8"/>
        <v>241</v>
      </c>
      <c r="O29" s="1388">
        <f t="shared" si="8"/>
        <v>0</v>
      </c>
      <c r="P29" s="1389">
        <f t="shared" si="8"/>
        <v>241</v>
      </c>
      <c r="Q29" s="268"/>
      <c r="R29" s="268"/>
    </row>
    <row r="30" spans="1:19" ht="12" hidden="1" customHeight="1">
      <c r="A30" s="266"/>
      <c r="B30" s="268"/>
      <c r="C30" s="268"/>
      <c r="D30" s="268"/>
      <c r="E30" s="268"/>
      <c r="F30" s="268"/>
      <c r="G30" s="268"/>
      <c r="H30" s="268"/>
      <c r="I30" s="268"/>
      <c r="J30" s="268"/>
      <c r="K30" s="268"/>
      <c r="L30" s="268"/>
      <c r="M30" s="268"/>
      <c r="N30" s="268"/>
      <c r="O30" s="268"/>
      <c r="P30" s="268"/>
      <c r="Q30" s="268"/>
      <c r="R30" s="268"/>
    </row>
    <row r="31" spans="1:19" ht="25.5" hidden="1" customHeight="1">
      <c r="A31" s="266"/>
      <c r="B31" s="268"/>
      <c r="C31" s="268"/>
      <c r="D31" s="268"/>
      <c r="E31" s="268"/>
      <c r="F31" s="268"/>
      <c r="G31" s="268"/>
      <c r="H31" s="268"/>
      <c r="I31" s="268"/>
      <c r="J31" s="268"/>
      <c r="K31" s="268"/>
      <c r="L31" s="268"/>
      <c r="M31" s="268"/>
      <c r="N31" s="268"/>
      <c r="O31" s="268"/>
      <c r="P31" s="268"/>
      <c r="Q31" s="269"/>
    </row>
    <row r="32" spans="1:19" ht="30.75" customHeight="1">
      <c r="A32" s="266"/>
      <c r="B32" s="268"/>
      <c r="C32" s="268"/>
      <c r="D32" s="268"/>
      <c r="E32" s="268"/>
      <c r="F32" s="268"/>
      <c r="G32" s="268"/>
      <c r="H32" s="268"/>
      <c r="I32" s="268"/>
      <c r="J32" s="268"/>
      <c r="K32" s="268"/>
      <c r="L32" s="268"/>
      <c r="M32" s="268"/>
      <c r="N32" s="268"/>
      <c r="O32" s="268"/>
      <c r="P32" s="268"/>
      <c r="Q32" s="268"/>
      <c r="R32" s="268"/>
      <c r="S32" s="268"/>
    </row>
    <row r="33" spans="1:19">
      <c r="A33" s="4237"/>
      <c r="B33" s="4237"/>
      <c r="C33" s="4237"/>
      <c r="D33" s="4237"/>
      <c r="E33" s="4237"/>
      <c r="F33" s="4237"/>
      <c r="G33" s="4237"/>
      <c r="H33" s="4237"/>
      <c r="I33" s="4237"/>
      <c r="J33" s="4237"/>
      <c r="K33" s="4237"/>
      <c r="L33" s="4237"/>
      <c r="M33" s="4237"/>
      <c r="N33" s="4237"/>
      <c r="O33" s="4237"/>
      <c r="P33" s="4237"/>
      <c r="Q33" s="4237"/>
      <c r="R33" s="4237"/>
      <c r="S33" s="4237"/>
    </row>
    <row r="34" spans="1:19" ht="45" customHeight="1">
      <c r="A34" s="266"/>
      <c r="B34" s="268"/>
      <c r="C34" s="268"/>
      <c r="D34" s="268"/>
      <c r="E34" s="268"/>
      <c r="F34" s="268"/>
      <c r="G34" s="268"/>
      <c r="H34" s="268"/>
      <c r="I34" s="268"/>
      <c r="J34" s="268"/>
      <c r="K34" s="268"/>
      <c r="L34" s="268"/>
      <c r="M34" s="268"/>
      <c r="N34" s="268"/>
      <c r="O34" s="268"/>
      <c r="P34" s="268"/>
      <c r="Q34" s="268"/>
      <c r="R34" s="268"/>
      <c r="S34" s="268"/>
    </row>
  </sheetData>
  <mergeCells count="10">
    <mergeCell ref="N5:P6"/>
    <mergeCell ref="R9:U9"/>
    <mergeCell ref="A33:S33"/>
    <mergeCell ref="A1:P1"/>
    <mergeCell ref="A3:P3"/>
    <mergeCell ref="A5:A7"/>
    <mergeCell ref="B5:D6"/>
    <mergeCell ref="E5:G6"/>
    <mergeCell ref="H5:J6"/>
    <mergeCell ref="K5:M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W36"/>
  <sheetViews>
    <sheetView tabSelected="1" zoomScale="45" zoomScaleNormal="45" workbookViewId="0">
      <selection activeCell="L34" sqref="L34"/>
    </sheetView>
  </sheetViews>
  <sheetFormatPr defaultColWidth="9.140625" defaultRowHeight="25.5"/>
  <cols>
    <col min="1" max="1" width="3" style="411" customWidth="1"/>
    <col min="2" max="2" width="79.28515625" style="411" customWidth="1"/>
    <col min="3" max="3" width="16.140625" style="411" customWidth="1"/>
    <col min="4" max="4" width="17.85546875" style="411" customWidth="1"/>
    <col min="5" max="5" width="15.7109375" style="411" customWidth="1"/>
    <col min="6" max="6" width="16" style="411" customWidth="1"/>
    <col min="7" max="7" width="14.7109375" style="411" customWidth="1"/>
    <col min="8" max="8" width="17" style="411" customWidth="1"/>
    <col min="9" max="9" width="16.140625" style="411" customWidth="1"/>
    <col min="10" max="10" width="17.7109375" style="411" customWidth="1"/>
    <col min="11" max="11" width="14.28515625" style="411" customWidth="1"/>
    <col min="12" max="12" width="15.85546875" style="411" customWidth="1"/>
    <col min="13" max="13" width="16.5703125" style="411" customWidth="1"/>
    <col min="14" max="14" width="15.140625" style="411" customWidth="1"/>
    <col min="15" max="15" width="15.85546875" style="411" customWidth="1"/>
    <col min="16" max="17" width="14.5703125" style="411" customWidth="1"/>
    <col min="18" max="19" width="17" style="411" customWidth="1"/>
    <col min="20" max="20" width="15" style="411" customWidth="1"/>
    <col min="21" max="21" width="14.28515625" style="411" customWidth="1"/>
    <col min="22" max="22" width="10.5703125" style="411" customWidth="1"/>
    <col min="23" max="23" width="23" style="411" customWidth="1"/>
    <col min="24" max="257" width="9.140625" style="411"/>
    <col min="258" max="16384" width="9.140625" style="32"/>
  </cols>
  <sheetData>
    <row r="1" spans="1:24" ht="25.5" customHeight="1">
      <c r="A1" s="4238" t="s">
        <v>288</v>
      </c>
      <c r="B1" s="4238"/>
      <c r="C1" s="4238"/>
      <c r="D1" s="4238"/>
      <c r="E1" s="4238"/>
      <c r="F1" s="4238"/>
      <c r="G1" s="4238"/>
      <c r="H1" s="4238"/>
      <c r="I1" s="4238"/>
      <c r="J1" s="4238"/>
      <c r="K1" s="4238"/>
      <c r="L1" s="4238"/>
      <c r="M1" s="4238"/>
      <c r="N1" s="4238"/>
      <c r="O1" s="4238"/>
      <c r="P1" s="4238"/>
      <c r="Q1" s="4238"/>
      <c r="R1" s="4238"/>
      <c r="S1" s="4238"/>
      <c r="T1" s="4238"/>
    </row>
    <row r="2" spans="1:24" ht="17.25" customHeight="1">
      <c r="A2" s="4242"/>
      <c r="B2" s="4242"/>
      <c r="C2" s="4242"/>
      <c r="D2" s="4242"/>
      <c r="E2" s="4242"/>
      <c r="F2" s="4242"/>
      <c r="G2" s="4242"/>
      <c r="H2" s="4242"/>
      <c r="I2" s="4242"/>
      <c r="J2" s="4242"/>
      <c r="K2" s="4242"/>
      <c r="L2" s="4242"/>
      <c r="M2" s="4242"/>
      <c r="N2" s="4242"/>
      <c r="O2" s="4242"/>
      <c r="P2" s="4242"/>
      <c r="Q2" s="4242"/>
      <c r="R2" s="4242"/>
      <c r="S2" s="4242"/>
      <c r="T2" s="4242"/>
    </row>
    <row r="3" spans="1:24" ht="24" customHeight="1">
      <c r="A3" s="4238" t="s">
        <v>351</v>
      </c>
      <c r="B3" s="4238"/>
      <c r="C3" s="4238"/>
      <c r="D3" s="4238"/>
      <c r="E3" s="4238"/>
      <c r="F3" s="4238"/>
      <c r="G3" s="4238"/>
      <c r="H3" s="4238"/>
      <c r="I3" s="4238"/>
      <c r="J3" s="4238"/>
      <c r="K3" s="4238"/>
      <c r="L3" s="4238"/>
      <c r="M3" s="4238"/>
      <c r="N3" s="4238"/>
      <c r="O3" s="4238"/>
      <c r="P3" s="4238"/>
      <c r="Q3" s="4238"/>
      <c r="R3" s="4238"/>
      <c r="S3" s="4238"/>
      <c r="T3" s="4238"/>
    </row>
    <row r="4" spans="1:24" ht="27" customHeight="1" thickBot="1">
      <c r="A4" s="411">
        <v>2</v>
      </c>
      <c r="B4" s="274"/>
      <c r="W4" s="269"/>
      <c r="X4" s="269"/>
    </row>
    <row r="5" spans="1:24" ht="33" customHeight="1" thickBot="1">
      <c r="B5" s="4244" t="s">
        <v>9</v>
      </c>
      <c r="C5" s="4243" t="s">
        <v>0</v>
      </c>
      <c r="D5" s="4243"/>
      <c r="E5" s="4243"/>
      <c r="F5" s="4245" t="s">
        <v>1</v>
      </c>
      <c r="G5" s="4245"/>
      <c r="H5" s="4245"/>
      <c r="I5" s="4246" t="s">
        <v>2</v>
      </c>
      <c r="J5" s="4246"/>
      <c r="K5" s="4246"/>
      <c r="L5" s="4247" t="s">
        <v>3</v>
      </c>
      <c r="M5" s="4247"/>
      <c r="N5" s="4247"/>
      <c r="O5" s="4243">
        <v>5</v>
      </c>
      <c r="P5" s="4243"/>
      <c r="Q5" s="4243"/>
      <c r="R5" s="4248" t="s">
        <v>6</v>
      </c>
      <c r="S5" s="4248"/>
      <c r="T5" s="4248"/>
      <c r="W5" s="269"/>
      <c r="X5" s="269"/>
    </row>
    <row r="6" spans="1:24" ht="18" customHeight="1" thickBot="1">
      <c r="B6" s="4244"/>
      <c r="C6" s="4243"/>
      <c r="D6" s="4243"/>
      <c r="E6" s="4243"/>
      <c r="F6" s="4245"/>
      <c r="G6" s="4245"/>
      <c r="H6" s="4245"/>
      <c r="I6" s="4246"/>
      <c r="J6" s="4246"/>
      <c r="K6" s="4246"/>
      <c r="L6" s="4247"/>
      <c r="M6" s="4247"/>
      <c r="N6" s="4247"/>
      <c r="O6" s="4243"/>
      <c r="P6" s="4243"/>
      <c r="Q6" s="4243"/>
      <c r="R6" s="4248"/>
      <c r="S6" s="4248"/>
      <c r="T6" s="4248"/>
      <c r="W6" s="269"/>
      <c r="X6" s="269"/>
    </row>
    <row r="7" spans="1:24" ht="83.25" customHeight="1" thickBot="1">
      <c r="B7" s="4244"/>
      <c r="C7" s="616" t="s">
        <v>26</v>
      </c>
      <c r="D7" s="617" t="s">
        <v>27</v>
      </c>
      <c r="E7" s="618" t="s">
        <v>4</v>
      </c>
      <c r="F7" s="616" t="s">
        <v>26</v>
      </c>
      <c r="G7" s="617" t="s">
        <v>27</v>
      </c>
      <c r="H7" s="618" t="s">
        <v>4</v>
      </c>
      <c r="I7" s="616" t="s">
        <v>26</v>
      </c>
      <c r="J7" s="617" t="s">
        <v>27</v>
      </c>
      <c r="K7" s="618" t="s">
        <v>4</v>
      </c>
      <c r="L7" s="616" t="s">
        <v>26</v>
      </c>
      <c r="M7" s="617" t="s">
        <v>27</v>
      </c>
      <c r="N7" s="618" t="s">
        <v>4</v>
      </c>
      <c r="O7" s="616" t="s">
        <v>26</v>
      </c>
      <c r="P7" s="617" t="s">
        <v>27</v>
      </c>
      <c r="Q7" s="618" t="s">
        <v>4</v>
      </c>
      <c r="R7" s="616" t="s">
        <v>26</v>
      </c>
      <c r="S7" s="617" t="s">
        <v>27</v>
      </c>
      <c r="T7" s="618" t="s">
        <v>4</v>
      </c>
      <c r="W7" s="269"/>
      <c r="X7" s="269"/>
    </row>
    <row r="8" spans="1:24" ht="34.5" customHeight="1" thickBot="1">
      <c r="B8" s="878" t="s">
        <v>22</v>
      </c>
      <c r="C8" s="879"/>
      <c r="D8" s="879"/>
      <c r="E8" s="880"/>
      <c r="F8" s="879"/>
      <c r="G8" s="879"/>
      <c r="H8" s="880"/>
      <c r="I8" s="879"/>
      <c r="J8" s="879"/>
      <c r="K8" s="880"/>
      <c r="L8" s="879"/>
      <c r="M8" s="879"/>
      <c r="N8" s="880"/>
      <c r="O8" s="881"/>
      <c r="P8" s="881"/>
      <c r="Q8" s="880"/>
      <c r="R8" s="882"/>
      <c r="S8" s="882"/>
      <c r="T8" s="882"/>
      <c r="W8" s="269"/>
      <c r="X8" s="269"/>
    </row>
    <row r="9" spans="1:24" s="411" customFormat="1" ht="34.5" customHeight="1">
      <c r="B9" s="1409" t="s">
        <v>83</v>
      </c>
      <c r="C9" s="1401">
        <v>0</v>
      </c>
      <c r="D9" s="1401">
        <v>0</v>
      </c>
      <c r="E9" s="1401">
        <v>0</v>
      </c>
      <c r="F9" s="1401">
        <v>10</v>
      </c>
      <c r="G9" s="1401">
        <v>5</v>
      </c>
      <c r="H9" s="1401">
        <f>SUM(F9:G9)</f>
        <v>15</v>
      </c>
      <c r="I9" s="1401">
        <v>6</v>
      </c>
      <c r="J9" s="1401">
        <v>7</v>
      </c>
      <c r="K9" s="1401">
        <f>SUM(I9:J9)</f>
        <v>13</v>
      </c>
      <c r="L9" s="1401">
        <v>0</v>
      </c>
      <c r="M9" s="1401">
        <v>0</v>
      </c>
      <c r="N9" s="1401">
        <f>SUM(L9:M9)</f>
        <v>0</v>
      </c>
      <c r="O9" s="1401">
        <v>9</v>
      </c>
      <c r="P9" s="1401">
        <v>8</v>
      </c>
      <c r="Q9" s="1401">
        <f>SUM(O9:P9)</f>
        <v>17</v>
      </c>
      <c r="R9" s="1426">
        <f t="shared" ref="R9:S12" si="0">C9+F9+I9+L9+O9</f>
        <v>25</v>
      </c>
      <c r="S9" s="1426">
        <f t="shared" si="0"/>
        <v>20</v>
      </c>
      <c r="T9" s="1426">
        <f>SUM(R9:S9)</f>
        <v>45</v>
      </c>
      <c r="W9" s="331"/>
      <c r="X9" s="269"/>
    </row>
    <row r="10" spans="1:24" s="411" customFormat="1" ht="31.5" customHeight="1">
      <c r="B10" s="867" t="s">
        <v>87</v>
      </c>
      <c r="C10" s="883">
        <v>0</v>
      </c>
      <c r="D10" s="883">
        <v>0</v>
      </c>
      <c r="E10" s="883">
        <v>0</v>
      </c>
      <c r="F10" s="883">
        <v>9</v>
      </c>
      <c r="G10" s="883">
        <v>3</v>
      </c>
      <c r="H10" s="883">
        <f>SUM(F10:G10)</f>
        <v>12</v>
      </c>
      <c r="I10" s="883">
        <v>0</v>
      </c>
      <c r="J10" s="883">
        <v>0</v>
      </c>
      <c r="K10" s="883">
        <f>SUM(I10:J10)</f>
        <v>0</v>
      </c>
      <c r="L10" s="883">
        <v>14</v>
      </c>
      <c r="M10" s="883">
        <v>0</v>
      </c>
      <c r="N10" s="883">
        <f>SUM(L10:M10)</f>
        <v>14</v>
      </c>
      <c r="O10" s="883">
        <v>0</v>
      </c>
      <c r="P10" s="883">
        <v>2</v>
      </c>
      <c r="Q10" s="883">
        <f>SUM(O10:P10)</f>
        <v>2</v>
      </c>
      <c r="R10" s="884">
        <f t="shared" si="0"/>
        <v>23</v>
      </c>
      <c r="S10" s="884">
        <f t="shared" si="0"/>
        <v>5</v>
      </c>
      <c r="T10" s="884">
        <f>SUM(R10:S10)</f>
        <v>28</v>
      </c>
      <c r="W10" s="405"/>
      <c r="X10" s="269"/>
    </row>
    <row r="11" spans="1:24" s="411" customFormat="1" ht="57" customHeight="1">
      <c r="A11" s="411">
        <v>0</v>
      </c>
      <c r="B11" s="867" t="s">
        <v>86</v>
      </c>
      <c r="C11" s="883">
        <v>0</v>
      </c>
      <c r="D11" s="883">
        <v>0</v>
      </c>
      <c r="E11" s="883">
        <v>0</v>
      </c>
      <c r="F11" s="883">
        <v>10</v>
      </c>
      <c r="G11" s="883">
        <v>4</v>
      </c>
      <c r="H11" s="883">
        <f>SUM(F11:G11)</f>
        <v>14</v>
      </c>
      <c r="I11" s="883">
        <v>10</v>
      </c>
      <c r="J11" s="883">
        <v>6</v>
      </c>
      <c r="K11" s="883">
        <f>SUM(I11:J11)</f>
        <v>16</v>
      </c>
      <c r="L11" s="883">
        <v>10</v>
      </c>
      <c r="M11" s="883">
        <v>3</v>
      </c>
      <c r="N11" s="883">
        <f>SUM(L11:M11)</f>
        <v>13</v>
      </c>
      <c r="O11" s="883">
        <v>3</v>
      </c>
      <c r="P11" s="883">
        <v>6</v>
      </c>
      <c r="Q11" s="883">
        <f>SUM(O11:P11)</f>
        <v>9</v>
      </c>
      <c r="R11" s="884">
        <f t="shared" si="0"/>
        <v>33</v>
      </c>
      <c r="S11" s="884">
        <f t="shared" si="0"/>
        <v>19</v>
      </c>
      <c r="T11" s="884">
        <f>SUM(R11:S11)</f>
        <v>52</v>
      </c>
      <c r="W11" s="406"/>
      <c r="X11" s="269"/>
    </row>
    <row r="12" spans="1:24" s="411" customFormat="1" ht="39" customHeight="1" thickBot="1">
      <c r="B12" s="885" t="s">
        <v>68</v>
      </c>
      <c r="C12" s="1427">
        <v>0</v>
      </c>
      <c r="D12" s="1427">
        <v>23</v>
      </c>
      <c r="E12" s="1427">
        <v>23</v>
      </c>
      <c r="F12" s="1427">
        <v>0</v>
      </c>
      <c r="G12" s="1427">
        <v>9</v>
      </c>
      <c r="H12" s="1427">
        <f>SUM(F12:G12)</f>
        <v>9</v>
      </c>
      <c r="I12" s="1427">
        <v>0</v>
      </c>
      <c r="J12" s="1427">
        <v>6</v>
      </c>
      <c r="K12" s="1427">
        <f>SUM(I12:J12)</f>
        <v>6</v>
      </c>
      <c r="L12" s="1427">
        <v>0</v>
      </c>
      <c r="M12" s="1427">
        <v>7</v>
      </c>
      <c r="N12" s="1427">
        <f>SUM(L12:M12)</f>
        <v>7</v>
      </c>
      <c r="O12" s="1427">
        <v>0</v>
      </c>
      <c r="P12" s="1427">
        <v>7</v>
      </c>
      <c r="Q12" s="1427">
        <f>SUM(O12:P12)</f>
        <v>7</v>
      </c>
      <c r="R12" s="1428">
        <f t="shared" si="0"/>
        <v>0</v>
      </c>
      <c r="S12" s="1428">
        <f t="shared" si="0"/>
        <v>52</v>
      </c>
      <c r="T12" s="1428">
        <f>SUM(R12:S12)</f>
        <v>52</v>
      </c>
      <c r="W12" s="406"/>
      <c r="X12" s="269"/>
    </row>
    <row r="13" spans="1:24" ht="34.5" customHeight="1" thickBot="1">
      <c r="B13" s="1394" t="s">
        <v>16</v>
      </c>
      <c r="C13" s="1379">
        <f>SUM(C9:C12)</f>
        <v>0</v>
      </c>
      <c r="D13" s="1379">
        <v>23</v>
      </c>
      <c r="E13" s="1379">
        <f>SUM(E9:E12)</f>
        <v>23</v>
      </c>
      <c r="F13" s="1379">
        <f t="shared" ref="F13:T13" si="1">SUM(F9:F12)</f>
        <v>29</v>
      </c>
      <c r="G13" s="1379">
        <f t="shared" si="1"/>
        <v>21</v>
      </c>
      <c r="H13" s="1379">
        <f t="shared" si="1"/>
        <v>50</v>
      </c>
      <c r="I13" s="1379">
        <f t="shared" si="1"/>
        <v>16</v>
      </c>
      <c r="J13" s="1379">
        <f t="shared" si="1"/>
        <v>19</v>
      </c>
      <c r="K13" s="1379">
        <f t="shared" si="1"/>
        <v>35</v>
      </c>
      <c r="L13" s="1368">
        <f t="shared" si="1"/>
        <v>24</v>
      </c>
      <c r="M13" s="1368">
        <f t="shared" si="1"/>
        <v>10</v>
      </c>
      <c r="N13" s="1368">
        <f t="shared" si="1"/>
        <v>34</v>
      </c>
      <c r="O13" s="1368">
        <f t="shared" si="1"/>
        <v>12</v>
      </c>
      <c r="P13" s="1368">
        <f t="shared" si="1"/>
        <v>23</v>
      </c>
      <c r="Q13" s="1368">
        <f t="shared" si="1"/>
        <v>35</v>
      </c>
      <c r="R13" s="1368">
        <f t="shared" si="1"/>
        <v>81</v>
      </c>
      <c r="S13" s="1368">
        <f t="shared" si="1"/>
        <v>96</v>
      </c>
      <c r="T13" s="1368">
        <f t="shared" si="1"/>
        <v>177</v>
      </c>
      <c r="W13" s="269"/>
      <c r="X13" s="269"/>
    </row>
    <row r="14" spans="1:24" ht="30.75" customHeight="1" thickBot="1">
      <c r="B14" s="1422" t="s">
        <v>23</v>
      </c>
      <c r="C14" s="1421"/>
      <c r="D14" s="1421"/>
      <c r="E14" s="1421"/>
      <c r="F14" s="1421"/>
      <c r="G14" s="1421"/>
      <c r="H14" s="1421"/>
      <c r="I14" s="1421"/>
      <c r="J14" s="1421"/>
      <c r="K14" s="1421"/>
      <c r="L14" s="1368"/>
      <c r="M14" s="1368"/>
      <c r="N14" s="1368"/>
      <c r="O14" s="1368"/>
      <c r="P14" s="1368"/>
      <c r="Q14" s="1368"/>
      <c r="R14" s="1368"/>
      <c r="S14" s="1368"/>
      <c r="T14" s="1368"/>
      <c r="W14" s="269"/>
      <c r="X14" s="269"/>
    </row>
    <row r="15" spans="1:24" ht="30.75" customHeight="1">
      <c r="B15" s="1429" t="s">
        <v>11</v>
      </c>
      <c r="C15" s="1401"/>
      <c r="D15" s="1401"/>
      <c r="E15" s="1401"/>
      <c r="F15" s="1401"/>
      <c r="G15" s="1401"/>
      <c r="H15" s="1401"/>
      <c r="I15" s="1401"/>
      <c r="J15" s="1401"/>
      <c r="K15" s="1401"/>
      <c r="L15" s="1430"/>
      <c r="M15" s="1430"/>
      <c r="N15" s="1426"/>
      <c r="O15" s="1430"/>
      <c r="P15" s="1430"/>
      <c r="Q15" s="1426"/>
      <c r="R15" s="1426"/>
      <c r="S15" s="1426"/>
      <c r="T15" s="1426"/>
      <c r="W15" s="269"/>
      <c r="X15" s="269"/>
    </row>
    <row r="16" spans="1:24" ht="30" customHeight="1">
      <c r="B16" s="867" t="s">
        <v>83</v>
      </c>
      <c r="C16" s="883">
        <v>0</v>
      </c>
      <c r="D16" s="883">
        <v>0</v>
      </c>
      <c r="E16" s="883">
        <v>0</v>
      </c>
      <c r="F16" s="883">
        <v>10</v>
      </c>
      <c r="G16" s="883">
        <v>5</v>
      </c>
      <c r="H16" s="883">
        <f>SUM(F16:G16)</f>
        <v>15</v>
      </c>
      <c r="I16" s="883">
        <v>6</v>
      </c>
      <c r="J16" s="883">
        <v>7</v>
      </c>
      <c r="K16" s="883">
        <f>SUM(I16:J16)</f>
        <v>13</v>
      </c>
      <c r="L16" s="883">
        <v>0</v>
      </c>
      <c r="M16" s="883">
        <v>0</v>
      </c>
      <c r="N16" s="883">
        <f>SUM(L16:M16)</f>
        <v>0</v>
      </c>
      <c r="O16" s="883">
        <v>9</v>
      </c>
      <c r="P16" s="883">
        <v>8</v>
      </c>
      <c r="Q16" s="883">
        <f>SUM(O16:P16)</f>
        <v>17</v>
      </c>
      <c r="R16" s="884">
        <v>25</v>
      </c>
      <c r="S16" s="884">
        <v>20</v>
      </c>
      <c r="T16" s="884">
        <v>45</v>
      </c>
      <c r="W16" s="269"/>
      <c r="X16" s="269"/>
    </row>
    <row r="17" spans="2:24" ht="36" customHeight="1">
      <c r="B17" s="867" t="s">
        <v>87</v>
      </c>
      <c r="C17" s="883">
        <v>0</v>
      </c>
      <c r="D17" s="883">
        <v>0</v>
      </c>
      <c r="E17" s="883">
        <v>0</v>
      </c>
      <c r="F17" s="883">
        <v>9</v>
      </c>
      <c r="G17" s="883">
        <v>3</v>
      </c>
      <c r="H17" s="883">
        <f>SUM(F17:G17)</f>
        <v>12</v>
      </c>
      <c r="I17" s="883">
        <v>0</v>
      </c>
      <c r="J17" s="883">
        <v>0</v>
      </c>
      <c r="K17" s="883">
        <v>0</v>
      </c>
      <c r="L17" s="883">
        <v>14</v>
      </c>
      <c r="M17" s="883">
        <v>0</v>
      </c>
      <c r="N17" s="883">
        <v>14</v>
      </c>
      <c r="O17" s="883">
        <v>0</v>
      </c>
      <c r="P17" s="883">
        <v>2</v>
      </c>
      <c r="Q17" s="883">
        <f>SUM(O17:P17)</f>
        <v>2</v>
      </c>
      <c r="R17" s="884">
        <f t="shared" ref="R17:S17" si="2">C17+F17+I17+L17+O17</f>
        <v>23</v>
      </c>
      <c r="S17" s="884">
        <f t="shared" si="2"/>
        <v>5</v>
      </c>
      <c r="T17" s="884">
        <f>SUM(R17:S17)</f>
        <v>28</v>
      </c>
      <c r="W17" s="269"/>
      <c r="X17" s="269"/>
    </row>
    <row r="18" spans="2:24" ht="57.75" customHeight="1">
      <c r="B18" s="867" t="s">
        <v>86</v>
      </c>
      <c r="C18" s="883">
        <v>0</v>
      </c>
      <c r="D18" s="883">
        <v>0</v>
      </c>
      <c r="E18" s="883">
        <v>0</v>
      </c>
      <c r="F18" s="883">
        <v>10</v>
      </c>
      <c r="G18" s="883">
        <v>2</v>
      </c>
      <c r="H18" s="883">
        <f>SUM(F18:G18)</f>
        <v>12</v>
      </c>
      <c r="I18" s="883">
        <v>10</v>
      </c>
      <c r="J18" s="883">
        <v>6</v>
      </c>
      <c r="K18" s="883">
        <f>SUM(I18:J18)</f>
        <v>16</v>
      </c>
      <c r="L18" s="883">
        <v>10</v>
      </c>
      <c r="M18" s="883">
        <v>2</v>
      </c>
      <c r="N18" s="883">
        <f>SUM(L18:M18)</f>
        <v>12</v>
      </c>
      <c r="O18" s="883">
        <v>3</v>
      </c>
      <c r="P18" s="883">
        <v>6</v>
      </c>
      <c r="Q18" s="883">
        <f>SUM(O18:P18)</f>
        <v>9</v>
      </c>
      <c r="R18" s="884">
        <f>C18+F18+I18+L18+O18</f>
        <v>33</v>
      </c>
      <c r="S18" s="884">
        <v>16</v>
      </c>
      <c r="T18" s="884">
        <f>SUM(R18:S18)</f>
        <v>49</v>
      </c>
    </row>
    <row r="19" spans="2:24" ht="31.5" customHeight="1" thickBot="1">
      <c r="B19" s="885" t="s">
        <v>68</v>
      </c>
      <c r="C19" s="1427">
        <v>0</v>
      </c>
      <c r="D19" s="1427">
        <v>23</v>
      </c>
      <c r="E19" s="1427">
        <v>23</v>
      </c>
      <c r="F19" s="1427">
        <v>0</v>
      </c>
      <c r="G19" s="1427">
        <v>9</v>
      </c>
      <c r="H19" s="1427">
        <f>SUM(F19:G19)</f>
        <v>9</v>
      </c>
      <c r="I19" s="1427">
        <v>0</v>
      </c>
      <c r="J19" s="1427">
        <v>6</v>
      </c>
      <c r="K19" s="1427">
        <f>SUM(I19:J19)</f>
        <v>6</v>
      </c>
      <c r="L19" s="1427">
        <v>0</v>
      </c>
      <c r="M19" s="1427">
        <v>7</v>
      </c>
      <c r="N19" s="1427">
        <f>SUM(L19:M19)</f>
        <v>7</v>
      </c>
      <c r="O19" s="1427">
        <v>0</v>
      </c>
      <c r="P19" s="1427">
        <v>7</v>
      </c>
      <c r="Q19" s="1427">
        <f>SUM(O19:P19)</f>
        <v>7</v>
      </c>
      <c r="R19" s="1428">
        <f>C19+F19+I19+L19+O19</f>
        <v>0</v>
      </c>
      <c r="S19" s="1428">
        <f>D19+G19+J19+M19+P19</f>
        <v>52</v>
      </c>
      <c r="T19" s="1428">
        <f>SUM(R19:S19)</f>
        <v>52</v>
      </c>
    </row>
    <row r="20" spans="2:24" ht="35.25" customHeight="1" thickBot="1">
      <c r="B20" s="1423" t="s">
        <v>8</v>
      </c>
      <c r="C20" s="1379">
        <f>SUM(C16:C19)</f>
        <v>0</v>
      </c>
      <c r="D20" s="1379">
        <f>SUM(D16:D19)</f>
        <v>23</v>
      </c>
      <c r="E20" s="1379">
        <f>SUM(E16:E19)</f>
        <v>23</v>
      </c>
      <c r="F20" s="1379">
        <f t="shared" ref="F20:Q20" si="3">SUM(F16:F19)</f>
        <v>29</v>
      </c>
      <c r="G20" s="1379">
        <f t="shared" si="3"/>
        <v>19</v>
      </c>
      <c r="H20" s="1379">
        <f t="shared" si="3"/>
        <v>48</v>
      </c>
      <c r="I20" s="1379">
        <f t="shared" si="3"/>
        <v>16</v>
      </c>
      <c r="J20" s="1379">
        <f t="shared" si="3"/>
        <v>19</v>
      </c>
      <c r="K20" s="1379">
        <f t="shared" si="3"/>
        <v>35</v>
      </c>
      <c r="L20" s="1368">
        <f t="shared" si="3"/>
        <v>24</v>
      </c>
      <c r="M20" s="1368">
        <f t="shared" si="3"/>
        <v>9</v>
      </c>
      <c r="N20" s="1368">
        <f t="shared" si="3"/>
        <v>33</v>
      </c>
      <c r="O20" s="1368">
        <f t="shared" si="3"/>
        <v>12</v>
      </c>
      <c r="P20" s="1368">
        <f t="shared" si="3"/>
        <v>23</v>
      </c>
      <c r="Q20" s="1368">
        <f t="shared" si="3"/>
        <v>35</v>
      </c>
      <c r="R20" s="1368">
        <v>81</v>
      </c>
      <c r="S20" s="1368">
        <v>93</v>
      </c>
      <c r="T20" s="1368">
        <v>174</v>
      </c>
    </row>
    <row r="21" spans="2:24" ht="57.75" customHeight="1" thickBot="1">
      <c r="B21" s="1380" t="s">
        <v>25</v>
      </c>
      <c r="C21" s="1431"/>
      <c r="D21" s="1431"/>
      <c r="E21" s="1431"/>
      <c r="F21" s="1431"/>
      <c r="G21" s="1431"/>
      <c r="H21" s="1431"/>
      <c r="I21" s="1431"/>
      <c r="J21" s="1431"/>
      <c r="K21" s="1431"/>
      <c r="L21" s="1432"/>
      <c r="M21" s="1432"/>
      <c r="N21" s="1432"/>
      <c r="O21" s="1432"/>
      <c r="P21" s="1432"/>
      <c r="Q21" s="1432"/>
      <c r="R21" s="1432"/>
      <c r="S21" s="1432"/>
      <c r="T21" s="1432"/>
    </row>
    <row r="22" spans="2:24" ht="35.25" customHeight="1">
      <c r="B22" s="1409" t="s">
        <v>83</v>
      </c>
      <c r="C22" s="1401">
        <v>0</v>
      </c>
      <c r="D22" s="1401">
        <v>0</v>
      </c>
      <c r="E22" s="1401">
        <v>0</v>
      </c>
      <c r="F22" s="1401">
        <v>0</v>
      </c>
      <c r="G22" s="1401">
        <v>0</v>
      </c>
      <c r="H22" s="1401">
        <v>0</v>
      </c>
      <c r="I22" s="1401">
        <v>0</v>
      </c>
      <c r="J22" s="1401">
        <v>0</v>
      </c>
      <c r="K22" s="1401">
        <v>0</v>
      </c>
      <c r="L22" s="1401">
        <v>0</v>
      </c>
      <c r="M22" s="1401">
        <v>0</v>
      </c>
      <c r="N22" s="1401">
        <v>0</v>
      </c>
      <c r="O22" s="1401">
        <v>0</v>
      </c>
      <c r="P22" s="1401">
        <v>0</v>
      </c>
      <c r="Q22" s="1401">
        <v>0</v>
      </c>
      <c r="R22" s="1426">
        <v>0</v>
      </c>
      <c r="S22" s="1426">
        <v>0</v>
      </c>
      <c r="T22" s="1426">
        <v>0</v>
      </c>
    </row>
    <row r="23" spans="2:24" ht="30.75" customHeight="1">
      <c r="B23" s="867" t="s">
        <v>87</v>
      </c>
      <c r="C23" s="883">
        <v>0</v>
      </c>
      <c r="D23" s="883">
        <v>0</v>
      </c>
      <c r="E23" s="883">
        <v>0</v>
      </c>
      <c r="F23" s="883">
        <v>0</v>
      </c>
      <c r="G23" s="883">
        <v>0</v>
      </c>
      <c r="H23" s="883">
        <f>SUM(F23:G23)</f>
        <v>0</v>
      </c>
      <c r="I23" s="883">
        <v>0</v>
      </c>
      <c r="J23" s="883">
        <v>0</v>
      </c>
      <c r="K23" s="883">
        <v>0</v>
      </c>
      <c r="L23" s="883">
        <v>0</v>
      </c>
      <c r="M23" s="883">
        <v>0</v>
      </c>
      <c r="N23" s="883">
        <v>0</v>
      </c>
      <c r="O23" s="883">
        <v>0</v>
      </c>
      <c r="P23" s="883">
        <v>0</v>
      </c>
      <c r="Q23" s="883">
        <v>0</v>
      </c>
      <c r="R23" s="883">
        <v>0</v>
      </c>
      <c r="S23" s="883">
        <v>0</v>
      </c>
      <c r="T23" s="883">
        <f>SUM(R23:S23)</f>
        <v>0</v>
      </c>
    </row>
    <row r="24" spans="2:24" ht="54" customHeight="1">
      <c r="B24" s="867" t="s">
        <v>86</v>
      </c>
      <c r="C24" s="883">
        <v>0</v>
      </c>
      <c r="D24" s="883">
        <v>0</v>
      </c>
      <c r="E24" s="883">
        <v>0</v>
      </c>
      <c r="F24" s="883">
        <v>0</v>
      </c>
      <c r="G24" s="883">
        <v>2</v>
      </c>
      <c r="H24" s="883">
        <f>SUM(F24:G24)</f>
        <v>2</v>
      </c>
      <c r="I24" s="883">
        <v>0</v>
      </c>
      <c r="J24" s="883">
        <v>0</v>
      </c>
      <c r="K24" s="883">
        <v>0</v>
      </c>
      <c r="L24" s="883">
        <v>0</v>
      </c>
      <c r="M24" s="883">
        <v>1</v>
      </c>
      <c r="N24" s="883">
        <v>1</v>
      </c>
      <c r="O24" s="883">
        <v>0</v>
      </c>
      <c r="P24" s="883">
        <v>0</v>
      </c>
      <c r="Q24" s="883">
        <v>0</v>
      </c>
      <c r="R24" s="883">
        <v>0</v>
      </c>
      <c r="S24" s="883">
        <v>3</v>
      </c>
      <c r="T24" s="883">
        <f>SUM(R24:S24)</f>
        <v>3</v>
      </c>
    </row>
    <row r="25" spans="2:24" ht="32.25" customHeight="1">
      <c r="B25" s="867" t="s">
        <v>68</v>
      </c>
      <c r="C25" s="883">
        <v>0</v>
      </c>
      <c r="D25" s="883">
        <v>0</v>
      </c>
      <c r="E25" s="883">
        <v>0</v>
      </c>
      <c r="F25" s="883">
        <v>0</v>
      </c>
      <c r="G25" s="883">
        <v>0</v>
      </c>
      <c r="H25" s="883">
        <v>0</v>
      </c>
      <c r="I25" s="883">
        <v>0</v>
      </c>
      <c r="J25" s="883">
        <v>0</v>
      </c>
      <c r="K25" s="883">
        <v>0</v>
      </c>
      <c r="L25" s="883">
        <v>0</v>
      </c>
      <c r="M25" s="883">
        <v>0</v>
      </c>
      <c r="N25" s="883">
        <v>0</v>
      </c>
      <c r="O25" s="883">
        <v>0</v>
      </c>
      <c r="P25" s="883">
        <v>0</v>
      </c>
      <c r="Q25" s="883">
        <v>0</v>
      </c>
      <c r="R25" s="884">
        <v>0</v>
      </c>
      <c r="S25" s="884">
        <v>0</v>
      </c>
      <c r="T25" s="884">
        <v>0</v>
      </c>
    </row>
    <row r="26" spans="2:24" ht="34.5" customHeight="1" thickBot="1">
      <c r="B26" s="1433" t="s">
        <v>13</v>
      </c>
      <c r="C26" s="1427">
        <v>0</v>
      </c>
      <c r="D26" s="1427">
        <v>0</v>
      </c>
      <c r="E26" s="1427">
        <v>0</v>
      </c>
      <c r="F26" s="1434">
        <f>SUM(F22:F25)</f>
        <v>0</v>
      </c>
      <c r="G26" s="1434">
        <f>SUM(G22:G25)</f>
        <v>2</v>
      </c>
      <c r="H26" s="1434">
        <f>SUM(H22:H25)</f>
        <v>2</v>
      </c>
      <c r="I26" s="1427">
        <v>0</v>
      </c>
      <c r="J26" s="1427">
        <v>0</v>
      </c>
      <c r="K26" s="1427">
        <v>0</v>
      </c>
      <c r="L26" s="1427">
        <v>0</v>
      </c>
      <c r="M26" s="1427">
        <v>1</v>
      </c>
      <c r="N26" s="1427">
        <v>1</v>
      </c>
      <c r="O26" s="1427">
        <v>0</v>
      </c>
      <c r="P26" s="1427">
        <v>0</v>
      </c>
      <c r="Q26" s="1427">
        <v>0</v>
      </c>
      <c r="R26" s="1428">
        <f>SUM(R22:R25)</f>
        <v>0</v>
      </c>
      <c r="S26" s="1428">
        <f>SUM(S22:S25)</f>
        <v>3</v>
      </c>
      <c r="T26" s="1428">
        <f>SUM(T22:T25)</f>
        <v>3</v>
      </c>
    </row>
    <row r="27" spans="2:24" ht="30.75" customHeight="1" thickBot="1">
      <c r="B27" s="1387" t="s">
        <v>312</v>
      </c>
      <c r="C27" s="1379">
        <f>SUM(C23:C26)</f>
        <v>0</v>
      </c>
      <c r="D27" s="1379">
        <v>24</v>
      </c>
      <c r="E27" s="1379">
        <v>24</v>
      </c>
      <c r="F27" s="1379">
        <v>29</v>
      </c>
      <c r="G27" s="1379">
        <v>19</v>
      </c>
      <c r="H27" s="1379">
        <v>48</v>
      </c>
      <c r="I27" s="1379">
        <v>30</v>
      </c>
      <c r="J27" s="1379">
        <v>19</v>
      </c>
      <c r="K27" s="1379">
        <v>35</v>
      </c>
      <c r="L27" s="1368">
        <v>24</v>
      </c>
      <c r="M27" s="1368">
        <v>9</v>
      </c>
      <c r="N27" s="1368">
        <v>33</v>
      </c>
      <c r="O27" s="1368">
        <v>12</v>
      </c>
      <c r="P27" s="1368">
        <v>23</v>
      </c>
      <c r="Q27" s="1368">
        <v>35</v>
      </c>
      <c r="R27" s="1368">
        <v>81</v>
      </c>
      <c r="S27" s="1368">
        <v>93</v>
      </c>
      <c r="T27" s="1368">
        <v>174</v>
      </c>
    </row>
    <row r="28" spans="2:24" ht="36.75" thickBot="1">
      <c r="B28" s="1387" t="s">
        <v>17</v>
      </c>
      <c r="C28" s="1421">
        <v>0</v>
      </c>
      <c r="D28" s="1421">
        <v>0</v>
      </c>
      <c r="E28" s="1421">
        <v>0</v>
      </c>
      <c r="F28" s="1379">
        <v>0</v>
      </c>
      <c r="G28" s="1379">
        <v>2</v>
      </c>
      <c r="H28" s="1379">
        <v>2</v>
      </c>
      <c r="I28" s="1421">
        <v>0</v>
      </c>
      <c r="J28" s="1421">
        <v>0</v>
      </c>
      <c r="K28" s="1421">
        <v>0</v>
      </c>
      <c r="L28" s="1421">
        <v>0</v>
      </c>
      <c r="M28" s="1421">
        <v>1</v>
      </c>
      <c r="N28" s="1421">
        <v>1</v>
      </c>
      <c r="O28" s="1421">
        <v>0</v>
      </c>
      <c r="P28" s="1421">
        <v>0</v>
      </c>
      <c r="Q28" s="1421">
        <v>0</v>
      </c>
      <c r="R28" s="1424">
        <v>0</v>
      </c>
      <c r="S28" s="1424">
        <v>3</v>
      </c>
      <c r="T28" s="1424">
        <v>3</v>
      </c>
    </row>
    <row r="29" spans="2:24" ht="36" customHeight="1" thickBot="1">
      <c r="B29" s="1369" t="s">
        <v>18</v>
      </c>
      <c r="C29" s="1379">
        <f>SUM(C25:C28)</f>
        <v>0</v>
      </c>
      <c r="D29" s="1379">
        <f>SUM(D25:D28)</f>
        <v>24</v>
      </c>
      <c r="E29" s="1379">
        <f>SUM(E25:E28)</f>
        <v>24</v>
      </c>
      <c r="F29" s="1379">
        <f>SUM(F27:F28)</f>
        <v>29</v>
      </c>
      <c r="G29" s="1379">
        <f>SUM(G27:G28)</f>
        <v>21</v>
      </c>
      <c r="H29" s="1379">
        <v>50</v>
      </c>
      <c r="I29" s="1379">
        <f>SUM(I27:I28)</f>
        <v>30</v>
      </c>
      <c r="J29" s="1379">
        <f>SUM(J27:J28)</f>
        <v>19</v>
      </c>
      <c r="K29" s="1379">
        <f>SUM(K27:K28)</f>
        <v>35</v>
      </c>
      <c r="L29" s="1425">
        <f>SUM(L27:L28)</f>
        <v>24</v>
      </c>
      <c r="M29" s="1425">
        <f>SUM(M27:M28)</f>
        <v>10</v>
      </c>
      <c r="N29" s="1425">
        <v>34</v>
      </c>
      <c r="O29" s="1389">
        <v>12</v>
      </c>
      <c r="P29" s="1389">
        <v>23</v>
      </c>
      <c r="Q29" s="1389">
        <v>35</v>
      </c>
      <c r="R29" s="1389">
        <f>SUM(R27:R28)</f>
        <v>81</v>
      </c>
      <c r="S29" s="1389">
        <f>SUM(S27:S28)</f>
        <v>96</v>
      </c>
      <c r="T29" s="1389">
        <f>SUM(T27:T28)</f>
        <v>177</v>
      </c>
    </row>
    <row r="30" spans="2:24">
      <c r="B30" s="266"/>
      <c r="C30" s="268"/>
      <c r="D30" s="268"/>
      <c r="E30" s="268"/>
      <c r="F30" s="268"/>
      <c r="G30" s="268"/>
      <c r="H30" s="268"/>
      <c r="I30" s="268"/>
      <c r="J30" s="268"/>
      <c r="K30" s="268"/>
      <c r="L30" s="268"/>
      <c r="M30" s="268"/>
      <c r="N30" s="268"/>
      <c r="O30" s="268"/>
      <c r="P30" s="268"/>
      <c r="Q30" s="268"/>
      <c r="R30" s="268"/>
      <c r="S30" s="268"/>
      <c r="T30" s="268"/>
    </row>
    <row r="31" spans="2:24">
      <c r="B31" s="266"/>
      <c r="C31" s="268"/>
      <c r="D31" s="268"/>
      <c r="E31" s="268"/>
      <c r="F31" s="268"/>
      <c r="G31" s="268"/>
      <c r="H31" s="268"/>
      <c r="I31" s="268"/>
      <c r="J31" s="268"/>
      <c r="K31" s="268"/>
      <c r="L31" s="268"/>
      <c r="M31" s="268"/>
      <c r="N31" s="268"/>
      <c r="O31" s="268"/>
      <c r="P31" s="268"/>
      <c r="Q31" s="268"/>
      <c r="R31" s="268"/>
      <c r="S31" s="268"/>
      <c r="T31" s="268"/>
    </row>
    <row r="32" spans="2:24">
      <c r="B32" s="4237"/>
      <c r="C32" s="4237"/>
      <c r="D32" s="4237"/>
      <c r="E32" s="4237"/>
      <c r="F32" s="4237"/>
      <c r="G32" s="4237"/>
      <c r="H32" s="4237"/>
      <c r="I32" s="4237"/>
      <c r="J32" s="4237"/>
      <c r="K32" s="4237"/>
      <c r="L32" s="4237"/>
      <c r="M32" s="4237"/>
      <c r="N32" s="4237"/>
      <c r="O32" s="4237"/>
      <c r="P32" s="4237"/>
      <c r="Q32" s="4237"/>
      <c r="R32" s="4237"/>
      <c r="S32" s="4237"/>
      <c r="T32" s="4237"/>
    </row>
    <row r="33" spans="2:20">
      <c r="B33" s="266"/>
      <c r="C33" s="268"/>
      <c r="D33" s="268"/>
      <c r="E33" s="268"/>
      <c r="F33" s="268"/>
      <c r="G33" s="268"/>
      <c r="H33" s="268"/>
      <c r="I33" s="268"/>
      <c r="J33" s="268"/>
      <c r="K33" s="268"/>
      <c r="L33" s="268"/>
      <c r="M33" s="268"/>
      <c r="N33" s="268"/>
      <c r="O33" s="268"/>
      <c r="P33" s="268"/>
      <c r="Q33" s="268"/>
      <c r="R33" s="268"/>
      <c r="S33" s="268"/>
      <c r="T33" s="268"/>
    </row>
    <row r="35" spans="2:20">
      <c r="B35" s="269"/>
      <c r="C35" s="268"/>
      <c r="D35" s="268"/>
      <c r="E35" s="268"/>
      <c r="F35" s="268"/>
      <c r="G35" s="268"/>
      <c r="H35" s="268"/>
      <c r="I35" s="268"/>
      <c r="J35" s="268"/>
      <c r="K35" s="268"/>
      <c r="L35" s="268"/>
      <c r="M35" s="268"/>
      <c r="N35" s="268"/>
      <c r="O35" s="268"/>
      <c r="P35" s="268"/>
      <c r="Q35" s="268"/>
      <c r="R35" s="268"/>
      <c r="S35" s="268"/>
      <c r="T35" s="268"/>
    </row>
    <row r="36" spans="2:20">
      <c r="B36" s="269"/>
      <c r="C36" s="269"/>
      <c r="D36" s="269"/>
      <c r="E36" s="269"/>
      <c r="F36" s="269"/>
      <c r="G36" s="269"/>
      <c r="H36" s="269"/>
      <c r="I36" s="269"/>
      <c r="J36" s="269"/>
      <c r="K36" s="269"/>
      <c r="L36" s="269"/>
      <c r="M36" s="269"/>
      <c r="N36" s="269"/>
      <c r="O36" s="269"/>
      <c r="P36" s="269"/>
      <c r="Q36" s="269"/>
      <c r="R36" s="269"/>
      <c r="S36" s="269"/>
      <c r="T36" s="269"/>
    </row>
  </sheetData>
  <mergeCells count="11">
    <mergeCell ref="A1:T1"/>
    <mergeCell ref="A2:T2"/>
    <mergeCell ref="A3:T3"/>
    <mergeCell ref="B32:T32"/>
    <mergeCell ref="O5:Q6"/>
    <mergeCell ref="B5:B7"/>
    <mergeCell ref="C5:E6"/>
    <mergeCell ref="F5:H6"/>
    <mergeCell ref="I5:K6"/>
    <mergeCell ref="L5:N6"/>
    <mergeCell ref="R5:T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95"/>
  <sheetViews>
    <sheetView view="pageBreakPreview" topLeftCell="A61" zoomScale="50" zoomScaleNormal="50" zoomScaleSheetLayoutView="50" workbookViewId="0">
      <selection activeCell="C88" sqref="C88"/>
    </sheetView>
  </sheetViews>
  <sheetFormatPr defaultRowHeight="20.25"/>
  <cols>
    <col min="1" max="1" width="88.85546875" style="525" customWidth="1"/>
    <col min="2" max="2" width="12.42578125" style="525" customWidth="1"/>
    <col min="3" max="3" width="12.85546875" style="525" customWidth="1"/>
    <col min="4" max="4" width="12.28515625" style="525" customWidth="1"/>
    <col min="5" max="6" width="10.28515625" style="525" customWidth="1"/>
    <col min="7" max="7" width="11" style="525" customWidth="1"/>
    <col min="8" max="8" width="9.42578125" style="525" customWidth="1"/>
    <col min="9" max="9" width="10.42578125" style="525" customWidth="1"/>
    <col min="10" max="10" width="12.28515625" style="525" customWidth="1"/>
    <col min="11" max="11" width="9.5703125" style="525" customWidth="1"/>
    <col min="12" max="12" width="11.42578125" style="525" customWidth="1"/>
    <col min="13" max="13" width="12" style="525" customWidth="1"/>
    <col min="14" max="14" width="12.5703125" style="525" customWidth="1"/>
    <col min="15" max="15" width="11" style="525" customWidth="1"/>
    <col min="16" max="16" width="10.85546875" style="525" customWidth="1"/>
    <col min="17" max="256" width="9.140625" style="525"/>
    <col min="257" max="257" width="88.85546875" style="525" customWidth="1"/>
    <col min="258" max="258" width="15.5703125" style="525" customWidth="1"/>
    <col min="259" max="259" width="12.85546875" style="525" customWidth="1"/>
    <col min="260" max="260" width="12.28515625" style="525" customWidth="1"/>
    <col min="261" max="261" width="10.28515625" style="525" customWidth="1"/>
    <col min="262" max="262" width="8.7109375" style="525" customWidth="1"/>
    <col min="263" max="263" width="11" style="525" customWidth="1"/>
    <col min="264" max="264" width="9.42578125" style="525" customWidth="1"/>
    <col min="265" max="265" width="10.42578125" style="525" customWidth="1"/>
    <col min="266" max="266" width="12.28515625" style="525" customWidth="1"/>
    <col min="267" max="268" width="9.5703125" style="525" customWidth="1"/>
    <col min="269" max="269" width="12" style="525" customWidth="1"/>
    <col min="270" max="270" width="12.5703125" style="525" customWidth="1"/>
    <col min="271" max="271" width="11" style="525" customWidth="1"/>
    <col min="272" max="272" width="10.85546875" style="525" customWidth="1"/>
    <col min="273" max="512" width="9.140625" style="525"/>
    <col min="513" max="513" width="88.85546875" style="525" customWidth="1"/>
    <col min="514" max="514" width="15.5703125" style="525" customWidth="1"/>
    <col min="515" max="515" width="12.85546875" style="525" customWidth="1"/>
    <col min="516" max="516" width="12.28515625" style="525" customWidth="1"/>
    <col min="517" max="517" width="10.28515625" style="525" customWidth="1"/>
    <col min="518" max="518" width="8.7109375" style="525" customWidth="1"/>
    <col min="519" max="519" width="11" style="525" customWidth="1"/>
    <col min="520" max="520" width="9.42578125" style="525" customWidth="1"/>
    <col min="521" max="521" width="10.42578125" style="525" customWidth="1"/>
    <col min="522" max="522" width="12.28515625" style="525" customWidth="1"/>
    <col min="523" max="524" width="9.5703125" style="525" customWidth="1"/>
    <col min="525" max="525" width="12" style="525" customWidth="1"/>
    <col min="526" max="526" width="12.5703125" style="525" customWidth="1"/>
    <col min="527" max="527" width="11" style="525" customWidth="1"/>
    <col min="528" max="528" width="10.85546875" style="525" customWidth="1"/>
    <col min="529" max="768" width="9.140625" style="525"/>
    <col min="769" max="769" width="88.85546875" style="525" customWidth="1"/>
    <col min="770" max="770" width="15.5703125" style="525" customWidth="1"/>
    <col min="771" max="771" width="12.85546875" style="525" customWidth="1"/>
    <col min="772" max="772" width="12.28515625" style="525" customWidth="1"/>
    <col min="773" max="773" width="10.28515625" style="525" customWidth="1"/>
    <col min="774" max="774" width="8.7109375" style="525" customWidth="1"/>
    <col min="775" max="775" width="11" style="525" customWidth="1"/>
    <col min="776" max="776" width="9.42578125" style="525" customWidth="1"/>
    <col min="777" max="777" width="10.42578125" style="525" customWidth="1"/>
    <col min="778" max="778" width="12.28515625" style="525" customWidth="1"/>
    <col min="779" max="780" width="9.5703125" style="525" customWidth="1"/>
    <col min="781" max="781" width="12" style="525" customWidth="1"/>
    <col min="782" max="782" width="12.5703125" style="525" customWidth="1"/>
    <col min="783" max="783" width="11" style="525" customWidth="1"/>
    <col min="784" max="784" width="10.85546875" style="525" customWidth="1"/>
    <col min="785" max="1024" width="9.140625" style="525"/>
    <col min="1025" max="1025" width="88.85546875" style="525" customWidth="1"/>
    <col min="1026" max="1026" width="15.5703125" style="525" customWidth="1"/>
    <col min="1027" max="1027" width="12.85546875" style="525" customWidth="1"/>
    <col min="1028" max="1028" width="12.28515625" style="525" customWidth="1"/>
    <col min="1029" max="1029" width="10.28515625" style="525" customWidth="1"/>
    <col min="1030" max="1030" width="8.7109375" style="525" customWidth="1"/>
    <col min="1031" max="1031" width="11" style="525" customWidth="1"/>
    <col min="1032" max="1032" width="9.42578125" style="525" customWidth="1"/>
    <col min="1033" max="1033" width="10.42578125" style="525" customWidth="1"/>
    <col min="1034" max="1034" width="12.28515625" style="525" customWidth="1"/>
    <col min="1035" max="1036" width="9.5703125" style="525" customWidth="1"/>
    <col min="1037" max="1037" width="12" style="525" customWidth="1"/>
    <col min="1038" max="1038" width="12.5703125" style="525" customWidth="1"/>
    <col min="1039" max="1039" width="11" style="525" customWidth="1"/>
    <col min="1040" max="1040" width="10.85546875" style="525" customWidth="1"/>
    <col min="1041" max="1280" width="9.140625" style="525"/>
    <col min="1281" max="1281" width="88.85546875" style="525" customWidth="1"/>
    <col min="1282" max="1282" width="15.5703125" style="525" customWidth="1"/>
    <col min="1283" max="1283" width="12.85546875" style="525" customWidth="1"/>
    <col min="1284" max="1284" width="12.28515625" style="525" customWidth="1"/>
    <col min="1285" max="1285" width="10.28515625" style="525" customWidth="1"/>
    <col min="1286" max="1286" width="8.7109375" style="525" customWidth="1"/>
    <col min="1287" max="1287" width="11" style="525" customWidth="1"/>
    <col min="1288" max="1288" width="9.42578125" style="525" customWidth="1"/>
    <col min="1289" max="1289" width="10.42578125" style="525" customWidth="1"/>
    <col min="1290" max="1290" width="12.28515625" style="525" customWidth="1"/>
    <col min="1291" max="1292" width="9.5703125" style="525" customWidth="1"/>
    <col min="1293" max="1293" width="12" style="525" customWidth="1"/>
    <col min="1294" max="1294" width="12.5703125" style="525" customWidth="1"/>
    <col min="1295" max="1295" width="11" style="525" customWidth="1"/>
    <col min="1296" max="1296" width="10.85546875" style="525" customWidth="1"/>
    <col min="1297" max="1536" width="9.140625" style="525"/>
    <col min="1537" max="1537" width="88.85546875" style="525" customWidth="1"/>
    <col min="1538" max="1538" width="15.5703125" style="525" customWidth="1"/>
    <col min="1539" max="1539" width="12.85546875" style="525" customWidth="1"/>
    <col min="1540" max="1540" width="12.28515625" style="525" customWidth="1"/>
    <col min="1541" max="1541" width="10.28515625" style="525" customWidth="1"/>
    <col min="1542" max="1542" width="8.7109375" style="525" customWidth="1"/>
    <col min="1543" max="1543" width="11" style="525" customWidth="1"/>
    <col min="1544" max="1544" width="9.42578125" style="525" customWidth="1"/>
    <col min="1545" max="1545" width="10.42578125" style="525" customWidth="1"/>
    <col min="1546" max="1546" width="12.28515625" style="525" customWidth="1"/>
    <col min="1547" max="1548" width="9.5703125" style="525" customWidth="1"/>
    <col min="1549" max="1549" width="12" style="525" customWidth="1"/>
    <col min="1550" max="1550" width="12.5703125" style="525" customWidth="1"/>
    <col min="1551" max="1551" width="11" style="525" customWidth="1"/>
    <col min="1552" max="1552" width="10.85546875" style="525" customWidth="1"/>
    <col min="1553" max="1792" width="9.140625" style="525"/>
    <col min="1793" max="1793" width="88.85546875" style="525" customWidth="1"/>
    <col min="1794" max="1794" width="15.5703125" style="525" customWidth="1"/>
    <col min="1795" max="1795" width="12.85546875" style="525" customWidth="1"/>
    <col min="1796" max="1796" width="12.28515625" style="525" customWidth="1"/>
    <col min="1797" max="1797" width="10.28515625" style="525" customWidth="1"/>
    <col min="1798" max="1798" width="8.7109375" style="525" customWidth="1"/>
    <col min="1799" max="1799" width="11" style="525" customWidth="1"/>
    <col min="1800" max="1800" width="9.42578125" style="525" customWidth="1"/>
    <col min="1801" max="1801" width="10.42578125" style="525" customWidth="1"/>
    <col min="1802" max="1802" width="12.28515625" style="525" customWidth="1"/>
    <col min="1803" max="1804" width="9.5703125" style="525" customWidth="1"/>
    <col min="1805" max="1805" width="12" style="525" customWidth="1"/>
    <col min="1806" max="1806" width="12.5703125" style="525" customWidth="1"/>
    <col min="1807" max="1807" width="11" style="525" customWidth="1"/>
    <col min="1808" max="1808" width="10.85546875" style="525" customWidth="1"/>
    <col min="1809" max="2048" width="9.140625" style="525"/>
    <col min="2049" max="2049" width="88.85546875" style="525" customWidth="1"/>
    <col min="2050" max="2050" width="15.5703125" style="525" customWidth="1"/>
    <col min="2051" max="2051" width="12.85546875" style="525" customWidth="1"/>
    <col min="2052" max="2052" width="12.28515625" style="525" customWidth="1"/>
    <col min="2053" max="2053" width="10.28515625" style="525" customWidth="1"/>
    <col min="2054" max="2054" width="8.7109375" style="525" customWidth="1"/>
    <col min="2055" max="2055" width="11" style="525" customWidth="1"/>
    <col min="2056" max="2056" width="9.42578125" style="525" customWidth="1"/>
    <col min="2057" max="2057" width="10.42578125" style="525" customWidth="1"/>
    <col min="2058" max="2058" width="12.28515625" style="525" customWidth="1"/>
    <col min="2059" max="2060" width="9.5703125" style="525" customWidth="1"/>
    <col min="2061" max="2061" width="12" style="525" customWidth="1"/>
    <col min="2062" max="2062" width="12.5703125" style="525" customWidth="1"/>
    <col min="2063" max="2063" width="11" style="525" customWidth="1"/>
    <col min="2064" max="2064" width="10.85546875" style="525" customWidth="1"/>
    <col min="2065" max="2304" width="9.140625" style="525"/>
    <col min="2305" max="2305" width="88.85546875" style="525" customWidth="1"/>
    <col min="2306" max="2306" width="15.5703125" style="525" customWidth="1"/>
    <col min="2307" max="2307" width="12.85546875" style="525" customWidth="1"/>
    <col min="2308" max="2308" width="12.28515625" style="525" customWidth="1"/>
    <col min="2309" max="2309" width="10.28515625" style="525" customWidth="1"/>
    <col min="2310" max="2310" width="8.7109375" style="525" customWidth="1"/>
    <col min="2311" max="2311" width="11" style="525" customWidth="1"/>
    <col min="2312" max="2312" width="9.42578125" style="525" customWidth="1"/>
    <col min="2313" max="2313" width="10.42578125" style="525" customWidth="1"/>
    <col min="2314" max="2314" width="12.28515625" style="525" customWidth="1"/>
    <col min="2315" max="2316" width="9.5703125" style="525" customWidth="1"/>
    <col min="2317" max="2317" width="12" style="525" customWidth="1"/>
    <col min="2318" max="2318" width="12.5703125" style="525" customWidth="1"/>
    <col min="2319" max="2319" width="11" style="525" customWidth="1"/>
    <col min="2320" max="2320" width="10.85546875" style="525" customWidth="1"/>
    <col min="2321" max="2560" width="9.140625" style="525"/>
    <col min="2561" max="2561" width="88.85546875" style="525" customWidth="1"/>
    <col min="2562" max="2562" width="15.5703125" style="525" customWidth="1"/>
    <col min="2563" max="2563" width="12.85546875" style="525" customWidth="1"/>
    <col min="2564" max="2564" width="12.28515625" style="525" customWidth="1"/>
    <col min="2565" max="2565" width="10.28515625" style="525" customWidth="1"/>
    <col min="2566" max="2566" width="8.7109375" style="525" customWidth="1"/>
    <col min="2567" max="2567" width="11" style="525" customWidth="1"/>
    <col min="2568" max="2568" width="9.42578125" style="525" customWidth="1"/>
    <col min="2569" max="2569" width="10.42578125" style="525" customWidth="1"/>
    <col min="2570" max="2570" width="12.28515625" style="525" customWidth="1"/>
    <col min="2571" max="2572" width="9.5703125" style="525" customWidth="1"/>
    <col min="2573" max="2573" width="12" style="525" customWidth="1"/>
    <col min="2574" max="2574" width="12.5703125" style="525" customWidth="1"/>
    <col min="2575" max="2575" width="11" style="525" customWidth="1"/>
    <col min="2576" max="2576" width="10.85546875" style="525" customWidth="1"/>
    <col min="2577" max="2816" width="9.140625" style="525"/>
    <col min="2817" max="2817" width="88.85546875" style="525" customWidth="1"/>
    <col min="2818" max="2818" width="15.5703125" style="525" customWidth="1"/>
    <col min="2819" max="2819" width="12.85546875" style="525" customWidth="1"/>
    <col min="2820" max="2820" width="12.28515625" style="525" customWidth="1"/>
    <col min="2821" max="2821" width="10.28515625" style="525" customWidth="1"/>
    <col min="2822" max="2822" width="8.7109375" style="525" customWidth="1"/>
    <col min="2823" max="2823" width="11" style="525" customWidth="1"/>
    <col min="2824" max="2824" width="9.42578125" style="525" customWidth="1"/>
    <col min="2825" max="2825" width="10.42578125" style="525" customWidth="1"/>
    <col min="2826" max="2826" width="12.28515625" style="525" customWidth="1"/>
    <col min="2827" max="2828" width="9.5703125" style="525" customWidth="1"/>
    <col min="2829" max="2829" width="12" style="525" customWidth="1"/>
    <col min="2830" max="2830" width="12.5703125" style="525" customWidth="1"/>
    <col min="2831" max="2831" width="11" style="525" customWidth="1"/>
    <col min="2832" max="2832" width="10.85546875" style="525" customWidth="1"/>
    <col min="2833" max="3072" width="9.140625" style="525"/>
    <col min="3073" max="3073" width="88.85546875" style="525" customWidth="1"/>
    <col min="3074" max="3074" width="15.5703125" style="525" customWidth="1"/>
    <col min="3075" max="3075" width="12.85546875" style="525" customWidth="1"/>
    <col min="3076" max="3076" width="12.28515625" style="525" customWidth="1"/>
    <col min="3077" max="3077" width="10.28515625" style="525" customWidth="1"/>
    <col min="3078" max="3078" width="8.7109375" style="525" customWidth="1"/>
    <col min="3079" max="3079" width="11" style="525" customWidth="1"/>
    <col min="3080" max="3080" width="9.42578125" style="525" customWidth="1"/>
    <col min="3081" max="3081" width="10.42578125" style="525" customWidth="1"/>
    <col min="3082" max="3082" width="12.28515625" style="525" customWidth="1"/>
    <col min="3083" max="3084" width="9.5703125" style="525" customWidth="1"/>
    <col min="3085" max="3085" width="12" style="525" customWidth="1"/>
    <col min="3086" max="3086" width="12.5703125" style="525" customWidth="1"/>
    <col min="3087" max="3087" width="11" style="525" customWidth="1"/>
    <col min="3088" max="3088" width="10.85546875" style="525" customWidth="1"/>
    <col min="3089" max="3328" width="9.140625" style="525"/>
    <col min="3329" max="3329" width="88.85546875" style="525" customWidth="1"/>
    <col min="3330" max="3330" width="15.5703125" style="525" customWidth="1"/>
    <col min="3331" max="3331" width="12.85546875" style="525" customWidth="1"/>
    <col min="3332" max="3332" width="12.28515625" style="525" customWidth="1"/>
    <col min="3333" max="3333" width="10.28515625" style="525" customWidth="1"/>
    <col min="3334" max="3334" width="8.7109375" style="525" customWidth="1"/>
    <col min="3335" max="3335" width="11" style="525" customWidth="1"/>
    <col min="3336" max="3336" width="9.42578125" style="525" customWidth="1"/>
    <col min="3337" max="3337" width="10.42578125" style="525" customWidth="1"/>
    <col min="3338" max="3338" width="12.28515625" style="525" customWidth="1"/>
    <col min="3339" max="3340" width="9.5703125" style="525" customWidth="1"/>
    <col min="3341" max="3341" width="12" style="525" customWidth="1"/>
    <col min="3342" max="3342" width="12.5703125" style="525" customWidth="1"/>
    <col min="3343" max="3343" width="11" style="525" customWidth="1"/>
    <col min="3344" max="3344" width="10.85546875" style="525" customWidth="1"/>
    <col min="3345" max="3584" width="9.140625" style="525"/>
    <col min="3585" max="3585" width="88.85546875" style="525" customWidth="1"/>
    <col min="3586" max="3586" width="15.5703125" style="525" customWidth="1"/>
    <col min="3587" max="3587" width="12.85546875" style="525" customWidth="1"/>
    <col min="3588" max="3588" width="12.28515625" style="525" customWidth="1"/>
    <col min="3589" max="3589" width="10.28515625" style="525" customWidth="1"/>
    <col min="3590" max="3590" width="8.7109375" style="525" customWidth="1"/>
    <col min="3591" max="3591" width="11" style="525" customWidth="1"/>
    <col min="3592" max="3592" width="9.42578125" style="525" customWidth="1"/>
    <col min="3593" max="3593" width="10.42578125" style="525" customWidth="1"/>
    <col min="3594" max="3594" width="12.28515625" style="525" customWidth="1"/>
    <col min="3595" max="3596" width="9.5703125" style="525" customWidth="1"/>
    <col min="3597" max="3597" width="12" style="525" customWidth="1"/>
    <col min="3598" max="3598" width="12.5703125" style="525" customWidth="1"/>
    <col min="3599" max="3599" width="11" style="525" customWidth="1"/>
    <col min="3600" max="3600" width="10.85546875" style="525" customWidth="1"/>
    <col min="3601" max="3840" width="9.140625" style="525"/>
    <col min="3841" max="3841" width="88.85546875" style="525" customWidth="1"/>
    <col min="3842" max="3842" width="15.5703125" style="525" customWidth="1"/>
    <col min="3843" max="3843" width="12.85546875" style="525" customWidth="1"/>
    <col min="3844" max="3844" width="12.28515625" style="525" customWidth="1"/>
    <col min="3845" max="3845" width="10.28515625" style="525" customWidth="1"/>
    <col min="3846" max="3846" width="8.7109375" style="525" customWidth="1"/>
    <col min="3847" max="3847" width="11" style="525" customWidth="1"/>
    <col min="3848" max="3848" width="9.42578125" style="525" customWidth="1"/>
    <col min="3849" max="3849" width="10.42578125" style="525" customWidth="1"/>
    <col min="3850" max="3850" width="12.28515625" style="525" customWidth="1"/>
    <col min="3851" max="3852" width="9.5703125" style="525" customWidth="1"/>
    <col min="3853" max="3853" width="12" style="525" customWidth="1"/>
    <col min="3854" max="3854" width="12.5703125" style="525" customWidth="1"/>
    <col min="3855" max="3855" width="11" style="525" customWidth="1"/>
    <col min="3856" max="3856" width="10.85546875" style="525" customWidth="1"/>
    <col min="3857" max="4096" width="9.140625" style="525"/>
    <col min="4097" max="4097" width="88.85546875" style="525" customWidth="1"/>
    <col min="4098" max="4098" width="15.5703125" style="525" customWidth="1"/>
    <col min="4099" max="4099" width="12.85546875" style="525" customWidth="1"/>
    <col min="4100" max="4100" width="12.28515625" style="525" customWidth="1"/>
    <col min="4101" max="4101" width="10.28515625" style="525" customWidth="1"/>
    <col min="4102" max="4102" width="8.7109375" style="525" customWidth="1"/>
    <col min="4103" max="4103" width="11" style="525" customWidth="1"/>
    <col min="4104" max="4104" width="9.42578125" style="525" customWidth="1"/>
    <col min="4105" max="4105" width="10.42578125" style="525" customWidth="1"/>
    <col min="4106" max="4106" width="12.28515625" style="525" customWidth="1"/>
    <col min="4107" max="4108" width="9.5703125" style="525" customWidth="1"/>
    <col min="4109" max="4109" width="12" style="525" customWidth="1"/>
    <col min="4110" max="4110" width="12.5703125" style="525" customWidth="1"/>
    <col min="4111" max="4111" width="11" style="525" customWidth="1"/>
    <col min="4112" max="4112" width="10.85546875" style="525" customWidth="1"/>
    <col min="4113" max="4352" width="9.140625" style="525"/>
    <col min="4353" max="4353" width="88.85546875" style="525" customWidth="1"/>
    <col min="4354" max="4354" width="15.5703125" style="525" customWidth="1"/>
    <col min="4355" max="4355" width="12.85546875" style="525" customWidth="1"/>
    <col min="4356" max="4356" width="12.28515625" style="525" customWidth="1"/>
    <col min="4357" max="4357" width="10.28515625" style="525" customWidth="1"/>
    <col min="4358" max="4358" width="8.7109375" style="525" customWidth="1"/>
    <col min="4359" max="4359" width="11" style="525" customWidth="1"/>
    <col min="4360" max="4360" width="9.42578125" style="525" customWidth="1"/>
    <col min="4361" max="4361" width="10.42578125" style="525" customWidth="1"/>
    <col min="4362" max="4362" width="12.28515625" style="525" customWidth="1"/>
    <col min="4363" max="4364" width="9.5703125" style="525" customWidth="1"/>
    <col min="4365" max="4365" width="12" style="525" customWidth="1"/>
    <col min="4366" max="4366" width="12.5703125" style="525" customWidth="1"/>
    <col min="4367" max="4367" width="11" style="525" customWidth="1"/>
    <col min="4368" max="4368" width="10.85546875" style="525" customWidth="1"/>
    <col min="4369" max="4608" width="9.140625" style="525"/>
    <col min="4609" max="4609" width="88.85546875" style="525" customWidth="1"/>
    <col min="4610" max="4610" width="15.5703125" style="525" customWidth="1"/>
    <col min="4611" max="4611" width="12.85546875" style="525" customWidth="1"/>
    <col min="4612" max="4612" width="12.28515625" style="525" customWidth="1"/>
    <col min="4613" max="4613" width="10.28515625" style="525" customWidth="1"/>
    <col min="4614" max="4614" width="8.7109375" style="525" customWidth="1"/>
    <col min="4615" max="4615" width="11" style="525" customWidth="1"/>
    <col min="4616" max="4616" width="9.42578125" style="525" customWidth="1"/>
    <col min="4617" max="4617" width="10.42578125" style="525" customWidth="1"/>
    <col min="4618" max="4618" width="12.28515625" style="525" customWidth="1"/>
    <col min="4619" max="4620" width="9.5703125" style="525" customWidth="1"/>
    <col min="4621" max="4621" width="12" style="525" customWidth="1"/>
    <col min="4622" max="4622" width="12.5703125" style="525" customWidth="1"/>
    <col min="4623" max="4623" width="11" style="525" customWidth="1"/>
    <col min="4624" max="4624" width="10.85546875" style="525" customWidth="1"/>
    <col min="4625" max="4864" width="9.140625" style="525"/>
    <col min="4865" max="4865" width="88.85546875" style="525" customWidth="1"/>
    <col min="4866" max="4866" width="15.5703125" style="525" customWidth="1"/>
    <col min="4867" max="4867" width="12.85546875" style="525" customWidth="1"/>
    <col min="4868" max="4868" width="12.28515625" style="525" customWidth="1"/>
    <col min="4869" max="4869" width="10.28515625" style="525" customWidth="1"/>
    <col min="4870" max="4870" width="8.7109375" style="525" customWidth="1"/>
    <col min="4871" max="4871" width="11" style="525" customWidth="1"/>
    <col min="4872" max="4872" width="9.42578125" style="525" customWidth="1"/>
    <col min="4873" max="4873" width="10.42578125" style="525" customWidth="1"/>
    <col min="4874" max="4874" width="12.28515625" style="525" customWidth="1"/>
    <col min="4875" max="4876" width="9.5703125" style="525" customWidth="1"/>
    <col min="4877" max="4877" width="12" style="525" customWidth="1"/>
    <col min="4878" max="4878" width="12.5703125" style="525" customWidth="1"/>
    <col min="4879" max="4879" width="11" style="525" customWidth="1"/>
    <col min="4880" max="4880" width="10.85546875" style="525" customWidth="1"/>
    <col min="4881" max="5120" width="9.140625" style="525"/>
    <col min="5121" max="5121" width="88.85546875" style="525" customWidth="1"/>
    <col min="5122" max="5122" width="15.5703125" style="525" customWidth="1"/>
    <col min="5123" max="5123" width="12.85546875" style="525" customWidth="1"/>
    <col min="5124" max="5124" width="12.28515625" style="525" customWidth="1"/>
    <col min="5125" max="5125" width="10.28515625" style="525" customWidth="1"/>
    <col min="5126" max="5126" width="8.7109375" style="525" customWidth="1"/>
    <col min="5127" max="5127" width="11" style="525" customWidth="1"/>
    <col min="5128" max="5128" width="9.42578125" style="525" customWidth="1"/>
    <col min="5129" max="5129" width="10.42578125" style="525" customWidth="1"/>
    <col min="5130" max="5130" width="12.28515625" style="525" customWidth="1"/>
    <col min="5131" max="5132" width="9.5703125" style="525" customWidth="1"/>
    <col min="5133" max="5133" width="12" style="525" customWidth="1"/>
    <col min="5134" max="5134" width="12.5703125" style="525" customWidth="1"/>
    <col min="5135" max="5135" width="11" style="525" customWidth="1"/>
    <col min="5136" max="5136" width="10.85546875" style="525" customWidth="1"/>
    <col min="5137" max="5376" width="9.140625" style="525"/>
    <col min="5377" max="5377" width="88.85546875" style="525" customWidth="1"/>
    <col min="5378" max="5378" width="15.5703125" style="525" customWidth="1"/>
    <col min="5379" max="5379" width="12.85546875" style="525" customWidth="1"/>
    <col min="5380" max="5380" width="12.28515625" style="525" customWidth="1"/>
    <col min="5381" max="5381" width="10.28515625" style="525" customWidth="1"/>
    <col min="5382" max="5382" width="8.7109375" style="525" customWidth="1"/>
    <col min="5383" max="5383" width="11" style="525" customWidth="1"/>
    <col min="5384" max="5384" width="9.42578125" style="525" customWidth="1"/>
    <col min="5385" max="5385" width="10.42578125" style="525" customWidth="1"/>
    <col min="5386" max="5386" width="12.28515625" style="525" customWidth="1"/>
    <col min="5387" max="5388" width="9.5703125" style="525" customWidth="1"/>
    <col min="5389" max="5389" width="12" style="525" customWidth="1"/>
    <col min="5390" max="5390" width="12.5703125" style="525" customWidth="1"/>
    <col min="5391" max="5391" width="11" style="525" customWidth="1"/>
    <col min="5392" max="5392" width="10.85546875" style="525" customWidth="1"/>
    <col min="5393" max="5632" width="9.140625" style="525"/>
    <col min="5633" max="5633" width="88.85546875" style="525" customWidth="1"/>
    <col min="5634" max="5634" width="15.5703125" style="525" customWidth="1"/>
    <col min="5635" max="5635" width="12.85546875" style="525" customWidth="1"/>
    <col min="5636" max="5636" width="12.28515625" style="525" customWidth="1"/>
    <col min="5637" max="5637" width="10.28515625" style="525" customWidth="1"/>
    <col min="5638" max="5638" width="8.7109375" style="525" customWidth="1"/>
    <col min="5639" max="5639" width="11" style="525" customWidth="1"/>
    <col min="5640" max="5640" width="9.42578125" style="525" customWidth="1"/>
    <col min="5641" max="5641" width="10.42578125" style="525" customWidth="1"/>
    <col min="5642" max="5642" width="12.28515625" style="525" customWidth="1"/>
    <col min="5643" max="5644" width="9.5703125" style="525" customWidth="1"/>
    <col min="5645" max="5645" width="12" style="525" customWidth="1"/>
    <col min="5646" max="5646" width="12.5703125" style="525" customWidth="1"/>
    <col min="5647" max="5647" width="11" style="525" customWidth="1"/>
    <col min="5648" max="5648" width="10.85546875" style="525" customWidth="1"/>
    <col min="5649" max="5888" width="9.140625" style="525"/>
    <col min="5889" max="5889" width="88.85546875" style="525" customWidth="1"/>
    <col min="5890" max="5890" width="15.5703125" style="525" customWidth="1"/>
    <col min="5891" max="5891" width="12.85546875" style="525" customWidth="1"/>
    <col min="5892" max="5892" width="12.28515625" style="525" customWidth="1"/>
    <col min="5893" max="5893" width="10.28515625" style="525" customWidth="1"/>
    <col min="5894" max="5894" width="8.7109375" style="525" customWidth="1"/>
    <col min="5895" max="5895" width="11" style="525" customWidth="1"/>
    <col min="5896" max="5896" width="9.42578125" style="525" customWidth="1"/>
    <col min="5897" max="5897" width="10.42578125" style="525" customWidth="1"/>
    <col min="5898" max="5898" width="12.28515625" style="525" customWidth="1"/>
    <col min="5899" max="5900" width="9.5703125" style="525" customWidth="1"/>
    <col min="5901" max="5901" width="12" style="525" customWidth="1"/>
    <col min="5902" max="5902" width="12.5703125" style="525" customWidth="1"/>
    <col min="5903" max="5903" width="11" style="525" customWidth="1"/>
    <col min="5904" max="5904" width="10.85546875" style="525" customWidth="1"/>
    <col min="5905" max="6144" width="9.140625" style="525"/>
    <col min="6145" max="6145" width="88.85546875" style="525" customWidth="1"/>
    <col min="6146" max="6146" width="15.5703125" style="525" customWidth="1"/>
    <col min="6147" max="6147" width="12.85546875" style="525" customWidth="1"/>
    <col min="6148" max="6148" width="12.28515625" style="525" customWidth="1"/>
    <col min="6149" max="6149" width="10.28515625" style="525" customWidth="1"/>
    <col min="6150" max="6150" width="8.7109375" style="525" customWidth="1"/>
    <col min="6151" max="6151" width="11" style="525" customWidth="1"/>
    <col min="6152" max="6152" width="9.42578125" style="525" customWidth="1"/>
    <col min="6153" max="6153" width="10.42578125" style="525" customWidth="1"/>
    <col min="6154" max="6154" width="12.28515625" style="525" customWidth="1"/>
    <col min="6155" max="6156" width="9.5703125" style="525" customWidth="1"/>
    <col min="6157" max="6157" width="12" style="525" customWidth="1"/>
    <col min="6158" max="6158" width="12.5703125" style="525" customWidth="1"/>
    <col min="6159" max="6159" width="11" style="525" customWidth="1"/>
    <col min="6160" max="6160" width="10.85546875" style="525" customWidth="1"/>
    <col min="6161" max="6400" width="9.140625" style="525"/>
    <col min="6401" max="6401" width="88.85546875" style="525" customWidth="1"/>
    <col min="6402" max="6402" width="15.5703125" style="525" customWidth="1"/>
    <col min="6403" max="6403" width="12.85546875" style="525" customWidth="1"/>
    <col min="6404" max="6404" width="12.28515625" style="525" customWidth="1"/>
    <col min="6405" max="6405" width="10.28515625" style="525" customWidth="1"/>
    <col min="6406" max="6406" width="8.7109375" style="525" customWidth="1"/>
    <col min="6407" max="6407" width="11" style="525" customWidth="1"/>
    <col min="6408" max="6408" width="9.42578125" style="525" customWidth="1"/>
    <col min="6409" max="6409" width="10.42578125" style="525" customWidth="1"/>
    <col min="6410" max="6410" width="12.28515625" style="525" customWidth="1"/>
    <col min="6411" max="6412" width="9.5703125" style="525" customWidth="1"/>
    <col min="6413" max="6413" width="12" style="525" customWidth="1"/>
    <col min="6414" max="6414" width="12.5703125" style="525" customWidth="1"/>
    <col min="6415" max="6415" width="11" style="525" customWidth="1"/>
    <col min="6416" max="6416" width="10.85546875" style="525" customWidth="1"/>
    <col min="6417" max="6656" width="9.140625" style="525"/>
    <col min="6657" max="6657" width="88.85546875" style="525" customWidth="1"/>
    <col min="6658" max="6658" width="15.5703125" style="525" customWidth="1"/>
    <col min="6659" max="6659" width="12.85546875" style="525" customWidth="1"/>
    <col min="6660" max="6660" width="12.28515625" style="525" customWidth="1"/>
    <col min="6661" max="6661" width="10.28515625" style="525" customWidth="1"/>
    <col min="6662" max="6662" width="8.7109375" style="525" customWidth="1"/>
    <col min="6663" max="6663" width="11" style="525" customWidth="1"/>
    <col min="6664" max="6664" width="9.42578125" style="525" customWidth="1"/>
    <col min="6665" max="6665" width="10.42578125" style="525" customWidth="1"/>
    <col min="6666" max="6666" width="12.28515625" style="525" customWidth="1"/>
    <col min="6667" max="6668" width="9.5703125" style="525" customWidth="1"/>
    <col min="6669" max="6669" width="12" style="525" customWidth="1"/>
    <col min="6670" max="6670" width="12.5703125" style="525" customWidth="1"/>
    <col min="6671" max="6671" width="11" style="525" customWidth="1"/>
    <col min="6672" max="6672" width="10.85546875" style="525" customWidth="1"/>
    <col min="6673" max="6912" width="9.140625" style="525"/>
    <col min="6913" max="6913" width="88.85546875" style="525" customWidth="1"/>
    <col min="6914" max="6914" width="15.5703125" style="525" customWidth="1"/>
    <col min="6915" max="6915" width="12.85546875" style="525" customWidth="1"/>
    <col min="6916" max="6916" width="12.28515625" style="525" customWidth="1"/>
    <col min="6917" max="6917" width="10.28515625" style="525" customWidth="1"/>
    <col min="6918" max="6918" width="8.7109375" style="525" customWidth="1"/>
    <col min="6919" max="6919" width="11" style="525" customWidth="1"/>
    <col min="6920" max="6920" width="9.42578125" style="525" customWidth="1"/>
    <col min="6921" max="6921" width="10.42578125" style="525" customWidth="1"/>
    <col min="6922" max="6922" width="12.28515625" style="525" customWidth="1"/>
    <col min="6923" max="6924" width="9.5703125" style="525" customWidth="1"/>
    <col min="6925" max="6925" width="12" style="525" customWidth="1"/>
    <col min="6926" max="6926" width="12.5703125" style="525" customWidth="1"/>
    <col min="6927" max="6927" width="11" style="525" customWidth="1"/>
    <col min="6928" max="6928" width="10.85546875" style="525" customWidth="1"/>
    <col min="6929" max="7168" width="9.140625" style="525"/>
    <col min="7169" max="7169" width="88.85546875" style="525" customWidth="1"/>
    <col min="7170" max="7170" width="15.5703125" style="525" customWidth="1"/>
    <col min="7171" max="7171" width="12.85546875" style="525" customWidth="1"/>
    <col min="7172" max="7172" width="12.28515625" style="525" customWidth="1"/>
    <col min="7173" max="7173" width="10.28515625" style="525" customWidth="1"/>
    <col min="7174" max="7174" width="8.7109375" style="525" customWidth="1"/>
    <col min="7175" max="7175" width="11" style="525" customWidth="1"/>
    <col min="7176" max="7176" width="9.42578125" style="525" customWidth="1"/>
    <col min="7177" max="7177" width="10.42578125" style="525" customWidth="1"/>
    <col min="7178" max="7178" width="12.28515625" style="525" customWidth="1"/>
    <col min="7179" max="7180" width="9.5703125" style="525" customWidth="1"/>
    <col min="7181" max="7181" width="12" style="525" customWidth="1"/>
    <col min="7182" max="7182" width="12.5703125" style="525" customWidth="1"/>
    <col min="7183" max="7183" width="11" style="525" customWidth="1"/>
    <col min="7184" max="7184" width="10.85546875" style="525" customWidth="1"/>
    <col min="7185" max="7424" width="9.140625" style="525"/>
    <col min="7425" max="7425" width="88.85546875" style="525" customWidth="1"/>
    <col min="7426" max="7426" width="15.5703125" style="525" customWidth="1"/>
    <col min="7427" max="7427" width="12.85546875" style="525" customWidth="1"/>
    <col min="7428" max="7428" width="12.28515625" style="525" customWidth="1"/>
    <col min="7429" max="7429" width="10.28515625" style="525" customWidth="1"/>
    <col min="7430" max="7430" width="8.7109375" style="525" customWidth="1"/>
    <col min="7431" max="7431" width="11" style="525" customWidth="1"/>
    <col min="7432" max="7432" width="9.42578125" style="525" customWidth="1"/>
    <col min="7433" max="7433" width="10.42578125" style="525" customWidth="1"/>
    <col min="7434" max="7434" width="12.28515625" style="525" customWidth="1"/>
    <col min="7435" max="7436" width="9.5703125" style="525" customWidth="1"/>
    <col min="7437" max="7437" width="12" style="525" customWidth="1"/>
    <col min="7438" max="7438" width="12.5703125" style="525" customWidth="1"/>
    <col min="7439" max="7439" width="11" style="525" customWidth="1"/>
    <col min="7440" max="7440" width="10.85546875" style="525" customWidth="1"/>
    <col min="7441" max="7680" width="9.140625" style="525"/>
    <col min="7681" max="7681" width="88.85546875" style="525" customWidth="1"/>
    <col min="7682" max="7682" width="15.5703125" style="525" customWidth="1"/>
    <col min="7683" max="7683" width="12.85546875" style="525" customWidth="1"/>
    <col min="7684" max="7684" width="12.28515625" style="525" customWidth="1"/>
    <col min="7685" max="7685" width="10.28515625" style="525" customWidth="1"/>
    <col min="7686" max="7686" width="8.7109375" style="525" customWidth="1"/>
    <col min="7687" max="7687" width="11" style="525" customWidth="1"/>
    <col min="7688" max="7688" width="9.42578125" style="525" customWidth="1"/>
    <col min="7689" max="7689" width="10.42578125" style="525" customWidth="1"/>
    <col min="7690" max="7690" width="12.28515625" style="525" customWidth="1"/>
    <col min="7691" max="7692" width="9.5703125" style="525" customWidth="1"/>
    <col min="7693" max="7693" width="12" style="525" customWidth="1"/>
    <col min="7694" max="7694" width="12.5703125" style="525" customWidth="1"/>
    <col min="7695" max="7695" width="11" style="525" customWidth="1"/>
    <col min="7696" max="7696" width="10.85546875" style="525" customWidth="1"/>
    <col min="7697" max="7936" width="9.140625" style="525"/>
    <col min="7937" max="7937" width="88.85546875" style="525" customWidth="1"/>
    <col min="7938" max="7938" width="15.5703125" style="525" customWidth="1"/>
    <col min="7939" max="7939" width="12.85546875" style="525" customWidth="1"/>
    <col min="7940" max="7940" width="12.28515625" style="525" customWidth="1"/>
    <col min="7941" max="7941" width="10.28515625" style="525" customWidth="1"/>
    <col min="7942" max="7942" width="8.7109375" style="525" customWidth="1"/>
    <col min="7943" max="7943" width="11" style="525" customWidth="1"/>
    <col min="7944" max="7944" width="9.42578125" style="525" customWidth="1"/>
    <col min="7945" max="7945" width="10.42578125" style="525" customWidth="1"/>
    <col min="7946" max="7946" width="12.28515625" style="525" customWidth="1"/>
    <col min="7947" max="7948" width="9.5703125" style="525" customWidth="1"/>
    <col min="7949" max="7949" width="12" style="525" customWidth="1"/>
    <col min="7950" max="7950" width="12.5703125" style="525" customWidth="1"/>
    <col min="7951" max="7951" width="11" style="525" customWidth="1"/>
    <col min="7952" max="7952" width="10.85546875" style="525" customWidth="1"/>
    <col min="7953" max="8192" width="9.140625" style="525"/>
    <col min="8193" max="8193" width="88.85546875" style="525" customWidth="1"/>
    <col min="8194" max="8194" width="15.5703125" style="525" customWidth="1"/>
    <col min="8195" max="8195" width="12.85546875" style="525" customWidth="1"/>
    <col min="8196" max="8196" width="12.28515625" style="525" customWidth="1"/>
    <col min="8197" max="8197" width="10.28515625" style="525" customWidth="1"/>
    <col min="8198" max="8198" width="8.7109375" style="525" customWidth="1"/>
    <col min="8199" max="8199" width="11" style="525" customWidth="1"/>
    <col min="8200" max="8200" width="9.42578125" style="525" customWidth="1"/>
    <col min="8201" max="8201" width="10.42578125" style="525" customWidth="1"/>
    <col min="8202" max="8202" width="12.28515625" style="525" customWidth="1"/>
    <col min="8203" max="8204" width="9.5703125" style="525" customWidth="1"/>
    <col min="8205" max="8205" width="12" style="525" customWidth="1"/>
    <col min="8206" max="8206" width="12.5703125" style="525" customWidth="1"/>
    <col min="8207" max="8207" width="11" style="525" customWidth="1"/>
    <col min="8208" max="8208" width="10.85546875" style="525" customWidth="1"/>
    <col min="8209" max="8448" width="9.140625" style="525"/>
    <col min="8449" max="8449" width="88.85546875" style="525" customWidth="1"/>
    <col min="8450" max="8450" width="15.5703125" style="525" customWidth="1"/>
    <col min="8451" max="8451" width="12.85546875" style="525" customWidth="1"/>
    <col min="8452" max="8452" width="12.28515625" style="525" customWidth="1"/>
    <col min="8453" max="8453" width="10.28515625" style="525" customWidth="1"/>
    <col min="8454" max="8454" width="8.7109375" style="525" customWidth="1"/>
    <col min="8455" max="8455" width="11" style="525" customWidth="1"/>
    <col min="8456" max="8456" width="9.42578125" style="525" customWidth="1"/>
    <col min="8457" max="8457" width="10.42578125" style="525" customWidth="1"/>
    <col min="8458" max="8458" width="12.28515625" style="525" customWidth="1"/>
    <col min="8459" max="8460" width="9.5703125" style="525" customWidth="1"/>
    <col min="8461" max="8461" width="12" style="525" customWidth="1"/>
    <col min="8462" max="8462" width="12.5703125" style="525" customWidth="1"/>
    <col min="8463" max="8463" width="11" style="525" customWidth="1"/>
    <col min="8464" max="8464" width="10.85546875" style="525" customWidth="1"/>
    <col min="8465" max="8704" width="9.140625" style="525"/>
    <col min="8705" max="8705" width="88.85546875" style="525" customWidth="1"/>
    <col min="8706" max="8706" width="15.5703125" style="525" customWidth="1"/>
    <col min="8707" max="8707" width="12.85546875" style="525" customWidth="1"/>
    <col min="8708" max="8708" width="12.28515625" style="525" customWidth="1"/>
    <col min="8709" max="8709" width="10.28515625" style="525" customWidth="1"/>
    <col min="8710" max="8710" width="8.7109375" style="525" customWidth="1"/>
    <col min="8711" max="8711" width="11" style="525" customWidth="1"/>
    <col min="8712" max="8712" width="9.42578125" style="525" customWidth="1"/>
    <col min="8713" max="8713" width="10.42578125" style="525" customWidth="1"/>
    <col min="8714" max="8714" width="12.28515625" style="525" customWidth="1"/>
    <col min="8715" max="8716" width="9.5703125" style="525" customWidth="1"/>
    <col min="8717" max="8717" width="12" style="525" customWidth="1"/>
    <col min="8718" max="8718" width="12.5703125" style="525" customWidth="1"/>
    <col min="8719" max="8719" width="11" style="525" customWidth="1"/>
    <col min="8720" max="8720" width="10.85546875" style="525" customWidth="1"/>
    <col min="8721" max="8960" width="9.140625" style="525"/>
    <col min="8961" max="8961" width="88.85546875" style="525" customWidth="1"/>
    <col min="8962" max="8962" width="15.5703125" style="525" customWidth="1"/>
    <col min="8963" max="8963" width="12.85546875" style="525" customWidth="1"/>
    <col min="8964" max="8964" width="12.28515625" style="525" customWidth="1"/>
    <col min="8965" max="8965" width="10.28515625" style="525" customWidth="1"/>
    <col min="8966" max="8966" width="8.7109375" style="525" customWidth="1"/>
    <col min="8967" max="8967" width="11" style="525" customWidth="1"/>
    <col min="8968" max="8968" width="9.42578125" style="525" customWidth="1"/>
    <col min="8969" max="8969" width="10.42578125" style="525" customWidth="1"/>
    <col min="8970" max="8970" width="12.28515625" style="525" customWidth="1"/>
    <col min="8971" max="8972" width="9.5703125" style="525" customWidth="1"/>
    <col min="8973" max="8973" width="12" style="525" customWidth="1"/>
    <col min="8974" max="8974" width="12.5703125" style="525" customWidth="1"/>
    <col min="8975" max="8975" width="11" style="525" customWidth="1"/>
    <col min="8976" max="8976" width="10.85546875" style="525" customWidth="1"/>
    <col min="8977" max="9216" width="9.140625" style="525"/>
    <col min="9217" max="9217" width="88.85546875" style="525" customWidth="1"/>
    <col min="9218" max="9218" width="15.5703125" style="525" customWidth="1"/>
    <col min="9219" max="9219" width="12.85546875" style="525" customWidth="1"/>
    <col min="9220" max="9220" width="12.28515625" style="525" customWidth="1"/>
    <col min="9221" max="9221" width="10.28515625" style="525" customWidth="1"/>
    <col min="9222" max="9222" width="8.7109375" style="525" customWidth="1"/>
    <col min="9223" max="9223" width="11" style="525" customWidth="1"/>
    <col min="9224" max="9224" width="9.42578125" style="525" customWidth="1"/>
    <col min="9225" max="9225" width="10.42578125" style="525" customWidth="1"/>
    <col min="9226" max="9226" width="12.28515625" style="525" customWidth="1"/>
    <col min="9227" max="9228" width="9.5703125" style="525" customWidth="1"/>
    <col min="9229" max="9229" width="12" style="525" customWidth="1"/>
    <col min="9230" max="9230" width="12.5703125" style="525" customWidth="1"/>
    <col min="9231" max="9231" width="11" style="525" customWidth="1"/>
    <col min="9232" max="9232" width="10.85546875" style="525" customWidth="1"/>
    <col min="9233" max="9472" width="9.140625" style="525"/>
    <col min="9473" max="9473" width="88.85546875" style="525" customWidth="1"/>
    <col min="9474" max="9474" width="15.5703125" style="525" customWidth="1"/>
    <col min="9475" max="9475" width="12.85546875" style="525" customWidth="1"/>
    <col min="9476" max="9476" width="12.28515625" style="525" customWidth="1"/>
    <col min="9477" max="9477" width="10.28515625" style="525" customWidth="1"/>
    <col min="9478" max="9478" width="8.7109375" style="525" customWidth="1"/>
    <col min="9479" max="9479" width="11" style="525" customWidth="1"/>
    <col min="9480" max="9480" width="9.42578125" style="525" customWidth="1"/>
    <col min="9481" max="9481" width="10.42578125" style="525" customWidth="1"/>
    <col min="9482" max="9482" width="12.28515625" style="525" customWidth="1"/>
    <col min="9483" max="9484" width="9.5703125" style="525" customWidth="1"/>
    <col min="9485" max="9485" width="12" style="525" customWidth="1"/>
    <col min="9486" max="9486" width="12.5703125" style="525" customWidth="1"/>
    <col min="9487" max="9487" width="11" style="525" customWidth="1"/>
    <col min="9488" max="9488" width="10.85546875" style="525" customWidth="1"/>
    <col min="9489" max="9728" width="9.140625" style="525"/>
    <col min="9729" max="9729" width="88.85546875" style="525" customWidth="1"/>
    <col min="9730" max="9730" width="15.5703125" style="525" customWidth="1"/>
    <col min="9731" max="9731" width="12.85546875" style="525" customWidth="1"/>
    <col min="9732" max="9732" width="12.28515625" style="525" customWidth="1"/>
    <col min="9733" max="9733" width="10.28515625" style="525" customWidth="1"/>
    <col min="9734" max="9734" width="8.7109375" style="525" customWidth="1"/>
    <col min="9735" max="9735" width="11" style="525" customWidth="1"/>
    <col min="9736" max="9736" width="9.42578125" style="525" customWidth="1"/>
    <col min="9737" max="9737" width="10.42578125" style="525" customWidth="1"/>
    <col min="9738" max="9738" width="12.28515625" style="525" customWidth="1"/>
    <col min="9739" max="9740" width="9.5703125" style="525" customWidth="1"/>
    <col min="9741" max="9741" width="12" style="525" customWidth="1"/>
    <col min="9742" max="9742" width="12.5703125" style="525" customWidth="1"/>
    <col min="9743" max="9743" width="11" style="525" customWidth="1"/>
    <col min="9744" max="9744" width="10.85546875" style="525" customWidth="1"/>
    <col min="9745" max="9984" width="9.140625" style="525"/>
    <col min="9985" max="9985" width="88.85546875" style="525" customWidth="1"/>
    <col min="9986" max="9986" width="15.5703125" style="525" customWidth="1"/>
    <col min="9987" max="9987" width="12.85546875" style="525" customWidth="1"/>
    <col min="9988" max="9988" width="12.28515625" style="525" customWidth="1"/>
    <col min="9989" max="9989" width="10.28515625" style="525" customWidth="1"/>
    <col min="9990" max="9990" width="8.7109375" style="525" customWidth="1"/>
    <col min="9991" max="9991" width="11" style="525" customWidth="1"/>
    <col min="9992" max="9992" width="9.42578125" style="525" customWidth="1"/>
    <col min="9993" max="9993" width="10.42578125" style="525" customWidth="1"/>
    <col min="9994" max="9994" width="12.28515625" style="525" customWidth="1"/>
    <col min="9995" max="9996" width="9.5703125" style="525" customWidth="1"/>
    <col min="9997" max="9997" width="12" style="525" customWidth="1"/>
    <col min="9998" max="9998" width="12.5703125" style="525" customWidth="1"/>
    <col min="9999" max="9999" width="11" style="525" customWidth="1"/>
    <col min="10000" max="10000" width="10.85546875" style="525" customWidth="1"/>
    <col min="10001" max="10240" width="9.140625" style="525"/>
    <col min="10241" max="10241" width="88.85546875" style="525" customWidth="1"/>
    <col min="10242" max="10242" width="15.5703125" style="525" customWidth="1"/>
    <col min="10243" max="10243" width="12.85546875" style="525" customWidth="1"/>
    <col min="10244" max="10244" width="12.28515625" style="525" customWidth="1"/>
    <col min="10245" max="10245" width="10.28515625" style="525" customWidth="1"/>
    <col min="10246" max="10246" width="8.7109375" style="525" customWidth="1"/>
    <col min="10247" max="10247" width="11" style="525" customWidth="1"/>
    <col min="10248" max="10248" width="9.42578125" style="525" customWidth="1"/>
    <col min="10249" max="10249" width="10.42578125" style="525" customWidth="1"/>
    <col min="10250" max="10250" width="12.28515625" style="525" customWidth="1"/>
    <col min="10251" max="10252" width="9.5703125" style="525" customWidth="1"/>
    <col min="10253" max="10253" width="12" style="525" customWidth="1"/>
    <col min="10254" max="10254" width="12.5703125" style="525" customWidth="1"/>
    <col min="10255" max="10255" width="11" style="525" customWidth="1"/>
    <col min="10256" max="10256" width="10.85546875" style="525" customWidth="1"/>
    <col min="10257" max="10496" width="9.140625" style="525"/>
    <col min="10497" max="10497" width="88.85546875" style="525" customWidth="1"/>
    <col min="10498" max="10498" width="15.5703125" style="525" customWidth="1"/>
    <col min="10499" max="10499" width="12.85546875" style="525" customWidth="1"/>
    <col min="10500" max="10500" width="12.28515625" style="525" customWidth="1"/>
    <col min="10501" max="10501" width="10.28515625" style="525" customWidth="1"/>
    <col min="10502" max="10502" width="8.7109375" style="525" customWidth="1"/>
    <col min="10503" max="10503" width="11" style="525" customWidth="1"/>
    <col min="10504" max="10504" width="9.42578125" style="525" customWidth="1"/>
    <col min="10505" max="10505" width="10.42578125" style="525" customWidth="1"/>
    <col min="10506" max="10506" width="12.28515625" style="525" customWidth="1"/>
    <col min="10507" max="10508" width="9.5703125" style="525" customWidth="1"/>
    <col min="10509" max="10509" width="12" style="525" customWidth="1"/>
    <col min="10510" max="10510" width="12.5703125" style="525" customWidth="1"/>
    <col min="10511" max="10511" width="11" style="525" customWidth="1"/>
    <col min="10512" max="10512" width="10.85546875" style="525" customWidth="1"/>
    <col min="10513" max="10752" width="9.140625" style="525"/>
    <col min="10753" max="10753" width="88.85546875" style="525" customWidth="1"/>
    <col min="10754" max="10754" width="15.5703125" style="525" customWidth="1"/>
    <col min="10755" max="10755" width="12.85546875" style="525" customWidth="1"/>
    <col min="10756" max="10756" width="12.28515625" style="525" customWidth="1"/>
    <col min="10757" max="10757" width="10.28515625" style="525" customWidth="1"/>
    <col min="10758" max="10758" width="8.7109375" style="525" customWidth="1"/>
    <col min="10759" max="10759" width="11" style="525" customWidth="1"/>
    <col min="10760" max="10760" width="9.42578125" style="525" customWidth="1"/>
    <col min="10761" max="10761" width="10.42578125" style="525" customWidth="1"/>
    <col min="10762" max="10762" width="12.28515625" style="525" customWidth="1"/>
    <col min="10763" max="10764" width="9.5703125" style="525" customWidth="1"/>
    <col min="10765" max="10765" width="12" style="525" customWidth="1"/>
    <col min="10766" max="10766" width="12.5703125" style="525" customWidth="1"/>
    <col min="10767" max="10767" width="11" style="525" customWidth="1"/>
    <col min="10768" max="10768" width="10.85546875" style="525" customWidth="1"/>
    <col min="10769" max="11008" width="9.140625" style="525"/>
    <col min="11009" max="11009" width="88.85546875" style="525" customWidth="1"/>
    <col min="11010" max="11010" width="15.5703125" style="525" customWidth="1"/>
    <col min="11011" max="11011" width="12.85546875" style="525" customWidth="1"/>
    <col min="11012" max="11012" width="12.28515625" style="525" customWidth="1"/>
    <col min="11013" max="11013" width="10.28515625" style="525" customWidth="1"/>
    <col min="11014" max="11014" width="8.7109375" style="525" customWidth="1"/>
    <col min="11015" max="11015" width="11" style="525" customWidth="1"/>
    <col min="11016" max="11016" width="9.42578125" style="525" customWidth="1"/>
    <col min="11017" max="11017" width="10.42578125" style="525" customWidth="1"/>
    <col min="11018" max="11018" width="12.28515625" style="525" customWidth="1"/>
    <col min="11019" max="11020" width="9.5703125" style="525" customWidth="1"/>
    <col min="11021" max="11021" width="12" style="525" customWidth="1"/>
    <col min="11022" max="11022" width="12.5703125" style="525" customWidth="1"/>
    <col min="11023" max="11023" width="11" style="525" customWidth="1"/>
    <col min="11024" max="11024" width="10.85546875" style="525" customWidth="1"/>
    <col min="11025" max="11264" width="9.140625" style="525"/>
    <col min="11265" max="11265" width="88.85546875" style="525" customWidth="1"/>
    <col min="11266" max="11266" width="15.5703125" style="525" customWidth="1"/>
    <col min="11267" max="11267" width="12.85546875" style="525" customWidth="1"/>
    <col min="11268" max="11268" width="12.28515625" style="525" customWidth="1"/>
    <col min="11269" max="11269" width="10.28515625" style="525" customWidth="1"/>
    <col min="11270" max="11270" width="8.7109375" style="525" customWidth="1"/>
    <col min="11271" max="11271" width="11" style="525" customWidth="1"/>
    <col min="11272" max="11272" width="9.42578125" style="525" customWidth="1"/>
    <col min="11273" max="11273" width="10.42578125" style="525" customWidth="1"/>
    <col min="11274" max="11274" width="12.28515625" style="525" customWidth="1"/>
    <col min="11275" max="11276" width="9.5703125" style="525" customWidth="1"/>
    <col min="11277" max="11277" width="12" style="525" customWidth="1"/>
    <col min="11278" max="11278" width="12.5703125" style="525" customWidth="1"/>
    <col min="11279" max="11279" width="11" style="525" customWidth="1"/>
    <col min="11280" max="11280" width="10.85546875" style="525" customWidth="1"/>
    <col min="11281" max="11520" width="9.140625" style="525"/>
    <col min="11521" max="11521" width="88.85546875" style="525" customWidth="1"/>
    <col min="11522" max="11522" width="15.5703125" style="525" customWidth="1"/>
    <col min="11523" max="11523" width="12.85546875" style="525" customWidth="1"/>
    <col min="11524" max="11524" width="12.28515625" style="525" customWidth="1"/>
    <col min="11525" max="11525" width="10.28515625" style="525" customWidth="1"/>
    <col min="11526" max="11526" width="8.7109375" style="525" customWidth="1"/>
    <col min="11527" max="11527" width="11" style="525" customWidth="1"/>
    <col min="11528" max="11528" width="9.42578125" style="525" customWidth="1"/>
    <col min="11529" max="11529" width="10.42578125" style="525" customWidth="1"/>
    <col min="11530" max="11530" width="12.28515625" style="525" customWidth="1"/>
    <col min="11531" max="11532" width="9.5703125" style="525" customWidth="1"/>
    <col min="11533" max="11533" width="12" style="525" customWidth="1"/>
    <col min="11534" max="11534" width="12.5703125" style="525" customWidth="1"/>
    <col min="11535" max="11535" width="11" style="525" customWidth="1"/>
    <col min="11536" max="11536" width="10.85546875" style="525" customWidth="1"/>
    <col min="11537" max="11776" width="9.140625" style="525"/>
    <col min="11777" max="11777" width="88.85546875" style="525" customWidth="1"/>
    <col min="11778" max="11778" width="15.5703125" style="525" customWidth="1"/>
    <col min="11779" max="11779" width="12.85546875" style="525" customWidth="1"/>
    <col min="11780" max="11780" width="12.28515625" style="525" customWidth="1"/>
    <col min="11781" max="11781" width="10.28515625" style="525" customWidth="1"/>
    <col min="11782" max="11782" width="8.7109375" style="525" customWidth="1"/>
    <col min="11783" max="11783" width="11" style="525" customWidth="1"/>
    <col min="11784" max="11784" width="9.42578125" style="525" customWidth="1"/>
    <col min="11785" max="11785" width="10.42578125" style="525" customWidth="1"/>
    <col min="11786" max="11786" width="12.28515625" style="525" customWidth="1"/>
    <col min="11787" max="11788" width="9.5703125" style="525" customWidth="1"/>
    <col min="11789" max="11789" width="12" style="525" customWidth="1"/>
    <col min="11790" max="11790" width="12.5703125" style="525" customWidth="1"/>
    <col min="11791" max="11791" width="11" style="525" customWidth="1"/>
    <col min="11792" max="11792" width="10.85546875" style="525" customWidth="1"/>
    <col min="11793" max="12032" width="9.140625" style="525"/>
    <col min="12033" max="12033" width="88.85546875" style="525" customWidth="1"/>
    <col min="12034" max="12034" width="15.5703125" style="525" customWidth="1"/>
    <col min="12035" max="12035" width="12.85546875" style="525" customWidth="1"/>
    <col min="12036" max="12036" width="12.28515625" style="525" customWidth="1"/>
    <col min="12037" max="12037" width="10.28515625" style="525" customWidth="1"/>
    <col min="12038" max="12038" width="8.7109375" style="525" customWidth="1"/>
    <col min="12039" max="12039" width="11" style="525" customWidth="1"/>
    <col min="12040" max="12040" width="9.42578125" style="525" customWidth="1"/>
    <col min="12041" max="12041" width="10.42578125" style="525" customWidth="1"/>
    <col min="12042" max="12042" width="12.28515625" style="525" customWidth="1"/>
    <col min="12043" max="12044" width="9.5703125" style="525" customWidth="1"/>
    <col min="12045" max="12045" width="12" style="525" customWidth="1"/>
    <col min="12046" max="12046" width="12.5703125" style="525" customWidth="1"/>
    <col min="12047" max="12047" width="11" style="525" customWidth="1"/>
    <col min="12048" max="12048" width="10.85546875" style="525" customWidth="1"/>
    <col min="12049" max="12288" width="9.140625" style="525"/>
    <col min="12289" max="12289" width="88.85546875" style="525" customWidth="1"/>
    <col min="12290" max="12290" width="15.5703125" style="525" customWidth="1"/>
    <col min="12291" max="12291" width="12.85546875" style="525" customWidth="1"/>
    <col min="12292" max="12292" width="12.28515625" style="525" customWidth="1"/>
    <col min="12293" max="12293" width="10.28515625" style="525" customWidth="1"/>
    <col min="12294" max="12294" width="8.7109375" style="525" customWidth="1"/>
    <col min="12295" max="12295" width="11" style="525" customWidth="1"/>
    <col min="12296" max="12296" width="9.42578125" style="525" customWidth="1"/>
    <col min="12297" max="12297" width="10.42578125" style="525" customWidth="1"/>
    <col min="12298" max="12298" width="12.28515625" style="525" customWidth="1"/>
    <col min="12299" max="12300" width="9.5703125" style="525" customWidth="1"/>
    <col min="12301" max="12301" width="12" style="525" customWidth="1"/>
    <col min="12302" max="12302" width="12.5703125" style="525" customWidth="1"/>
    <col min="12303" max="12303" width="11" style="525" customWidth="1"/>
    <col min="12304" max="12304" width="10.85546875" style="525" customWidth="1"/>
    <col min="12305" max="12544" width="9.140625" style="525"/>
    <col min="12545" max="12545" width="88.85546875" style="525" customWidth="1"/>
    <col min="12546" max="12546" width="15.5703125" style="525" customWidth="1"/>
    <col min="12547" max="12547" width="12.85546875" style="525" customWidth="1"/>
    <col min="12548" max="12548" width="12.28515625" style="525" customWidth="1"/>
    <col min="12549" max="12549" width="10.28515625" style="525" customWidth="1"/>
    <col min="12550" max="12550" width="8.7109375" style="525" customWidth="1"/>
    <col min="12551" max="12551" width="11" style="525" customWidth="1"/>
    <col min="12552" max="12552" width="9.42578125" style="525" customWidth="1"/>
    <col min="12553" max="12553" width="10.42578125" style="525" customWidth="1"/>
    <col min="12554" max="12554" width="12.28515625" style="525" customWidth="1"/>
    <col min="12555" max="12556" width="9.5703125" style="525" customWidth="1"/>
    <col min="12557" max="12557" width="12" style="525" customWidth="1"/>
    <col min="12558" max="12558" width="12.5703125" style="525" customWidth="1"/>
    <col min="12559" max="12559" width="11" style="525" customWidth="1"/>
    <col min="12560" max="12560" width="10.85546875" style="525" customWidth="1"/>
    <col min="12561" max="12800" width="9.140625" style="525"/>
    <col min="12801" max="12801" width="88.85546875" style="525" customWidth="1"/>
    <col min="12802" max="12802" width="15.5703125" style="525" customWidth="1"/>
    <col min="12803" max="12803" width="12.85546875" style="525" customWidth="1"/>
    <col min="12804" max="12804" width="12.28515625" style="525" customWidth="1"/>
    <col min="12805" max="12805" width="10.28515625" style="525" customWidth="1"/>
    <col min="12806" max="12806" width="8.7109375" style="525" customWidth="1"/>
    <col min="12807" max="12807" width="11" style="525" customWidth="1"/>
    <col min="12808" max="12808" width="9.42578125" style="525" customWidth="1"/>
    <col min="12809" max="12809" width="10.42578125" style="525" customWidth="1"/>
    <col min="12810" max="12810" width="12.28515625" style="525" customWidth="1"/>
    <col min="12811" max="12812" width="9.5703125" style="525" customWidth="1"/>
    <col min="12813" max="12813" width="12" style="525" customWidth="1"/>
    <col min="12814" max="12814" width="12.5703125" style="525" customWidth="1"/>
    <col min="12815" max="12815" width="11" style="525" customWidth="1"/>
    <col min="12816" max="12816" width="10.85546875" style="525" customWidth="1"/>
    <col min="12817" max="13056" width="9.140625" style="525"/>
    <col min="13057" max="13057" width="88.85546875" style="525" customWidth="1"/>
    <col min="13058" max="13058" width="15.5703125" style="525" customWidth="1"/>
    <col min="13059" max="13059" width="12.85546875" style="525" customWidth="1"/>
    <col min="13060" max="13060" width="12.28515625" style="525" customWidth="1"/>
    <col min="13061" max="13061" width="10.28515625" style="525" customWidth="1"/>
    <col min="13062" max="13062" width="8.7109375" style="525" customWidth="1"/>
    <col min="13063" max="13063" width="11" style="525" customWidth="1"/>
    <col min="13064" max="13064" width="9.42578125" style="525" customWidth="1"/>
    <col min="13065" max="13065" width="10.42578125" style="525" customWidth="1"/>
    <col min="13066" max="13066" width="12.28515625" style="525" customWidth="1"/>
    <col min="13067" max="13068" width="9.5703125" style="525" customWidth="1"/>
    <col min="13069" max="13069" width="12" style="525" customWidth="1"/>
    <col min="13070" max="13070" width="12.5703125" style="525" customWidth="1"/>
    <col min="13071" max="13071" width="11" style="525" customWidth="1"/>
    <col min="13072" max="13072" width="10.85546875" style="525" customWidth="1"/>
    <col min="13073" max="13312" width="9.140625" style="525"/>
    <col min="13313" max="13313" width="88.85546875" style="525" customWidth="1"/>
    <col min="13314" max="13314" width="15.5703125" style="525" customWidth="1"/>
    <col min="13315" max="13315" width="12.85546875" style="525" customWidth="1"/>
    <col min="13316" max="13316" width="12.28515625" style="525" customWidth="1"/>
    <col min="13317" max="13317" width="10.28515625" style="525" customWidth="1"/>
    <col min="13318" max="13318" width="8.7109375" style="525" customWidth="1"/>
    <col min="13319" max="13319" width="11" style="525" customWidth="1"/>
    <col min="13320" max="13320" width="9.42578125" style="525" customWidth="1"/>
    <col min="13321" max="13321" width="10.42578125" style="525" customWidth="1"/>
    <col min="13322" max="13322" width="12.28515625" style="525" customWidth="1"/>
    <col min="13323" max="13324" width="9.5703125" style="525" customWidth="1"/>
    <col min="13325" max="13325" width="12" style="525" customWidth="1"/>
    <col min="13326" max="13326" width="12.5703125" style="525" customWidth="1"/>
    <col min="13327" max="13327" width="11" style="525" customWidth="1"/>
    <col min="13328" max="13328" width="10.85546875" style="525" customWidth="1"/>
    <col min="13329" max="13568" width="9.140625" style="525"/>
    <col min="13569" max="13569" width="88.85546875" style="525" customWidth="1"/>
    <col min="13570" max="13570" width="15.5703125" style="525" customWidth="1"/>
    <col min="13571" max="13571" width="12.85546875" style="525" customWidth="1"/>
    <col min="13572" max="13572" width="12.28515625" style="525" customWidth="1"/>
    <col min="13573" max="13573" width="10.28515625" style="525" customWidth="1"/>
    <col min="13574" max="13574" width="8.7109375" style="525" customWidth="1"/>
    <col min="13575" max="13575" width="11" style="525" customWidth="1"/>
    <col min="13576" max="13576" width="9.42578125" style="525" customWidth="1"/>
    <col min="13577" max="13577" width="10.42578125" style="525" customWidth="1"/>
    <col min="13578" max="13578" width="12.28515625" style="525" customWidth="1"/>
    <col min="13579" max="13580" width="9.5703125" style="525" customWidth="1"/>
    <col min="13581" max="13581" width="12" style="525" customWidth="1"/>
    <col min="13582" max="13582" width="12.5703125" style="525" customWidth="1"/>
    <col min="13583" max="13583" width="11" style="525" customWidth="1"/>
    <col min="13584" max="13584" width="10.85546875" style="525" customWidth="1"/>
    <col min="13585" max="13824" width="9.140625" style="525"/>
    <col min="13825" max="13825" width="88.85546875" style="525" customWidth="1"/>
    <col min="13826" max="13826" width="15.5703125" style="525" customWidth="1"/>
    <col min="13827" max="13827" width="12.85546875" style="525" customWidth="1"/>
    <col min="13828" max="13828" width="12.28515625" style="525" customWidth="1"/>
    <col min="13829" max="13829" width="10.28515625" style="525" customWidth="1"/>
    <col min="13830" max="13830" width="8.7109375" style="525" customWidth="1"/>
    <col min="13831" max="13831" width="11" style="525" customWidth="1"/>
    <col min="13832" max="13832" width="9.42578125" style="525" customWidth="1"/>
    <col min="13833" max="13833" width="10.42578125" style="525" customWidth="1"/>
    <col min="13834" max="13834" width="12.28515625" style="525" customWidth="1"/>
    <col min="13835" max="13836" width="9.5703125" style="525" customWidth="1"/>
    <col min="13837" max="13837" width="12" style="525" customWidth="1"/>
    <col min="13838" max="13838" width="12.5703125" style="525" customWidth="1"/>
    <col min="13839" max="13839" width="11" style="525" customWidth="1"/>
    <col min="13840" max="13840" width="10.85546875" style="525" customWidth="1"/>
    <col min="13841" max="14080" width="9.140625" style="525"/>
    <col min="14081" max="14081" width="88.85546875" style="525" customWidth="1"/>
    <col min="14082" max="14082" width="15.5703125" style="525" customWidth="1"/>
    <col min="14083" max="14083" width="12.85546875" style="525" customWidth="1"/>
    <col min="14084" max="14084" width="12.28515625" style="525" customWidth="1"/>
    <col min="14085" max="14085" width="10.28515625" style="525" customWidth="1"/>
    <col min="14086" max="14086" width="8.7109375" style="525" customWidth="1"/>
    <col min="14087" max="14087" width="11" style="525" customWidth="1"/>
    <col min="14088" max="14088" width="9.42578125" style="525" customWidth="1"/>
    <col min="14089" max="14089" width="10.42578125" style="525" customWidth="1"/>
    <col min="14090" max="14090" width="12.28515625" style="525" customWidth="1"/>
    <col min="14091" max="14092" width="9.5703125" style="525" customWidth="1"/>
    <col min="14093" max="14093" width="12" style="525" customWidth="1"/>
    <col min="14094" max="14094" width="12.5703125" style="525" customWidth="1"/>
    <col min="14095" max="14095" width="11" style="525" customWidth="1"/>
    <col min="14096" max="14096" width="10.85546875" style="525" customWidth="1"/>
    <col min="14097" max="14336" width="9.140625" style="525"/>
    <col min="14337" max="14337" width="88.85546875" style="525" customWidth="1"/>
    <col min="14338" max="14338" width="15.5703125" style="525" customWidth="1"/>
    <col min="14339" max="14339" width="12.85546875" style="525" customWidth="1"/>
    <col min="14340" max="14340" width="12.28515625" style="525" customWidth="1"/>
    <col min="14341" max="14341" width="10.28515625" style="525" customWidth="1"/>
    <col min="14342" max="14342" width="8.7109375" style="525" customWidth="1"/>
    <col min="14343" max="14343" width="11" style="525" customWidth="1"/>
    <col min="14344" max="14344" width="9.42578125" style="525" customWidth="1"/>
    <col min="14345" max="14345" width="10.42578125" style="525" customWidth="1"/>
    <col min="14346" max="14346" width="12.28515625" style="525" customWidth="1"/>
    <col min="14347" max="14348" width="9.5703125" style="525" customWidth="1"/>
    <col min="14349" max="14349" width="12" style="525" customWidth="1"/>
    <col min="14350" max="14350" width="12.5703125" style="525" customWidth="1"/>
    <col min="14351" max="14351" width="11" style="525" customWidth="1"/>
    <col min="14352" max="14352" width="10.85546875" style="525" customWidth="1"/>
    <col min="14353" max="14592" width="9.140625" style="525"/>
    <col min="14593" max="14593" width="88.85546875" style="525" customWidth="1"/>
    <col min="14594" max="14594" width="15.5703125" style="525" customWidth="1"/>
    <col min="14595" max="14595" width="12.85546875" style="525" customWidth="1"/>
    <col min="14596" max="14596" width="12.28515625" style="525" customWidth="1"/>
    <col min="14597" max="14597" width="10.28515625" style="525" customWidth="1"/>
    <col min="14598" max="14598" width="8.7109375" style="525" customWidth="1"/>
    <col min="14599" max="14599" width="11" style="525" customWidth="1"/>
    <col min="14600" max="14600" width="9.42578125" style="525" customWidth="1"/>
    <col min="14601" max="14601" width="10.42578125" style="525" customWidth="1"/>
    <col min="14602" max="14602" width="12.28515625" style="525" customWidth="1"/>
    <col min="14603" max="14604" width="9.5703125" style="525" customWidth="1"/>
    <col min="14605" max="14605" width="12" style="525" customWidth="1"/>
    <col min="14606" max="14606" width="12.5703125" style="525" customWidth="1"/>
    <col min="14607" max="14607" width="11" style="525" customWidth="1"/>
    <col min="14608" max="14608" width="10.85546875" style="525" customWidth="1"/>
    <col min="14609" max="14848" width="9.140625" style="525"/>
    <col min="14849" max="14849" width="88.85546875" style="525" customWidth="1"/>
    <col min="14850" max="14850" width="15.5703125" style="525" customWidth="1"/>
    <col min="14851" max="14851" width="12.85546875" style="525" customWidth="1"/>
    <col min="14852" max="14852" width="12.28515625" style="525" customWidth="1"/>
    <col min="14853" max="14853" width="10.28515625" style="525" customWidth="1"/>
    <col min="14854" max="14854" width="8.7109375" style="525" customWidth="1"/>
    <col min="14855" max="14855" width="11" style="525" customWidth="1"/>
    <col min="14856" max="14856" width="9.42578125" style="525" customWidth="1"/>
    <col min="14857" max="14857" width="10.42578125" style="525" customWidth="1"/>
    <col min="14858" max="14858" width="12.28515625" style="525" customWidth="1"/>
    <col min="14859" max="14860" width="9.5703125" style="525" customWidth="1"/>
    <col min="14861" max="14861" width="12" style="525" customWidth="1"/>
    <col min="14862" max="14862" width="12.5703125" style="525" customWidth="1"/>
    <col min="14863" max="14863" width="11" style="525" customWidth="1"/>
    <col min="14864" max="14864" width="10.85546875" style="525" customWidth="1"/>
    <col min="14865" max="15104" width="9.140625" style="525"/>
    <col min="15105" max="15105" width="88.85546875" style="525" customWidth="1"/>
    <col min="15106" max="15106" width="15.5703125" style="525" customWidth="1"/>
    <col min="15107" max="15107" width="12.85546875" style="525" customWidth="1"/>
    <col min="15108" max="15108" width="12.28515625" style="525" customWidth="1"/>
    <col min="15109" max="15109" width="10.28515625" style="525" customWidth="1"/>
    <col min="15110" max="15110" width="8.7109375" style="525" customWidth="1"/>
    <col min="15111" max="15111" width="11" style="525" customWidth="1"/>
    <col min="15112" max="15112" width="9.42578125" style="525" customWidth="1"/>
    <col min="15113" max="15113" width="10.42578125" style="525" customWidth="1"/>
    <col min="15114" max="15114" width="12.28515625" style="525" customWidth="1"/>
    <col min="15115" max="15116" width="9.5703125" style="525" customWidth="1"/>
    <col min="15117" max="15117" width="12" style="525" customWidth="1"/>
    <col min="15118" max="15118" width="12.5703125" style="525" customWidth="1"/>
    <col min="15119" max="15119" width="11" style="525" customWidth="1"/>
    <col min="15120" max="15120" width="10.85546875" style="525" customWidth="1"/>
    <col min="15121" max="15360" width="9.140625" style="525"/>
    <col min="15361" max="15361" width="88.85546875" style="525" customWidth="1"/>
    <col min="15362" max="15362" width="15.5703125" style="525" customWidth="1"/>
    <col min="15363" max="15363" width="12.85546875" style="525" customWidth="1"/>
    <col min="15364" max="15364" width="12.28515625" style="525" customWidth="1"/>
    <col min="15365" max="15365" width="10.28515625" style="525" customWidth="1"/>
    <col min="15366" max="15366" width="8.7109375" style="525" customWidth="1"/>
    <col min="15367" max="15367" width="11" style="525" customWidth="1"/>
    <col min="15368" max="15368" width="9.42578125" style="525" customWidth="1"/>
    <col min="15369" max="15369" width="10.42578125" style="525" customWidth="1"/>
    <col min="15370" max="15370" width="12.28515625" style="525" customWidth="1"/>
    <col min="15371" max="15372" width="9.5703125" style="525" customWidth="1"/>
    <col min="15373" max="15373" width="12" style="525" customWidth="1"/>
    <col min="15374" max="15374" width="12.5703125" style="525" customWidth="1"/>
    <col min="15375" max="15375" width="11" style="525" customWidth="1"/>
    <col min="15376" max="15376" width="10.85546875" style="525" customWidth="1"/>
    <col min="15377" max="15616" width="9.140625" style="525"/>
    <col min="15617" max="15617" width="88.85546875" style="525" customWidth="1"/>
    <col min="15618" max="15618" width="15.5703125" style="525" customWidth="1"/>
    <col min="15619" max="15619" width="12.85546875" style="525" customWidth="1"/>
    <col min="15620" max="15620" width="12.28515625" style="525" customWidth="1"/>
    <col min="15621" max="15621" width="10.28515625" style="525" customWidth="1"/>
    <col min="15622" max="15622" width="8.7109375" style="525" customWidth="1"/>
    <col min="15623" max="15623" width="11" style="525" customWidth="1"/>
    <col min="15624" max="15624" width="9.42578125" style="525" customWidth="1"/>
    <col min="15625" max="15625" width="10.42578125" style="525" customWidth="1"/>
    <col min="15626" max="15626" width="12.28515625" style="525" customWidth="1"/>
    <col min="15627" max="15628" width="9.5703125" style="525" customWidth="1"/>
    <col min="15629" max="15629" width="12" style="525" customWidth="1"/>
    <col min="15630" max="15630" width="12.5703125" style="525" customWidth="1"/>
    <col min="15631" max="15631" width="11" style="525" customWidth="1"/>
    <col min="15632" max="15632" width="10.85546875" style="525" customWidth="1"/>
    <col min="15633" max="15872" width="9.140625" style="525"/>
    <col min="15873" max="15873" width="88.85546875" style="525" customWidth="1"/>
    <col min="15874" max="15874" width="15.5703125" style="525" customWidth="1"/>
    <col min="15875" max="15875" width="12.85546875" style="525" customWidth="1"/>
    <col min="15876" max="15876" width="12.28515625" style="525" customWidth="1"/>
    <col min="15877" max="15877" width="10.28515625" style="525" customWidth="1"/>
    <col min="15878" max="15878" width="8.7109375" style="525" customWidth="1"/>
    <col min="15879" max="15879" width="11" style="525" customWidth="1"/>
    <col min="15880" max="15880" width="9.42578125" style="525" customWidth="1"/>
    <col min="15881" max="15881" width="10.42578125" style="525" customWidth="1"/>
    <col min="15882" max="15882" width="12.28515625" style="525" customWidth="1"/>
    <col min="15883" max="15884" width="9.5703125" style="525" customWidth="1"/>
    <col min="15885" max="15885" width="12" style="525" customWidth="1"/>
    <col min="15886" max="15886" width="12.5703125" style="525" customWidth="1"/>
    <col min="15887" max="15887" width="11" style="525" customWidth="1"/>
    <col min="15888" max="15888" width="10.85546875" style="525" customWidth="1"/>
    <col min="15889" max="16128" width="9.140625" style="525"/>
    <col min="16129" max="16129" width="88.85546875" style="525" customWidth="1"/>
    <col min="16130" max="16130" width="15.5703125" style="525" customWidth="1"/>
    <col min="16131" max="16131" width="12.85546875" style="525" customWidth="1"/>
    <col min="16132" max="16132" width="12.28515625" style="525" customWidth="1"/>
    <col min="16133" max="16133" width="10.28515625" style="525" customWidth="1"/>
    <col min="16134" max="16134" width="8.7109375" style="525" customWidth="1"/>
    <col min="16135" max="16135" width="11" style="525" customWidth="1"/>
    <col min="16136" max="16136" width="9.42578125" style="525" customWidth="1"/>
    <col min="16137" max="16137" width="10.42578125" style="525" customWidth="1"/>
    <col min="16138" max="16138" width="12.28515625" style="525" customWidth="1"/>
    <col min="16139" max="16140" width="9.5703125" style="525" customWidth="1"/>
    <col min="16141" max="16141" width="12" style="525" customWidth="1"/>
    <col min="16142" max="16142" width="12.5703125" style="525" customWidth="1"/>
    <col min="16143" max="16143" width="11" style="525" customWidth="1"/>
    <col min="16144" max="16144" width="10.85546875" style="525" customWidth="1"/>
    <col min="16145" max="16384" width="9.140625" style="525"/>
  </cols>
  <sheetData>
    <row r="1" spans="1:16" ht="48.75" customHeight="1">
      <c r="A1" s="4256" t="s">
        <v>134</v>
      </c>
      <c r="B1" s="4256"/>
      <c r="C1" s="4256"/>
      <c r="D1" s="4256"/>
      <c r="E1" s="4256"/>
      <c r="F1" s="4256"/>
      <c r="G1" s="4256"/>
      <c r="H1" s="4256"/>
      <c r="I1" s="4256"/>
      <c r="J1" s="4256"/>
      <c r="K1" s="4256"/>
      <c r="L1" s="4256"/>
      <c r="M1" s="4256"/>
      <c r="N1" s="4256"/>
      <c r="O1" s="4256"/>
      <c r="P1" s="4256"/>
    </row>
    <row r="2" spans="1:16" ht="11.25" customHeight="1">
      <c r="A2" s="4257"/>
      <c r="B2" s="4257"/>
      <c r="C2" s="4257"/>
      <c r="D2" s="4257"/>
      <c r="E2" s="4257"/>
      <c r="F2" s="4257"/>
      <c r="G2" s="4257"/>
      <c r="H2" s="4257"/>
      <c r="I2" s="4257"/>
      <c r="J2" s="4257"/>
      <c r="K2" s="4257"/>
      <c r="L2" s="4257"/>
      <c r="M2" s="4257"/>
      <c r="N2" s="4257"/>
      <c r="O2" s="4257"/>
      <c r="P2" s="4257"/>
    </row>
    <row r="3" spans="1:16" ht="18" customHeight="1">
      <c r="A3" s="4256" t="s">
        <v>357</v>
      </c>
      <c r="B3" s="4256"/>
      <c r="C3" s="4256"/>
      <c r="D3" s="4256"/>
      <c r="E3" s="4256"/>
      <c r="F3" s="4256"/>
      <c r="G3" s="4256"/>
      <c r="H3" s="4256"/>
      <c r="I3" s="4256"/>
      <c r="J3" s="4256"/>
      <c r="K3" s="4256"/>
      <c r="L3" s="4256"/>
      <c r="M3" s="4256"/>
      <c r="N3" s="4256"/>
      <c r="O3" s="4256"/>
      <c r="P3" s="4256"/>
    </row>
    <row r="4" spans="1:16" ht="29.25" customHeight="1" thickBot="1">
      <c r="A4" s="3006"/>
      <c r="B4" s="526"/>
      <c r="C4" s="526"/>
      <c r="D4" s="526"/>
      <c r="E4" s="526"/>
      <c r="F4" s="526"/>
      <c r="G4" s="526"/>
      <c r="H4" s="526"/>
      <c r="I4" s="526"/>
      <c r="J4" s="526"/>
      <c r="K4" s="526"/>
      <c r="L4" s="526"/>
      <c r="M4" s="526"/>
      <c r="N4" s="526"/>
      <c r="O4" s="526"/>
      <c r="P4" s="526"/>
    </row>
    <row r="5" spans="1:16" ht="33" customHeight="1" thickBot="1">
      <c r="A5" s="4258" t="s">
        <v>9</v>
      </c>
      <c r="B5" s="4249" t="s">
        <v>0</v>
      </c>
      <c r="C5" s="4250"/>
      <c r="D5" s="4251"/>
      <c r="E5" s="4249" t="s">
        <v>1</v>
      </c>
      <c r="F5" s="4250"/>
      <c r="G5" s="4251"/>
      <c r="H5" s="4249" t="s">
        <v>2</v>
      </c>
      <c r="I5" s="4250"/>
      <c r="J5" s="4251"/>
      <c r="K5" s="4249" t="s">
        <v>3</v>
      </c>
      <c r="L5" s="4250"/>
      <c r="M5" s="4251"/>
      <c r="N5" s="4252" t="s">
        <v>6</v>
      </c>
      <c r="O5" s="4253"/>
      <c r="P5" s="4254"/>
    </row>
    <row r="6" spans="1:16" ht="122.25" customHeight="1" thickBot="1">
      <c r="A6" s="4259"/>
      <c r="B6" s="3240" t="s">
        <v>26</v>
      </c>
      <c r="C6" s="3240" t="s">
        <v>27</v>
      </c>
      <c r="D6" s="3240" t="s">
        <v>4</v>
      </c>
      <c r="E6" s="3240" t="s">
        <v>26</v>
      </c>
      <c r="F6" s="3240" t="s">
        <v>27</v>
      </c>
      <c r="G6" s="3240" t="s">
        <v>4</v>
      </c>
      <c r="H6" s="3240" t="s">
        <v>26</v>
      </c>
      <c r="I6" s="3240" t="s">
        <v>27</v>
      </c>
      <c r="J6" s="3240" t="s">
        <v>4</v>
      </c>
      <c r="K6" s="3240" t="s">
        <v>26</v>
      </c>
      <c r="L6" s="3240" t="s">
        <v>27</v>
      </c>
      <c r="M6" s="3240" t="s">
        <v>4</v>
      </c>
      <c r="N6" s="3240" t="s">
        <v>26</v>
      </c>
      <c r="O6" s="3240" t="s">
        <v>27</v>
      </c>
      <c r="P6" s="3241" t="s">
        <v>4</v>
      </c>
    </row>
    <row r="7" spans="1:16" ht="32.25" customHeight="1" thickBot="1">
      <c r="A7" s="3221" t="s">
        <v>22</v>
      </c>
      <c r="B7" s="3222"/>
      <c r="C7" s="3222"/>
      <c r="D7" s="3222"/>
      <c r="E7" s="3222"/>
      <c r="F7" s="3222"/>
      <c r="G7" s="3223"/>
      <c r="H7" s="3224"/>
      <c r="I7" s="3222"/>
      <c r="J7" s="3222"/>
      <c r="K7" s="3222"/>
      <c r="L7" s="3222"/>
      <c r="M7" s="3223"/>
      <c r="N7" s="3225"/>
      <c r="O7" s="3225"/>
      <c r="P7" s="3226"/>
    </row>
    <row r="8" spans="1:16" ht="25.5" customHeight="1">
      <c r="A8" s="3179" t="s">
        <v>240</v>
      </c>
      <c r="B8" s="3278">
        <f t="shared" ref="B8:M16" si="0">SUM(B37,B65)</f>
        <v>51</v>
      </c>
      <c r="C8" s="3310">
        <f t="shared" si="0"/>
        <v>0</v>
      </c>
      <c r="D8" s="3293">
        <f t="shared" si="0"/>
        <v>51</v>
      </c>
      <c r="E8" s="3278">
        <f t="shared" si="0"/>
        <v>29</v>
      </c>
      <c r="F8" s="3310">
        <f t="shared" si="0"/>
        <v>0</v>
      </c>
      <c r="G8" s="3293">
        <f t="shared" si="0"/>
        <v>29</v>
      </c>
      <c r="H8" s="3278">
        <f t="shared" si="0"/>
        <v>56</v>
      </c>
      <c r="I8" s="3310">
        <f t="shared" si="0"/>
        <v>0</v>
      </c>
      <c r="J8" s="3293">
        <f t="shared" si="0"/>
        <v>56</v>
      </c>
      <c r="K8" s="3278">
        <f t="shared" si="0"/>
        <v>53</v>
      </c>
      <c r="L8" s="3310">
        <f t="shared" si="0"/>
        <v>0</v>
      </c>
      <c r="M8" s="3293">
        <f t="shared" si="0"/>
        <v>53</v>
      </c>
      <c r="N8" s="3242">
        <f>B8+E8+H8+K8</f>
        <v>189</v>
      </c>
      <c r="O8" s="3243">
        <f>C8+F8+I8+L8</f>
        <v>0</v>
      </c>
      <c r="P8" s="3244">
        <f>N8+O8</f>
        <v>189</v>
      </c>
    </row>
    <row r="9" spans="1:16" ht="25.5" customHeight="1">
      <c r="A9" s="3176" t="s">
        <v>135</v>
      </c>
      <c r="B9" s="3279">
        <f t="shared" si="0"/>
        <v>51</v>
      </c>
      <c r="C9" s="3234">
        <f t="shared" si="0"/>
        <v>1</v>
      </c>
      <c r="D9" s="3235">
        <f t="shared" si="0"/>
        <v>52</v>
      </c>
      <c r="E9" s="3279">
        <f t="shared" si="0"/>
        <v>35</v>
      </c>
      <c r="F9" s="3234">
        <f t="shared" si="0"/>
        <v>2</v>
      </c>
      <c r="G9" s="3235">
        <f t="shared" si="0"/>
        <v>37</v>
      </c>
      <c r="H9" s="3279">
        <f t="shared" si="0"/>
        <v>34</v>
      </c>
      <c r="I9" s="3234">
        <f t="shared" si="0"/>
        <v>0</v>
      </c>
      <c r="J9" s="3235">
        <f t="shared" si="0"/>
        <v>34</v>
      </c>
      <c r="K9" s="3279">
        <f t="shared" si="0"/>
        <v>39</v>
      </c>
      <c r="L9" s="3234">
        <f t="shared" si="0"/>
        <v>0</v>
      </c>
      <c r="M9" s="3235">
        <f t="shared" si="0"/>
        <v>39</v>
      </c>
      <c r="N9" s="3245">
        <f t="shared" ref="N9:O16" si="1">B9+E9+H9+K9</f>
        <v>159</v>
      </c>
      <c r="O9" s="3246">
        <f t="shared" si="1"/>
        <v>3</v>
      </c>
      <c r="P9" s="3247">
        <f t="shared" ref="P9:P16" si="2">N9+O9</f>
        <v>162</v>
      </c>
    </row>
    <row r="10" spans="1:16" ht="25.5" customHeight="1">
      <c r="A10" s="3176" t="s">
        <v>241</v>
      </c>
      <c r="B10" s="3279">
        <f t="shared" si="0"/>
        <v>25</v>
      </c>
      <c r="C10" s="3234">
        <f t="shared" si="0"/>
        <v>0</v>
      </c>
      <c r="D10" s="3235">
        <f t="shared" si="0"/>
        <v>25</v>
      </c>
      <c r="E10" s="3279">
        <f t="shared" si="0"/>
        <v>28</v>
      </c>
      <c r="F10" s="3234">
        <f t="shared" si="0"/>
        <v>0</v>
      </c>
      <c r="G10" s="3235">
        <f t="shared" si="0"/>
        <v>28</v>
      </c>
      <c r="H10" s="3279">
        <f t="shared" si="0"/>
        <v>23</v>
      </c>
      <c r="I10" s="3234">
        <f t="shared" si="0"/>
        <v>0</v>
      </c>
      <c r="J10" s="3235">
        <f t="shared" si="0"/>
        <v>23</v>
      </c>
      <c r="K10" s="3279">
        <f t="shared" si="0"/>
        <v>22</v>
      </c>
      <c r="L10" s="3234">
        <f t="shared" si="0"/>
        <v>0</v>
      </c>
      <c r="M10" s="3235">
        <f t="shared" si="0"/>
        <v>22</v>
      </c>
      <c r="N10" s="3245">
        <f t="shared" si="1"/>
        <v>98</v>
      </c>
      <c r="O10" s="3246">
        <f t="shared" si="1"/>
        <v>0</v>
      </c>
      <c r="P10" s="3247">
        <f t="shared" si="2"/>
        <v>98</v>
      </c>
    </row>
    <row r="11" spans="1:16" ht="25.5" customHeight="1">
      <c r="A11" s="3176" t="s">
        <v>242</v>
      </c>
      <c r="B11" s="3279">
        <f t="shared" si="0"/>
        <v>39</v>
      </c>
      <c r="C11" s="3234">
        <f t="shared" si="0"/>
        <v>0</v>
      </c>
      <c r="D11" s="3235">
        <f t="shared" si="0"/>
        <v>39</v>
      </c>
      <c r="E11" s="3279">
        <f t="shared" si="0"/>
        <v>35</v>
      </c>
      <c r="F11" s="3234">
        <f t="shared" si="0"/>
        <v>3</v>
      </c>
      <c r="G11" s="3235">
        <f t="shared" si="0"/>
        <v>38</v>
      </c>
      <c r="H11" s="3279">
        <f t="shared" si="0"/>
        <v>37</v>
      </c>
      <c r="I11" s="3234">
        <f t="shared" si="0"/>
        <v>1</v>
      </c>
      <c r="J11" s="3235">
        <f t="shared" si="0"/>
        <v>38</v>
      </c>
      <c r="K11" s="3279">
        <f t="shared" si="0"/>
        <v>29</v>
      </c>
      <c r="L11" s="3234">
        <f t="shared" si="0"/>
        <v>0</v>
      </c>
      <c r="M11" s="3235">
        <f t="shared" si="0"/>
        <v>29</v>
      </c>
      <c r="N11" s="3245">
        <f t="shared" si="1"/>
        <v>140</v>
      </c>
      <c r="O11" s="3246">
        <f t="shared" si="1"/>
        <v>4</v>
      </c>
      <c r="P11" s="3247">
        <f t="shared" si="2"/>
        <v>144</v>
      </c>
    </row>
    <row r="12" spans="1:16" ht="25.5" customHeight="1">
      <c r="A12" s="3176" t="s">
        <v>136</v>
      </c>
      <c r="B12" s="3279">
        <f t="shared" si="0"/>
        <v>41</v>
      </c>
      <c r="C12" s="3234">
        <f t="shared" si="0"/>
        <v>0</v>
      </c>
      <c r="D12" s="3235">
        <f t="shared" si="0"/>
        <v>41</v>
      </c>
      <c r="E12" s="3279">
        <f t="shared" si="0"/>
        <v>25</v>
      </c>
      <c r="F12" s="3234">
        <f t="shared" si="0"/>
        <v>0</v>
      </c>
      <c r="G12" s="3235">
        <f t="shared" si="0"/>
        <v>25</v>
      </c>
      <c r="H12" s="3279">
        <f t="shared" si="0"/>
        <v>49</v>
      </c>
      <c r="I12" s="3234">
        <f t="shared" si="0"/>
        <v>1</v>
      </c>
      <c r="J12" s="3235">
        <f t="shared" si="0"/>
        <v>50</v>
      </c>
      <c r="K12" s="3279">
        <f t="shared" si="0"/>
        <v>42</v>
      </c>
      <c r="L12" s="3234">
        <f t="shared" si="0"/>
        <v>1</v>
      </c>
      <c r="M12" s="3235">
        <f t="shared" si="0"/>
        <v>43</v>
      </c>
      <c r="N12" s="3245">
        <f t="shared" si="1"/>
        <v>157</v>
      </c>
      <c r="O12" s="3246">
        <f t="shared" si="1"/>
        <v>2</v>
      </c>
      <c r="P12" s="3247">
        <f t="shared" si="2"/>
        <v>159</v>
      </c>
    </row>
    <row r="13" spans="1:16" ht="25.5" customHeight="1">
      <c r="A13" s="3176" t="s">
        <v>243</v>
      </c>
      <c r="B13" s="3279">
        <f t="shared" si="0"/>
        <v>24</v>
      </c>
      <c r="C13" s="3234">
        <f t="shared" si="0"/>
        <v>0</v>
      </c>
      <c r="D13" s="3235">
        <f t="shared" si="0"/>
        <v>24</v>
      </c>
      <c r="E13" s="3279">
        <f t="shared" si="0"/>
        <v>19</v>
      </c>
      <c r="F13" s="3234">
        <f t="shared" si="0"/>
        <v>1</v>
      </c>
      <c r="G13" s="3235">
        <f t="shared" si="0"/>
        <v>20</v>
      </c>
      <c r="H13" s="3279">
        <f t="shared" si="0"/>
        <v>22</v>
      </c>
      <c r="I13" s="3234">
        <f t="shared" si="0"/>
        <v>0</v>
      </c>
      <c r="J13" s="3235">
        <f t="shared" si="0"/>
        <v>22</v>
      </c>
      <c r="K13" s="3279">
        <f t="shared" si="0"/>
        <v>22</v>
      </c>
      <c r="L13" s="3234">
        <f t="shared" si="0"/>
        <v>0</v>
      </c>
      <c r="M13" s="3235">
        <f t="shared" si="0"/>
        <v>22</v>
      </c>
      <c r="N13" s="3245">
        <f t="shared" si="1"/>
        <v>87</v>
      </c>
      <c r="O13" s="3246">
        <f t="shared" si="1"/>
        <v>1</v>
      </c>
      <c r="P13" s="3247">
        <f t="shared" si="2"/>
        <v>88</v>
      </c>
    </row>
    <row r="14" spans="1:16" ht="25.5" customHeight="1">
      <c r="A14" s="3176" t="s">
        <v>137</v>
      </c>
      <c r="B14" s="3279">
        <f t="shared" si="0"/>
        <v>59</v>
      </c>
      <c r="C14" s="3234">
        <f t="shared" si="0"/>
        <v>3</v>
      </c>
      <c r="D14" s="3235">
        <f t="shared" si="0"/>
        <v>62</v>
      </c>
      <c r="E14" s="3279">
        <f t="shared" si="0"/>
        <v>54</v>
      </c>
      <c r="F14" s="3234">
        <f t="shared" si="0"/>
        <v>1</v>
      </c>
      <c r="G14" s="3235">
        <f t="shared" si="0"/>
        <v>55</v>
      </c>
      <c r="H14" s="3279">
        <f t="shared" si="0"/>
        <v>56</v>
      </c>
      <c r="I14" s="3234">
        <f t="shared" si="0"/>
        <v>2</v>
      </c>
      <c r="J14" s="3235">
        <f t="shared" si="0"/>
        <v>58</v>
      </c>
      <c r="K14" s="3279">
        <f t="shared" si="0"/>
        <v>52</v>
      </c>
      <c r="L14" s="3234">
        <f t="shared" si="0"/>
        <v>1</v>
      </c>
      <c r="M14" s="3235">
        <f t="shared" si="0"/>
        <v>53</v>
      </c>
      <c r="N14" s="3245">
        <f t="shared" si="1"/>
        <v>221</v>
      </c>
      <c r="O14" s="3246">
        <f t="shared" si="1"/>
        <v>7</v>
      </c>
      <c r="P14" s="3247">
        <f t="shared" si="2"/>
        <v>228</v>
      </c>
    </row>
    <row r="15" spans="1:16">
      <c r="A15" s="3176" t="s">
        <v>138</v>
      </c>
      <c r="B15" s="3279">
        <f t="shared" si="0"/>
        <v>36</v>
      </c>
      <c r="C15" s="3234">
        <f t="shared" si="0"/>
        <v>0</v>
      </c>
      <c r="D15" s="3235">
        <f t="shared" si="0"/>
        <v>36</v>
      </c>
      <c r="E15" s="3279">
        <f t="shared" si="0"/>
        <v>22</v>
      </c>
      <c r="F15" s="3234">
        <f t="shared" si="0"/>
        <v>0</v>
      </c>
      <c r="G15" s="3235">
        <f t="shared" si="0"/>
        <v>22</v>
      </c>
      <c r="H15" s="3279">
        <f t="shared" si="0"/>
        <v>42</v>
      </c>
      <c r="I15" s="3234">
        <f t="shared" si="0"/>
        <v>0</v>
      </c>
      <c r="J15" s="3235">
        <f t="shared" si="0"/>
        <v>42</v>
      </c>
      <c r="K15" s="3279">
        <f t="shared" si="0"/>
        <v>39</v>
      </c>
      <c r="L15" s="3234">
        <f t="shared" si="0"/>
        <v>0</v>
      </c>
      <c r="M15" s="3235">
        <f t="shared" si="0"/>
        <v>39</v>
      </c>
      <c r="N15" s="3245">
        <f t="shared" si="1"/>
        <v>139</v>
      </c>
      <c r="O15" s="3246">
        <f t="shared" si="1"/>
        <v>0</v>
      </c>
      <c r="P15" s="3247">
        <f t="shared" si="2"/>
        <v>139</v>
      </c>
    </row>
    <row r="16" spans="1:16" ht="33" customHeight="1" thickBot="1">
      <c r="A16" s="3177" t="s">
        <v>139</v>
      </c>
      <c r="B16" s="3280">
        <f t="shared" si="0"/>
        <v>35</v>
      </c>
      <c r="C16" s="3311">
        <f t="shared" si="0"/>
        <v>15</v>
      </c>
      <c r="D16" s="3294">
        <f t="shared" si="0"/>
        <v>50</v>
      </c>
      <c r="E16" s="3280">
        <f t="shared" si="0"/>
        <v>34</v>
      </c>
      <c r="F16" s="3311">
        <f t="shared" si="0"/>
        <v>17</v>
      </c>
      <c r="G16" s="3294">
        <f t="shared" si="0"/>
        <v>51</v>
      </c>
      <c r="H16" s="3280">
        <f t="shared" si="0"/>
        <v>32</v>
      </c>
      <c r="I16" s="3311">
        <f t="shared" si="0"/>
        <v>28</v>
      </c>
      <c r="J16" s="3294">
        <f t="shared" si="0"/>
        <v>60</v>
      </c>
      <c r="K16" s="3280">
        <f t="shared" si="0"/>
        <v>32</v>
      </c>
      <c r="L16" s="3311">
        <f t="shared" si="0"/>
        <v>6</v>
      </c>
      <c r="M16" s="3294">
        <f t="shared" si="0"/>
        <v>38</v>
      </c>
      <c r="N16" s="808">
        <f t="shared" si="1"/>
        <v>133</v>
      </c>
      <c r="O16" s="809">
        <f t="shared" si="1"/>
        <v>66</v>
      </c>
      <c r="P16" s="810">
        <f t="shared" si="2"/>
        <v>199</v>
      </c>
    </row>
    <row r="17" spans="1:16" ht="33" customHeight="1" thickBot="1">
      <c r="A17" s="3248" t="s">
        <v>140</v>
      </c>
      <c r="B17" s="3281">
        <f>SUM(B18:B23)</f>
        <v>50</v>
      </c>
      <c r="C17" s="3312">
        <f t="shared" ref="C17:P17" si="3">SUM(C18:C23)</f>
        <v>101</v>
      </c>
      <c r="D17" s="3295">
        <f t="shared" si="3"/>
        <v>151</v>
      </c>
      <c r="E17" s="3281">
        <f t="shared" si="3"/>
        <v>54</v>
      </c>
      <c r="F17" s="3312">
        <f t="shared" si="3"/>
        <v>83</v>
      </c>
      <c r="G17" s="3295">
        <f t="shared" si="3"/>
        <v>137</v>
      </c>
      <c r="H17" s="3281">
        <f t="shared" si="3"/>
        <v>48</v>
      </c>
      <c r="I17" s="3312">
        <f t="shared" si="3"/>
        <v>119</v>
      </c>
      <c r="J17" s="3295">
        <f t="shared" si="3"/>
        <v>167</v>
      </c>
      <c r="K17" s="3281">
        <f t="shared" si="3"/>
        <v>57</v>
      </c>
      <c r="L17" s="3312">
        <f t="shared" si="3"/>
        <v>77</v>
      </c>
      <c r="M17" s="3295">
        <f t="shared" si="3"/>
        <v>134</v>
      </c>
      <c r="N17" s="3249">
        <f t="shared" si="3"/>
        <v>209</v>
      </c>
      <c r="O17" s="3249">
        <f t="shared" si="3"/>
        <v>380</v>
      </c>
      <c r="P17" s="3249">
        <f t="shared" si="3"/>
        <v>589</v>
      </c>
    </row>
    <row r="18" spans="1:16" ht="28.5" customHeight="1">
      <c r="A18" s="3145" t="s">
        <v>274</v>
      </c>
      <c r="B18" s="3278">
        <f t="shared" ref="B18:M26" si="4">SUM(B47,B75)</f>
        <v>0</v>
      </c>
      <c r="C18" s="3310">
        <f t="shared" si="4"/>
        <v>0</v>
      </c>
      <c r="D18" s="3293">
        <f t="shared" si="4"/>
        <v>0</v>
      </c>
      <c r="E18" s="3278">
        <f t="shared" si="4"/>
        <v>0</v>
      </c>
      <c r="F18" s="3310">
        <f t="shared" si="4"/>
        <v>0</v>
      </c>
      <c r="G18" s="3293">
        <f t="shared" si="4"/>
        <v>0</v>
      </c>
      <c r="H18" s="3278">
        <f t="shared" si="4"/>
        <v>0</v>
      </c>
      <c r="I18" s="3310">
        <f t="shared" si="4"/>
        <v>0</v>
      </c>
      <c r="J18" s="3293">
        <f t="shared" si="4"/>
        <v>0</v>
      </c>
      <c r="K18" s="3278">
        <f t="shared" si="4"/>
        <v>0</v>
      </c>
      <c r="L18" s="3310">
        <f t="shared" si="4"/>
        <v>0</v>
      </c>
      <c r="M18" s="3293">
        <f t="shared" si="4"/>
        <v>0</v>
      </c>
      <c r="N18" s="3250">
        <f>B18+E18+H18+K18</f>
        <v>0</v>
      </c>
      <c r="O18" s="3251">
        <f t="shared" ref="O18:O33" si="5">C18+F18+I18+L18</f>
        <v>0</v>
      </c>
      <c r="P18" s="3252">
        <f t="shared" ref="P18:P33" si="6">N18+O18</f>
        <v>0</v>
      </c>
    </row>
    <row r="19" spans="1:16" ht="28.5" customHeight="1">
      <c r="A19" s="3149" t="s">
        <v>275</v>
      </c>
      <c r="B19" s="3279">
        <f t="shared" si="4"/>
        <v>0</v>
      </c>
      <c r="C19" s="3234">
        <f t="shared" si="4"/>
        <v>0</v>
      </c>
      <c r="D19" s="3235">
        <f t="shared" si="4"/>
        <v>0</v>
      </c>
      <c r="E19" s="3279">
        <f t="shared" si="4"/>
        <v>9</v>
      </c>
      <c r="F19" s="3234">
        <f t="shared" si="4"/>
        <v>11</v>
      </c>
      <c r="G19" s="3235">
        <f t="shared" si="4"/>
        <v>20</v>
      </c>
      <c r="H19" s="3279">
        <f t="shared" si="4"/>
        <v>10</v>
      </c>
      <c r="I19" s="3234">
        <f t="shared" si="4"/>
        <v>5</v>
      </c>
      <c r="J19" s="3235">
        <f t="shared" si="4"/>
        <v>15</v>
      </c>
      <c r="K19" s="3279">
        <f t="shared" si="4"/>
        <v>0</v>
      </c>
      <c r="L19" s="3234">
        <f t="shared" si="4"/>
        <v>0</v>
      </c>
      <c r="M19" s="3235">
        <f t="shared" si="4"/>
        <v>0</v>
      </c>
      <c r="N19" s="3180">
        <f t="shared" ref="N19:N33" si="7">B19+E19+H19+K19</f>
        <v>19</v>
      </c>
      <c r="O19" s="3253">
        <f t="shared" si="5"/>
        <v>16</v>
      </c>
      <c r="P19" s="3254">
        <f t="shared" si="6"/>
        <v>35</v>
      </c>
    </row>
    <row r="20" spans="1:16" ht="28.5" customHeight="1">
      <c r="A20" s="3149" t="s">
        <v>276</v>
      </c>
      <c r="B20" s="3279">
        <f t="shared" si="4"/>
        <v>50</v>
      </c>
      <c r="C20" s="3234">
        <f t="shared" si="4"/>
        <v>101</v>
      </c>
      <c r="D20" s="3235">
        <f t="shared" si="4"/>
        <v>151</v>
      </c>
      <c r="E20" s="3279">
        <f t="shared" si="4"/>
        <v>35</v>
      </c>
      <c r="F20" s="3234">
        <f t="shared" si="4"/>
        <v>65</v>
      </c>
      <c r="G20" s="3235">
        <f t="shared" si="4"/>
        <v>100</v>
      </c>
      <c r="H20" s="3279">
        <f t="shared" si="4"/>
        <v>28</v>
      </c>
      <c r="I20" s="3234">
        <f t="shared" si="4"/>
        <v>108</v>
      </c>
      <c r="J20" s="3235">
        <f t="shared" si="4"/>
        <v>136</v>
      </c>
      <c r="K20" s="3279">
        <f t="shared" si="4"/>
        <v>47</v>
      </c>
      <c r="L20" s="3234">
        <f t="shared" si="4"/>
        <v>70</v>
      </c>
      <c r="M20" s="3235">
        <f t="shared" si="4"/>
        <v>117</v>
      </c>
      <c r="N20" s="3180">
        <f t="shared" si="7"/>
        <v>160</v>
      </c>
      <c r="O20" s="3253">
        <f t="shared" si="5"/>
        <v>344</v>
      </c>
      <c r="P20" s="3254">
        <f t="shared" si="6"/>
        <v>504</v>
      </c>
    </row>
    <row r="21" spans="1:16" ht="28.5" customHeight="1">
      <c r="A21" s="3149" t="s">
        <v>295</v>
      </c>
      <c r="B21" s="3279">
        <f t="shared" si="4"/>
        <v>0</v>
      </c>
      <c r="C21" s="3234">
        <f t="shared" si="4"/>
        <v>0</v>
      </c>
      <c r="D21" s="3235">
        <f t="shared" si="4"/>
        <v>0</v>
      </c>
      <c r="E21" s="3279">
        <f t="shared" si="4"/>
        <v>10</v>
      </c>
      <c r="F21" s="3234">
        <f t="shared" si="4"/>
        <v>7</v>
      </c>
      <c r="G21" s="3235">
        <f t="shared" si="4"/>
        <v>17</v>
      </c>
      <c r="H21" s="3279">
        <f t="shared" si="4"/>
        <v>10</v>
      </c>
      <c r="I21" s="3234">
        <f t="shared" si="4"/>
        <v>6</v>
      </c>
      <c r="J21" s="3235">
        <f t="shared" si="4"/>
        <v>16</v>
      </c>
      <c r="K21" s="3279">
        <f t="shared" si="4"/>
        <v>10</v>
      </c>
      <c r="L21" s="3234">
        <f t="shared" si="4"/>
        <v>7</v>
      </c>
      <c r="M21" s="3235">
        <f t="shared" si="4"/>
        <v>17</v>
      </c>
      <c r="N21" s="3180">
        <f t="shared" si="7"/>
        <v>30</v>
      </c>
      <c r="O21" s="3253">
        <f t="shared" si="5"/>
        <v>20</v>
      </c>
      <c r="P21" s="3254">
        <f t="shared" si="6"/>
        <v>50</v>
      </c>
    </row>
    <row r="22" spans="1:16" ht="67.5" customHeight="1">
      <c r="A22" s="3149" t="s">
        <v>296</v>
      </c>
      <c r="B22" s="3279">
        <f t="shared" si="4"/>
        <v>0</v>
      </c>
      <c r="C22" s="3234">
        <f t="shared" si="4"/>
        <v>0</v>
      </c>
      <c r="D22" s="3235">
        <f t="shared" si="4"/>
        <v>0</v>
      </c>
      <c r="E22" s="3279">
        <f t="shared" si="4"/>
        <v>0</v>
      </c>
      <c r="F22" s="3234">
        <f t="shared" si="4"/>
        <v>0</v>
      </c>
      <c r="G22" s="3235">
        <f t="shared" si="4"/>
        <v>0</v>
      </c>
      <c r="H22" s="3279">
        <f t="shared" si="4"/>
        <v>0</v>
      </c>
      <c r="I22" s="3234">
        <f t="shared" si="4"/>
        <v>0</v>
      </c>
      <c r="J22" s="3235">
        <f t="shared" si="4"/>
        <v>0</v>
      </c>
      <c r="K22" s="3279">
        <f t="shared" si="4"/>
        <v>0</v>
      </c>
      <c r="L22" s="3234">
        <f t="shared" si="4"/>
        <v>0</v>
      </c>
      <c r="M22" s="3235">
        <f t="shared" si="4"/>
        <v>0</v>
      </c>
      <c r="N22" s="3180">
        <f t="shared" si="7"/>
        <v>0</v>
      </c>
      <c r="O22" s="3253">
        <f t="shared" si="5"/>
        <v>0</v>
      </c>
      <c r="P22" s="3254">
        <f t="shared" si="6"/>
        <v>0</v>
      </c>
    </row>
    <row r="23" spans="1:16" ht="33" customHeight="1" thickBot="1">
      <c r="A23" s="3166" t="s">
        <v>277</v>
      </c>
      <c r="B23" s="3280">
        <f t="shared" si="4"/>
        <v>0</v>
      </c>
      <c r="C23" s="3311">
        <f t="shared" si="4"/>
        <v>0</v>
      </c>
      <c r="D23" s="3294">
        <f t="shared" si="4"/>
        <v>0</v>
      </c>
      <c r="E23" s="3280">
        <f t="shared" si="4"/>
        <v>0</v>
      </c>
      <c r="F23" s="3311">
        <f t="shared" si="4"/>
        <v>0</v>
      </c>
      <c r="G23" s="3294">
        <f t="shared" si="4"/>
        <v>0</v>
      </c>
      <c r="H23" s="3280">
        <f t="shared" si="4"/>
        <v>0</v>
      </c>
      <c r="I23" s="3311">
        <f t="shared" si="4"/>
        <v>0</v>
      </c>
      <c r="J23" s="3294">
        <f t="shared" si="4"/>
        <v>0</v>
      </c>
      <c r="K23" s="3280">
        <f t="shared" si="4"/>
        <v>0</v>
      </c>
      <c r="L23" s="3311">
        <f t="shared" si="4"/>
        <v>0</v>
      </c>
      <c r="M23" s="3294">
        <f t="shared" si="4"/>
        <v>0</v>
      </c>
      <c r="N23" s="3255">
        <f t="shared" si="7"/>
        <v>0</v>
      </c>
      <c r="O23" s="3256">
        <f t="shared" si="5"/>
        <v>0</v>
      </c>
      <c r="P23" s="3257">
        <f t="shared" si="6"/>
        <v>0</v>
      </c>
    </row>
    <row r="24" spans="1:16" ht="33" customHeight="1">
      <c r="A24" s="3179" t="s">
        <v>141</v>
      </c>
      <c r="B24" s="3278">
        <f t="shared" si="4"/>
        <v>22</v>
      </c>
      <c r="C24" s="3310">
        <f t="shared" si="4"/>
        <v>2</v>
      </c>
      <c r="D24" s="3293">
        <f t="shared" si="4"/>
        <v>24</v>
      </c>
      <c r="E24" s="3278">
        <f t="shared" si="4"/>
        <v>24</v>
      </c>
      <c r="F24" s="3310">
        <f t="shared" si="4"/>
        <v>8</v>
      </c>
      <c r="G24" s="3293">
        <f t="shared" si="4"/>
        <v>32</v>
      </c>
      <c r="H24" s="3278">
        <f t="shared" si="4"/>
        <v>22</v>
      </c>
      <c r="I24" s="3310">
        <f t="shared" si="4"/>
        <v>4</v>
      </c>
      <c r="J24" s="3293">
        <f t="shared" si="4"/>
        <v>26</v>
      </c>
      <c r="K24" s="3278">
        <f t="shared" si="4"/>
        <v>21</v>
      </c>
      <c r="L24" s="3310">
        <f t="shared" si="4"/>
        <v>5</v>
      </c>
      <c r="M24" s="3293">
        <f t="shared" si="4"/>
        <v>26</v>
      </c>
      <c r="N24" s="3242">
        <f t="shared" si="7"/>
        <v>89</v>
      </c>
      <c r="O24" s="3243">
        <f t="shared" si="5"/>
        <v>19</v>
      </c>
      <c r="P24" s="3244">
        <f t="shared" si="6"/>
        <v>108</v>
      </c>
    </row>
    <row r="25" spans="1:16" ht="27" customHeight="1">
      <c r="A25" s="3176" t="s">
        <v>142</v>
      </c>
      <c r="B25" s="3279">
        <f t="shared" si="4"/>
        <v>46</v>
      </c>
      <c r="C25" s="3234">
        <f t="shared" si="4"/>
        <v>6</v>
      </c>
      <c r="D25" s="3235">
        <f t="shared" si="4"/>
        <v>52</v>
      </c>
      <c r="E25" s="3279">
        <f t="shared" si="4"/>
        <v>42</v>
      </c>
      <c r="F25" s="3234">
        <f t="shared" si="4"/>
        <v>0</v>
      </c>
      <c r="G25" s="3235">
        <f t="shared" si="4"/>
        <v>42</v>
      </c>
      <c r="H25" s="3279">
        <f t="shared" si="4"/>
        <v>37</v>
      </c>
      <c r="I25" s="3234">
        <f t="shared" si="4"/>
        <v>2</v>
      </c>
      <c r="J25" s="3235">
        <f t="shared" si="4"/>
        <v>39</v>
      </c>
      <c r="K25" s="3279">
        <f t="shared" si="4"/>
        <v>34</v>
      </c>
      <c r="L25" s="3234">
        <f t="shared" si="4"/>
        <v>5</v>
      </c>
      <c r="M25" s="3235">
        <f t="shared" si="4"/>
        <v>39</v>
      </c>
      <c r="N25" s="3245">
        <f t="shared" si="7"/>
        <v>159</v>
      </c>
      <c r="O25" s="3246">
        <f t="shared" si="5"/>
        <v>13</v>
      </c>
      <c r="P25" s="3247">
        <f t="shared" si="6"/>
        <v>172</v>
      </c>
    </row>
    <row r="26" spans="1:16" ht="33" customHeight="1">
      <c r="A26" s="3176" t="s">
        <v>307</v>
      </c>
      <c r="B26" s="3279">
        <f>SUM(B55,B83)</f>
        <v>24</v>
      </c>
      <c r="C26" s="3234">
        <f t="shared" si="4"/>
        <v>2</v>
      </c>
      <c r="D26" s="3235">
        <f t="shared" si="4"/>
        <v>26</v>
      </c>
      <c r="E26" s="3279">
        <f t="shared" si="4"/>
        <v>27</v>
      </c>
      <c r="F26" s="3234">
        <f t="shared" si="4"/>
        <v>4</v>
      </c>
      <c r="G26" s="3235">
        <f t="shared" si="4"/>
        <v>31</v>
      </c>
      <c r="H26" s="3279">
        <f t="shared" si="4"/>
        <v>31</v>
      </c>
      <c r="I26" s="3234">
        <f t="shared" si="4"/>
        <v>2</v>
      </c>
      <c r="J26" s="3235">
        <f t="shared" si="4"/>
        <v>33</v>
      </c>
      <c r="K26" s="3279">
        <f t="shared" si="4"/>
        <v>27</v>
      </c>
      <c r="L26" s="3234">
        <f t="shared" si="4"/>
        <v>0</v>
      </c>
      <c r="M26" s="3235">
        <f t="shared" si="4"/>
        <v>27</v>
      </c>
      <c r="N26" s="3245">
        <f t="shared" si="7"/>
        <v>109</v>
      </c>
      <c r="O26" s="3246">
        <f t="shared" si="5"/>
        <v>8</v>
      </c>
      <c r="P26" s="3247">
        <f t="shared" si="6"/>
        <v>117</v>
      </c>
    </row>
    <row r="27" spans="1:16" ht="30" customHeight="1">
      <c r="A27" s="3176" t="s">
        <v>144</v>
      </c>
      <c r="B27" s="3279">
        <f t="shared" ref="B27:M33" si="8">SUM(B56,B84)</f>
        <v>49</v>
      </c>
      <c r="C27" s="3234">
        <f t="shared" si="8"/>
        <v>6</v>
      </c>
      <c r="D27" s="3235">
        <f t="shared" si="8"/>
        <v>55</v>
      </c>
      <c r="E27" s="3279">
        <f t="shared" si="8"/>
        <v>39</v>
      </c>
      <c r="F27" s="3234">
        <f t="shared" si="8"/>
        <v>3</v>
      </c>
      <c r="G27" s="3235">
        <f t="shared" si="8"/>
        <v>42</v>
      </c>
      <c r="H27" s="3279">
        <f t="shared" si="8"/>
        <v>30</v>
      </c>
      <c r="I27" s="3234">
        <f t="shared" si="8"/>
        <v>2</v>
      </c>
      <c r="J27" s="3235">
        <f t="shared" si="8"/>
        <v>32</v>
      </c>
      <c r="K27" s="3279">
        <f t="shared" si="8"/>
        <v>34</v>
      </c>
      <c r="L27" s="3234">
        <f t="shared" si="8"/>
        <v>3</v>
      </c>
      <c r="M27" s="3235">
        <f t="shared" si="8"/>
        <v>37</v>
      </c>
      <c r="N27" s="3245">
        <f t="shared" si="7"/>
        <v>152</v>
      </c>
      <c r="O27" s="3246">
        <f t="shared" si="5"/>
        <v>14</v>
      </c>
      <c r="P27" s="3247">
        <f t="shared" si="6"/>
        <v>166</v>
      </c>
    </row>
    <row r="28" spans="1:16" ht="30" customHeight="1">
      <c r="A28" s="3176" t="s">
        <v>145</v>
      </c>
      <c r="B28" s="3279">
        <f t="shared" si="8"/>
        <v>24</v>
      </c>
      <c r="C28" s="3234">
        <f t="shared" si="8"/>
        <v>2</v>
      </c>
      <c r="D28" s="3235">
        <f t="shared" si="8"/>
        <v>26</v>
      </c>
      <c r="E28" s="3279">
        <f t="shared" si="8"/>
        <v>33</v>
      </c>
      <c r="F28" s="3234">
        <f t="shared" si="8"/>
        <v>3</v>
      </c>
      <c r="G28" s="3235">
        <f t="shared" si="8"/>
        <v>36</v>
      </c>
      <c r="H28" s="3279">
        <f t="shared" si="8"/>
        <v>30</v>
      </c>
      <c r="I28" s="3234">
        <f t="shared" si="8"/>
        <v>0</v>
      </c>
      <c r="J28" s="3235">
        <f t="shared" si="8"/>
        <v>30</v>
      </c>
      <c r="K28" s="3279">
        <f t="shared" si="8"/>
        <v>27</v>
      </c>
      <c r="L28" s="3234">
        <f t="shared" si="8"/>
        <v>3</v>
      </c>
      <c r="M28" s="3235">
        <f t="shared" si="8"/>
        <v>30</v>
      </c>
      <c r="N28" s="3245">
        <f t="shared" si="7"/>
        <v>114</v>
      </c>
      <c r="O28" s="3246">
        <f t="shared" si="5"/>
        <v>8</v>
      </c>
      <c r="P28" s="3247">
        <f t="shared" si="6"/>
        <v>122</v>
      </c>
    </row>
    <row r="29" spans="1:16" ht="30" customHeight="1">
      <c r="A29" s="3176" t="s">
        <v>244</v>
      </c>
      <c r="B29" s="3279">
        <f t="shared" si="8"/>
        <v>19</v>
      </c>
      <c r="C29" s="3234">
        <f t="shared" si="8"/>
        <v>0</v>
      </c>
      <c r="D29" s="3235">
        <f t="shared" si="8"/>
        <v>19</v>
      </c>
      <c r="E29" s="3279">
        <f t="shared" si="8"/>
        <v>17</v>
      </c>
      <c r="F29" s="3234">
        <f t="shared" si="8"/>
        <v>1</v>
      </c>
      <c r="G29" s="3235">
        <f t="shared" si="8"/>
        <v>18</v>
      </c>
      <c r="H29" s="3279">
        <f t="shared" si="8"/>
        <v>10</v>
      </c>
      <c r="I29" s="3234">
        <f t="shared" si="8"/>
        <v>1</v>
      </c>
      <c r="J29" s="3235">
        <f t="shared" si="8"/>
        <v>11</v>
      </c>
      <c r="K29" s="3279">
        <f t="shared" si="8"/>
        <v>12</v>
      </c>
      <c r="L29" s="3234">
        <f t="shared" si="8"/>
        <v>0</v>
      </c>
      <c r="M29" s="3235">
        <f t="shared" si="8"/>
        <v>12</v>
      </c>
      <c r="N29" s="3245">
        <f t="shared" si="7"/>
        <v>58</v>
      </c>
      <c r="O29" s="3246">
        <f t="shared" si="5"/>
        <v>2</v>
      </c>
      <c r="P29" s="3247">
        <f t="shared" si="6"/>
        <v>60</v>
      </c>
    </row>
    <row r="30" spans="1:16" ht="30" customHeight="1">
      <c r="A30" s="3176" t="s">
        <v>245</v>
      </c>
      <c r="B30" s="3279">
        <f t="shared" si="8"/>
        <v>17</v>
      </c>
      <c r="C30" s="3234">
        <f t="shared" si="8"/>
        <v>0</v>
      </c>
      <c r="D30" s="3235">
        <f t="shared" si="8"/>
        <v>17</v>
      </c>
      <c r="E30" s="3279">
        <f t="shared" si="8"/>
        <v>11</v>
      </c>
      <c r="F30" s="3234">
        <f t="shared" si="8"/>
        <v>0</v>
      </c>
      <c r="G30" s="3235">
        <f t="shared" si="8"/>
        <v>11</v>
      </c>
      <c r="H30" s="3279">
        <f t="shared" si="8"/>
        <v>16</v>
      </c>
      <c r="I30" s="3234">
        <f t="shared" si="8"/>
        <v>0</v>
      </c>
      <c r="J30" s="3235">
        <f t="shared" si="8"/>
        <v>16</v>
      </c>
      <c r="K30" s="3279">
        <f t="shared" si="8"/>
        <v>16</v>
      </c>
      <c r="L30" s="3234">
        <f t="shared" si="8"/>
        <v>4</v>
      </c>
      <c r="M30" s="3235">
        <f t="shared" si="8"/>
        <v>20</v>
      </c>
      <c r="N30" s="3245">
        <f t="shared" si="7"/>
        <v>60</v>
      </c>
      <c r="O30" s="3246">
        <f t="shared" si="5"/>
        <v>4</v>
      </c>
      <c r="P30" s="3247">
        <f t="shared" si="6"/>
        <v>64</v>
      </c>
    </row>
    <row r="31" spans="1:16" ht="30" customHeight="1">
      <c r="A31" s="3176" t="s">
        <v>146</v>
      </c>
      <c r="B31" s="3279">
        <f t="shared" si="8"/>
        <v>20</v>
      </c>
      <c r="C31" s="3234">
        <f t="shared" si="8"/>
        <v>0</v>
      </c>
      <c r="D31" s="3235">
        <f t="shared" si="8"/>
        <v>20</v>
      </c>
      <c r="E31" s="3279">
        <f t="shared" si="8"/>
        <v>17</v>
      </c>
      <c r="F31" s="3234">
        <f t="shared" si="8"/>
        <v>9</v>
      </c>
      <c r="G31" s="3235">
        <f t="shared" si="8"/>
        <v>26</v>
      </c>
      <c r="H31" s="3279">
        <f t="shared" si="8"/>
        <v>28</v>
      </c>
      <c r="I31" s="3234">
        <f t="shared" si="8"/>
        <v>3</v>
      </c>
      <c r="J31" s="3235">
        <f t="shared" si="8"/>
        <v>31</v>
      </c>
      <c r="K31" s="3279">
        <f t="shared" si="8"/>
        <v>22</v>
      </c>
      <c r="L31" s="3234">
        <f t="shared" si="8"/>
        <v>6</v>
      </c>
      <c r="M31" s="3235">
        <f t="shared" si="8"/>
        <v>28</v>
      </c>
      <c r="N31" s="3245">
        <f t="shared" si="7"/>
        <v>87</v>
      </c>
      <c r="O31" s="3246">
        <f t="shared" si="5"/>
        <v>18</v>
      </c>
      <c r="P31" s="3247">
        <f t="shared" si="6"/>
        <v>105</v>
      </c>
    </row>
    <row r="32" spans="1:16" ht="42.75" customHeight="1">
      <c r="A32" s="3176" t="s">
        <v>246</v>
      </c>
      <c r="B32" s="3279">
        <f t="shared" si="8"/>
        <v>10</v>
      </c>
      <c r="C32" s="3234">
        <f t="shared" si="8"/>
        <v>5</v>
      </c>
      <c r="D32" s="3235">
        <f t="shared" si="8"/>
        <v>15</v>
      </c>
      <c r="E32" s="3279">
        <f t="shared" si="8"/>
        <v>10</v>
      </c>
      <c r="F32" s="3234">
        <f t="shared" si="8"/>
        <v>5</v>
      </c>
      <c r="G32" s="3235">
        <f t="shared" si="8"/>
        <v>15</v>
      </c>
      <c r="H32" s="3279">
        <f t="shared" si="8"/>
        <v>18</v>
      </c>
      <c r="I32" s="3234">
        <f t="shared" si="8"/>
        <v>1</v>
      </c>
      <c r="J32" s="3235">
        <f t="shared" si="8"/>
        <v>19</v>
      </c>
      <c r="K32" s="3279">
        <f t="shared" si="8"/>
        <v>10</v>
      </c>
      <c r="L32" s="3234">
        <f t="shared" si="8"/>
        <v>1</v>
      </c>
      <c r="M32" s="3235">
        <f t="shared" si="8"/>
        <v>11</v>
      </c>
      <c r="N32" s="3245">
        <f t="shared" si="7"/>
        <v>48</v>
      </c>
      <c r="O32" s="3246">
        <f t="shared" si="5"/>
        <v>12</v>
      </c>
      <c r="P32" s="3247">
        <f t="shared" si="6"/>
        <v>60</v>
      </c>
    </row>
    <row r="33" spans="1:16" ht="30" customHeight="1" thickBot="1">
      <c r="A33" s="3177" t="s">
        <v>147</v>
      </c>
      <c r="B33" s="3280">
        <f t="shared" si="8"/>
        <v>0</v>
      </c>
      <c r="C33" s="3311">
        <f t="shared" si="8"/>
        <v>0</v>
      </c>
      <c r="D33" s="3294">
        <f t="shared" si="8"/>
        <v>0</v>
      </c>
      <c r="E33" s="3280">
        <f t="shared" si="8"/>
        <v>0</v>
      </c>
      <c r="F33" s="3311">
        <f t="shared" si="8"/>
        <v>0</v>
      </c>
      <c r="G33" s="3294">
        <f t="shared" si="8"/>
        <v>0</v>
      </c>
      <c r="H33" s="3280">
        <f t="shared" si="8"/>
        <v>13</v>
      </c>
      <c r="I33" s="3311">
        <f t="shared" si="8"/>
        <v>1</v>
      </c>
      <c r="J33" s="3294">
        <f t="shared" si="8"/>
        <v>14</v>
      </c>
      <c r="K33" s="3280">
        <f t="shared" si="8"/>
        <v>10</v>
      </c>
      <c r="L33" s="3311">
        <f t="shared" si="8"/>
        <v>6</v>
      </c>
      <c r="M33" s="3294">
        <f t="shared" si="8"/>
        <v>16</v>
      </c>
      <c r="N33" s="808">
        <f t="shared" si="7"/>
        <v>23</v>
      </c>
      <c r="O33" s="809">
        <f t="shared" si="5"/>
        <v>7</v>
      </c>
      <c r="P33" s="810">
        <f t="shared" si="6"/>
        <v>30</v>
      </c>
    </row>
    <row r="34" spans="1:16" ht="28.5" customHeight="1" thickBot="1">
      <c r="A34" s="3258" t="s">
        <v>12</v>
      </c>
      <c r="B34" s="3282">
        <f>B8+B9+B10+B11+B12+B13+B14+B15+B16+B17+B24+B25+B26+B27+B28+B29+B30+B31+B32+B33</f>
        <v>642</v>
      </c>
      <c r="C34" s="3313">
        <f t="shared" ref="C34:P34" si="9">C8+C9+C10+C11+C12+C13+C14+C15+C16+C17+C24+C25+C26+C27+C28+C29+C30+C31+C32+C33</f>
        <v>143</v>
      </c>
      <c r="D34" s="3296">
        <f t="shared" si="9"/>
        <v>785</v>
      </c>
      <c r="E34" s="3282">
        <f t="shared" si="9"/>
        <v>555</v>
      </c>
      <c r="F34" s="3313">
        <f t="shared" si="9"/>
        <v>140</v>
      </c>
      <c r="G34" s="3296">
        <f t="shared" si="9"/>
        <v>695</v>
      </c>
      <c r="H34" s="3282">
        <f t="shared" si="9"/>
        <v>634</v>
      </c>
      <c r="I34" s="3313">
        <f t="shared" si="9"/>
        <v>167</v>
      </c>
      <c r="J34" s="3296">
        <f t="shared" si="9"/>
        <v>801</v>
      </c>
      <c r="K34" s="3282">
        <f t="shared" si="9"/>
        <v>600</v>
      </c>
      <c r="L34" s="3313">
        <f t="shared" si="9"/>
        <v>118</v>
      </c>
      <c r="M34" s="3296">
        <f t="shared" si="9"/>
        <v>718</v>
      </c>
      <c r="N34" s="1063">
        <f t="shared" si="9"/>
        <v>2431</v>
      </c>
      <c r="O34" s="1063">
        <f t="shared" si="9"/>
        <v>568</v>
      </c>
      <c r="P34" s="1063">
        <f t="shared" si="9"/>
        <v>2999</v>
      </c>
    </row>
    <row r="35" spans="1:16" ht="31.5" customHeight="1" thickBot="1">
      <c r="A35" s="3227" t="s">
        <v>23</v>
      </c>
      <c r="B35" s="3283"/>
      <c r="C35" s="3314"/>
      <c r="D35" s="3228"/>
      <c r="E35" s="3230"/>
      <c r="F35" s="3323"/>
      <c r="G35" s="3229"/>
      <c r="H35" s="3230"/>
      <c r="I35" s="3323"/>
      <c r="J35" s="3230"/>
      <c r="K35" s="3325"/>
      <c r="L35" s="3323"/>
      <c r="M35" s="3229"/>
      <c r="N35" s="3259"/>
      <c r="O35" s="3260"/>
      <c r="P35" s="3261"/>
    </row>
    <row r="36" spans="1:16" ht="33" customHeight="1" thickBot="1">
      <c r="A36" s="3138" t="s">
        <v>11</v>
      </c>
      <c r="B36" s="3284"/>
      <c r="C36" s="3231"/>
      <c r="D36" s="3297"/>
      <c r="E36" s="3317"/>
      <c r="F36" s="3231"/>
      <c r="G36" s="3297"/>
      <c r="H36" s="3317"/>
      <c r="I36" s="3262" t="s">
        <v>7</v>
      </c>
      <c r="J36" s="3324"/>
      <c r="K36" s="3284"/>
      <c r="L36" s="3231"/>
      <c r="M36" s="3297"/>
      <c r="N36" s="1064"/>
      <c r="O36" s="3260"/>
      <c r="P36" s="3263"/>
    </row>
    <row r="37" spans="1:16" ht="24.95" customHeight="1">
      <c r="A37" s="3179" t="s">
        <v>240</v>
      </c>
      <c r="B37" s="3285">
        <v>50</v>
      </c>
      <c r="C37" s="3315">
        <v>0</v>
      </c>
      <c r="D37" s="3298">
        <v>50</v>
      </c>
      <c r="E37" s="3285">
        <v>29</v>
      </c>
      <c r="F37" s="3315">
        <v>0</v>
      </c>
      <c r="G37" s="3298">
        <v>29</v>
      </c>
      <c r="H37" s="3285">
        <v>54</v>
      </c>
      <c r="I37" s="3315">
        <v>0</v>
      </c>
      <c r="J37" s="3298">
        <v>54</v>
      </c>
      <c r="K37" s="3285">
        <v>53</v>
      </c>
      <c r="L37" s="3315">
        <v>0</v>
      </c>
      <c r="M37" s="3298">
        <v>53</v>
      </c>
      <c r="N37" s="1060">
        <f t="shared" ref="N37:O45" si="10">B37+E37+H37+K37</f>
        <v>186</v>
      </c>
      <c r="O37" s="1061">
        <f t="shared" si="10"/>
        <v>0</v>
      </c>
      <c r="P37" s="1062">
        <f>N37+O37</f>
        <v>186</v>
      </c>
    </row>
    <row r="38" spans="1:16" ht="24.95" customHeight="1">
      <c r="A38" s="3140" t="s">
        <v>135</v>
      </c>
      <c r="B38" s="3279">
        <v>50</v>
      </c>
      <c r="C38" s="3234">
        <v>1</v>
      </c>
      <c r="D38" s="3235">
        <v>51</v>
      </c>
      <c r="E38" s="3279">
        <v>35</v>
      </c>
      <c r="F38" s="3234">
        <v>2</v>
      </c>
      <c r="G38" s="3235">
        <v>37</v>
      </c>
      <c r="H38" s="3279">
        <v>34</v>
      </c>
      <c r="I38" s="3234">
        <v>0</v>
      </c>
      <c r="J38" s="3235">
        <v>34</v>
      </c>
      <c r="K38" s="3279">
        <v>39</v>
      </c>
      <c r="L38" s="3234">
        <v>0</v>
      </c>
      <c r="M38" s="3235">
        <v>39</v>
      </c>
      <c r="N38" s="1060">
        <f t="shared" si="10"/>
        <v>158</v>
      </c>
      <c r="O38" s="1061">
        <f t="shared" si="10"/>
        <v>3</v>
      </c>
      <c r="P38" s="1062">
        <f t="shared" ref="P38:P45" si="11">N38+O38</f>
        <v>161</v>
      </c>
    </row>
    <row r="39" spans="1:16" ht="24.95" customHeight="1">
      <c r="A39" s="3140" t="s">
        <v>241</v>
      </c>
      <c r="B39" s="3279">
        <v>25</v>
      </c>
      <c r="C39" s="3234">
        <v>0</v>
      </c>
      <c r="D39" s="3235">
        <v>25</v>
      </c>
      <c r="E39" s="3279">
        <v>28</v>
      </c>
      <c r="F39" s="3234">
        <v>0</v>
      </c>
      <c r="G39" s="3235">
        <v>28</v>
      </c>
      <c r="H39" s="3279">
        <v>22</v>
      </c>
      <c r="I39" s="3234">
        <v>0</v>
      </c>
      <c r="J39" s="3235">
        <v>22</v>
      </c>
      <c r="K39" s="3279">
        <v>20</v>
      </c>
      <c r="L39" s="3234">
        <v>0</v>
      </c>
      <c r="M39" s="3235">
        <v>20</v>
      </c>
      <c r="N39" s="1060">
        <f t="shared" si="10"/>
        <v>95</v>
      </c>
      <c r="O39" s="1061">
        <f t="shared" si="10"/>
        <v>0</v>
      </c>
      <c r="P39" s="1062">
        <f t="shared" si="11"/>
        <v>95</v>
      </c>
    </row>
    <row r="40" spans="1:16" ht="24.95" customHeight="1">
      <c r="A40" s="3140" t="s">
        <v>242</v>
      </c>
      <c r="B40" s="3279">
        <v>39</v>
      </c>
      <c r="C40" s="3234">
        <v>0</v>
      </c>
      <c r="D40" s="3235">
        <v>39</v>
      </c>
      <c r="E40" s="3279">
        <v>34</v>
      </c>
      <c r="F40" s="3234">
        <v>3</v>
      </c>
      <c r="G40" s="3235">
        <v>37</v>
      </c>
      <c r="H40" s="3279">
        <v>37</v>
      </c>
      <c r="I40" s="3234">
        <v>1</v>
      </c>
      <c r="J40" s="3235">
        <v>38</v>
      </c>
      <c r="K40" s="3279">
        <v>28</v>
      </c>
      <c r="L40" s="3234">
        <v>0</v>
      </c>
      <c r="M40" s="3235">
        <v>28</v>
      </c>
      <c r="N40" s="1060">
        <f t="shared" si="10"/>
        <v>138</v>
      </c>
      <c r="O40" s="1061">
        <f t="shared" si="10"/>
        <v>4</v>
      </c>
      <c r="P40" s="1062">
        <f t="shared" si="11"/>
        <v>142</v>
      </c>
    </row>
    <row r="41" spans="1:16" ht="24.95" customHeight="1">
      <c r="A41" s="3176" t="s">
        <v>136</v>
      </c>
      <c r="B41" s="3279">
        <v>41</v>
      </c>
      <c r="C41" s="3234">
        <v>0</v>
      </c>
      <c r="D41" s="3235">
        <v>41</v>
      </c>
      <c r="E41" s="3279">
        <v>25</v>
      </c>
      <c r="F41" s="3234">
        <v>0</v>
      </c>
      <c r="G41" s="3235">
        <v>25</v>
      </c>
      <c r="H41" s="3279">
        <v>49</v>
      </c>
      <c r="I41" s="3234">
        <v>1</v>
      </c>
      <c r="J41" s="3235">
        <v>50</v>
      </c>
      <c r="K41" s="3279">
        <v>41</v>
      </c>
      <c r="L41" s="3234">
        <v>1</v>
      </c>
      <c r="M41" s="3235">
        <v>42</v>
      </c>
      <c r="N41" s="1060">
        <f t="shared" si="10"/>
        <v>156</v>
      </c>
      <c r="O41" s="1061">
        <f t="shared" si="10"/>
        <v>2</v>
      </c>
      <c r="P41" s="1062">
        <f t="shared" si="11"/>
        <v>158</v>
      </c>
    </row>
    <row r="42" spans="1:16" ht="24.95" customHeight="1">
      <c r="A42" s="3140" t="s">
        <v>243</v>
      </c>
      <c r="B42" s="3279">
        <v>24</v>
      </c>
      <c r="C42" s="3234">
        <v>0</v>
      </c>
      <c r="D42" s="3235">
        <v>24</v>
      </c>
      <c r="E42" s="3279">
        <v>19</v>
      </c>
      <c r="F42" s="3234">
        <v>1</v>
      </c>
      <c r="G42" s="3235">
        <v>20</v>
      </c>
      <c r="H42" s="3279">
        <v>22</v>
      </c>
      <c r="I42" s="3234">
        <v>0</v>
      </c>
      <c r="J42" s="3235">
        <v>22</v>
      </c>
      <c r="K42" s="3279">
        <v>20</v>
      </c>
      <c r="L42" s="3234">
        <v>0</v>
      </c>
      <c r="M42" s="3235">
        <v>20</v>
      </c>
      <c r="N42" s="1060">
        <f t="shared" si="10"/>
        <v>85</v>
      </c>
      <c r="O42" s="1061">
        <f t="shared" si="10"/>
        <v>1</v>
      </c>
      <c r="P42" s="1062">
        <f t="shared" si="11"/>
        <v>86</v>
      </c>
    </row>
    <row r="43" spans="1:16" ht="24.95" customHeight="1">
      <c r="A43" s="3140" t="s">
        <v>137</v>
      </c>
      <c r="B43" s="3279">
        <v>58</v>
      </c>
      <c r="C43" s="3234">
        <v>3</v>
      </c>
      <c r="D43" s="3235">
        <v>61</v>
      </c>
      <c r="E43" s="3279">
        <v>51</v>
      </c>
      <c r="F43" s="3234">
        <v>1</v>
      </c>
      <c r="G43" s="3235">
        <v>52</v>
      </c>
      <c r="H43" s="3279">
        <v>55</v>
      </c>
      <c r="I43" s="3234">
        <v>2</v>
      </c>
      <c r="J43" s="3235">
        <v>57</v>
      </c>
      <c r="K43" s="3279">
        <v>51</v>
      </c>
      <c r="L43" s="3234">
        <v>1</v>
      </c>
      <c r="M43" s="3235">
        <v>52</v>
      </c>
      <c r="N43" s="1060">
        <f t="shared" si="10"/>
        <v>215</v>
      </c>
      <c r="O43" s="1061">
        <f t="shared" si="10"/>
        <v>7</v>
      </c>
      <c r="P43" s="1062">
        <f t="shared" si="11"/>
        <v>222</v>
      </c>
    </row>
    <row r="44" spans="1:16" ht="24.95" customHeight="1">
      <c r="A44" s="3140" t="s">
        <v>138</v>
      </c>
      <c r="B44" s="3279">
        <v>32</v>
      </c>
      <c r="C44" s="3234">
        <v>0</v>
      </c>
      <c r="D44" s="3235">
        <v>32</v>
      </c>
      <c r="E44" s="3279">
        <v>21</v>
      </c>
      <c r="F44" s="3234">
        <v>0</v>
      </c>
      <c r="G44" s="3235">
        <v>21</v>
      </c>
      <c r="H44" s="3279">
        <v>42</v>
      </c>
      <c r="I44" s="3234">
        <v>0</v>
      </c>
      <c r="J44" s="3235">
        <v>42</v>
      </c>
      <c r="K44" s="3279">
        <v>38</v>
      </c>
      <c r="L44" s="3234">
        <v>0</v>
      </c>
      <c r="M44" s="3235">
        <v>38</v>
      </c>
      <c r="N44" s="1060">
        <f t="shared" si="10"/>
        <v>133</v>
      </c>
      <c r="O44" s="1061">
        <f t="shared" si="10"/>
        <v>0</v>
      </c>
      <c r="P44" s="1062">
        <f t="shared" si="11"/>
        <v>133</v>
      </c>
    </row>
    <row r="45" spans="1:16" ht="24.95" customHeight="1" thickBot="1">
      <c r="A45" s="3140" t="s">
        <v>139</v>
      </c>
      <c r="B45" s="3286">
        <v>34</v>
      </c>
      <c r="C45" s="3271">
        <v>15</v>
      </c>
      <c r="D45" s="3272">
        <v>49</v>
      </c>
      <c r="E45" s="3286">
        <v>33</v>
      </c>
      <c r="F45" s="3271">
        <v>16</v>
      </c>
      <c r="G45" s="3272">
        <v>49</v>
      </c>
      <c r="H45" s="3286">
        <v>31</v>
      </c>
      <c r="I45" s="3271">
        <v>28</v>
      </c>
      <c r="J45" s="3272">
        <v>59</v>
      </c>
      <c r="K45" s="3286">
        <v>30</v>
      </c>
      <c r="L45" s="3271">
        <v>6</v>
      </c>
      <c r="M45" s="3272">
        <v>36</v>
      </c>
      <c r="N45" s="1060">
        <f t="shared" si="10"/>
        <v>128</v>
      </c>
      <c r="O45" s="1061">
        <f t="shared" si="10"/>
        <v>65</v>
      </c>
      <c r="P45" s="1062">
        <f t="shared" si="11"/>
        <v>193</v>
      </c>
    </row>
    <row r="46" spans="1:16" ht="32.25" customHeight="1" thickBot="1">
      <c r="A46" s="3143" t="s">
        <v>140</v>
      </c>
      <c r="B46" s="3281">
        <f>SUM(B47:B52)</f>
        <v>50</v>
      </c>
      <c r="C46" s="3312">
        <f t="shared" ref="C46:P46" si="12">SUM(C47:C52)</f>
        <v>100</v>
      </c>
      <c r="D46" s="3295">
        <f t="shared" si="12"/>
        <v>150</v>
      </c>
      <c r="E46" s="3281">
        <f t="shared" si="12"/>
        <v>53</v>
      </c>
      <c r="F46" s="3312">
        <f t="shared" si="12"/>
        <v>80</v>
      </c>
      <c r="G46" s="3295">
        <f t="shared" si="12"/>
        <v>133</v>
      </c>
      <c r="H46" s="3281">
        <f t="shared" si="12"/>
        <v>47</v>
      </c>
      <c r="I46" s="3312">
        <f t="shared" si="12"/>
        <v>117</v>
      </c>
      <c r="J46" s="3295">
        <f t="shared" si="12"/>
        <v>164</v>
      </c>
      <c r="K46" s="3281">
        <f t="shared" si="12"/>
        <v>56</v>
      </c>
      <c r="L46" s="3312">
        <f t="shared" si="12"/>
        <v>76</v>
      </c>
      <c r="M46" s="3295">
        <f t="shared" si="12"/>
        <v>132</v>
      </c>
      <c r="N46" s="3249">
        <f t="shared" si="12"/>
        <v>206</v>
      </c>
      <c r="O46" s="3249">
        <f t="shared" si="12"/>
        <v>373</v>
      </c>
      <c r="P46" s="3249">
        <f t="shared" si="12"/>
        <v>579</v>
      </c>
    </row>
    <row r="47" spans="1:16" ht="24.95" customHeight="1">
      <c r="A47" s="3145" t="s">
        <v>274</v>
      </c>
      <c r="B47" s="3164">
        <v>0</v>
      </c>
      <c r="C47" s="3130">
        <v>0</v>
      </c>
      <c r="D47" s="3299">
        <v>0</v>
      </c>
      <c r="E47" s="3308">
        <v>0</v>
      </c>
      <c r="F47" s="3130">
        <v>0</v>
      </c>
      <c r="G47" s="3308">
        <v>0</v>
      </c>
      <c r="H47" s="3164">
        <v>0</v>
      </c>
      <c r="I47" s="3130">
        <v>0</v>
      </c>
      <c r="J47" s="3299">
        <v>0</v>
      </c>
      <c r="K47" s="3308">
        <v>0</v>
      </c>
      <c r="L47" s="3130">
        <v>0</v>
      </c>
      <c r="M47" s="3308">
        <v>0</v>
      </c>
      <c r="N47" s="3250">
        <f t="shared" ref="N47:O62" si="13">B47+E47+H47+K47</f>
        <v>0</v>
      </c>
      <c r="O47" s="3251">
        <f t="shared" si="13"/>
        <v>0</v>
      </c>
      <c r="P47" s="3252">
        <f t="shared" ref="P47:P62" si="14">N47+O47</f>
        <v>0</v>
      </c>
    </row>
    <row r="48" spans="1:16" ht="24.95" customHeight="1">
      <c r="A48" s="3149" t="s">
        <v>275</v>
      </c>
      <c r="B48" s="3165">
        <v>0</v>
      </c>
      <c r="C48" s="1445">
        <v>0</v>
      </c>
      <c r="D48" s="3300">
        <v>0</v>
      </c>
      <c r="E48" s="1456">
        <v>9</v>
      </c>
      <c r="F48" s="1445">
        <v>9</v>
      </c>
      <c r="G48" s="1456">
        <v>18</v>
      </c>
      <c r="H48" s="3165">
        <v>10</v>
      </c>
      <c r="I48" s="1445">
        <v>5</v>
      </c>
      <c r="J48" s="3300">
        <v>15</v>
      </c>
      <c r="K48" s="1456">
        <v>0</v>
      </c>
      <c r="L48" s="1445">
        <v>0</v>
      </c>
      <c r="M48" s="1456">
        <v>0</v>
      </c>
      <c r="N48" s="3180">
        <f t="shared" si="13"/>
        <v>19</v>
      </c>
      <c r="O48" s="3253">
        <f t="shared" si="13"/>
        <v>14</v>
      </c>
      <c r="P48" s="3254">
        <f t="shared" si="14"/>
        <v>33</v>
      </c>
    </row>
    <row r="49" spans="1:16" ht="24.95" customHeight="1">
      <c r="A49" s="3149" t="s">
        <v>276</v>
      </c>
      <c r="B49" s="3165">
        <v>50</v>
      </c>
      <c r="C49" s="1445">
        <v>100</v>
      </c>
      <c r="D49" s="3300">
        <v>150</v>
      </c>
      <c r="E49" s="1456">
        <v>34</v>
      </c>
      <c r="F49" s="1445">
        <v>64</v>
      </c>
      <c r="G49" s="1456">
        <v>98</v>
      </c>
      <c r="H49" s="3165">
        <v>27</v>
      </c>
      <c r="I49" s="1445">
        <v>106</v>
      </c>
      <c r="J49" s="3300">
        <v>133</v>
      </c>
      <c r="K49" s="1456">
        <v>46</v>
      </c>
      <c r="L49" s="1445">
        <v>69</v>
      </c>
      <c r="M49" s="1456">
        <v>115</v>
      </c>
      <c r="N49" s="3180">
        <f t="shared" si="13"/>
        <v>157</v>
      </c>
      <c r="O49" s="3253">
        <f t="shared" si="13"/>
        <v>339</v>
      </c>
      <c r="P49" s="3254">
        <f t="shared" si="14"/>
        <v>496</v>
      </c>
    </row>
    <row r="50" spans="1:16" ht="24.95" customHeight="1">
      <c r="A50" s="3264" t="s">
        <v>295</v>
      </c>
      <c r="B50" s="3165">
        <v>0</v>
      </c>
      <c r="C50" s="1445">
        <v>0</v>
      </c>
      <c r="D50" s="3300">
        <v>0</v>
      </c>
      <c r="E50" s="1456">
        <v>10</v>
      </c>
      <c r="F50" s="1445">
        <v>7</v>
      </c>
      <c r="G50" s="1456">
        <v>17</v>
      </c>
      <c r="H50" s="3165">
        <v>10</v>
      </c>
      <c r="I50" s="1445">
        <v>6</v>
      </c>
      <c r="J50" s="3300">
        <v>16</v>
      </c>
      <c r="K50" s="1456">
        <v>10</v>
      </c>
      <c r="L50" s="1445">
        <v>7</v>
      </c>
      <c r="M50" s="1456">
        <v>17</v>
      </c>
      <c r="N50" s="3180">
        <f t="shared" si="13"/>
        <v>30</v>
      </c>
      <c r="O50" s="3253">
        <f t="shared" si="13"/>
        <v>20</v>
      </c>
      <c r="P50" s="3254">
        <f t="shared" si="14"/>
        <v>50</v>
      </c>
    </row>
    <row r="51" spans="1:16" ht="44.45" customHeight="1">
      <c r="A51" s="3264" t="s">
        <v>296</v>
      </c>
      <c r="B51" s="3165">
        <v>0</v>
      </c>
      <c r="C51" s="1445">
        <v>0</v>
      </c>
      <c r="D51" s="3300">
        <v>0</v>
      </c>
      <c r="E51" s="1456">
        <v>0</v>
      </c>
      <c r="F51" s="1445">
        <v>0</v>
      </c>
      <c r="G51" s="1456">
        <v>0</v>
      </c>
      <c r="H51" s="3165">
        <v>0</v>
      </c>
      <c r="I51" s="1445">
        <v>0</v>
      </c>
      <c r="J51" s="3300">
        <v>0</v>
      </c>
      <c r="K51" s="1456">
        <v>0</v>
      </c>
      <c r="L51" s="1445">
        <v>0</v>
      </c>
      <c r="M51" s="1456">
        <v>0</v>
      </c>
      <c r="N51" s="3180">
        <f t="shared" si="13"/>
        <v>0</v>
      </c>
      <c r="O51" s="3253">
        <f t="shared" si="13"/>
        <v>0</v>
      </c>
      <c r="P51" s="3254">
        <f t="shared" si="14"/>
        <v>0</v>
      </c>
    </row>
    <row r="52" spans="1:16" ht="24.95" customHeight="1" thickBot="1">
      <c r="A52" s="3166" t="s">
        <v>277</v>
      </c>
      <c r="B52" s="3167">
        <v>0</v>
      </c>
      <c r="C52" s="3132">
        <v>0</v>
      </c>
      <c r="D52" s="3301">
        <v>0</v>
      </c>
      <c r="E52" s="3309">
        <v>0</v>
      </c>
      <c r="F52" s="3132">
        <v>0</v>
      </c>
      <c r="G52" s="3309">
        <v>0</v>
      </c>
      <c r="H52" s="3167">
        <v>0</v>
      </c>
      <c r="I52" s="3132">
        <v>0</v>
      </c>
      <c r="J52" s="3301">
        <v>0</v>
      </c>
      <c r="K52" s="3309">
        <v>0</v>
      </c>
      <c r="L52" s="3132">
        <v>0</v>
      </c>
      <c r="M52" s="3309">
        <v>0</v>
      </c>
      <c r="N52" s="3255">
        <f t="shared" si="13"/>
        <v>0</v>
      </c>
      <c r="O52" s="3256">
        <f t="shared" si="13"/>
        <v>0</v>
      </c>
      <c r="P52" s="3257">
        <f t="shared" si="14"/>
        <v>0</v>
      </c>
    </row>
    <row r="53" spans="1:16" ht="24.95" customHeight="1">
      <c r="A53" s="3171" t="s">
        <v>141</v>
      </c>
      <c r="B53" s="3285">
        <v>22</v>
      </c>
      <c r="C53" s="3315">
        <v>2</v>
      </c>
      <c r="D53" s="3298">
        <v>24</v>
      </c>
      <c r="E53" s="3285">
        <v>22</v>
      </c>
      <c r="F53" s="3315">
        <v>8</v>
      </c>
      <c r="G53" s="3298">
        <v>30</v>
      </c>
      <c r="H53" s="3285">
        <v>21</v>
      </c>
      <c r="I53" s="3315">
        <v>4</v>
      </c>
      <c r="J53" s="3298">
        <v>25</v>
      </c>
      <c r="K53" s="3285">
        <v>20</v>
      </c>
      <c r="L53" s="3315">
        <v>4</v>
      </c>
      <c r="M53" s="3298">
        <v>24</v>
      </c>
      <c r="N53" s="3242">
        <f t="shared" si="13"/>
        <v>85</v>
      </c>
      <c r="O53" s="3243">
        <f t="shared" si="13"/>
        <v>18</v>
      </c>
      <c r="P53" s="3244">
        <f t="shared" si="14"/>
        <v>103</v>
      </c>
    </row>
    <row r="54" spans="1:16" ht="24.95" customHeight="1">
      <c r="A54" s="3176" t="s">
        <v>142</v>
      </c>
      <c r="B54" s="3279">
        <v>45</v>
      </c>
      <c r="C54" s="3234">
        <v>6</v>
      </c>
      <c r="D54" s="3235">
        <v>51</v>
      </c>
      <c r="E54" s="3279">
        <v>41</v>
      </c>
      <c r="F54" s="3234">
        <v>0</v>
      </c>
      <c r="G54" s="3235">
        <v>41</v>
      </c>
      <c r="H54" s="3279">
        <v>36</v>
      </c>
      <c r="I54" s="3234">
        <v>2</v>
      </c>
      <c r="J54" s="3235">
        <v>38</v>
      </c>
      <c r="K54" s="3279">
        <v>34</v>
      </c>
      <c r="L54" s="3234">
        <v>5</v>
      </c>
      <c r="M54" s="3235">
        <v>39</v>
      </c>
      <c r="N54" s="3245">
        <f t="shared" si="13"/>
        <v>156</v>
      </c>
      <c r="O54" s="3246">
        <f t="shared" si="13"/>
        <v>13</v>
      </c>
      <c r="P54" s="3247">
        <f t="shared" si="14"/>
        <v>169</v>
      </c>
    </row>
    <row r="55" spans="1:16" ht="24.95" customHeight="1">
      <c r="A55" s="3176" t="s">
        <v>307</v>
      </c>
      <c r="B55" s="3279">
        <v>23</v>
      </c>
      <c r="C55" s="3234">
        <v>2</v>
      </c>
      <c r="D55" s="3235">
        <v>25</v>
      </c>
      <c r="E55" s="3279">
        <v>27</v>
      </c>
      <c r="F55" s="3234">
        <v>4</v>
      </c>
      <c r="G55" s="3235">
        <v>31</v>
      </c>
      <c r="H55" s="3279">
        <v>28</v>
      </c>
      <c r="I55" s="3234">
        <v>2</v>
      </c>
      <c r="J55" s="3235">
        <v>30</v>
      </c>
      <c r="K55" s="3279">
        <v>26</v>
      </c>
      <c r="L55" s="3234">
        <v>0</v>
      </c>
      <c r="M55" s="3235">
        <v>26</v>
      </c>
      <c r="N55" s="3245">
        <f t="shared" si="13"/>
        <v>104</v>
      </c>
      <c r="O55" s="3246">
        <f t="shared" si="13"/>
        <v>8</v>
      </c>
      <c r="P55" s="3247">
        <f t="shared" si="14"/>
        <v>112</v>
      </c>
    </row>
    <row r="56" spans="1:16" ht="24.95" customHeight="1">
      <c r="A56" s="3176" t="s">
        <v>144</v>
      </c>
      <c r="B56" s="3279">
        <v>48</v>
      </c>
      <c r="C56" s="3234">
        <v>6</v>
      </c>
      <c r="D56" s="3235">
        <v>54</v>
      </c>
      <c r="E56" s="3279">
        <v>39</v>
      </c>
      <c r="F56" s="3234">
        <v>3</v>
      </c>
      <c r="G56" s="3235">
        <v>42</v>
      </c>
      <c r="H56" s="3279">
        <v>30</v>
      </c>
      <c r="I56" s="3234">
        <v>2</v>
      </c>
      <c r="J56" s="3235">
        <v>32</v>
      </c>
      <c r="K56" s="3279">
        <v>32</v>
      </c>
      <c r="L56" s="3234">
        <v>3</v>
      </c>
      <c r="M56" s="3235">
        <v>35</v>
      </c>
      <c r="N56" s="3245">
        <f t="shared" si="13"/>
        <v>149</v>
      </c>
      <c r="O56" s="3246">
        <f t="shared" si="13"/>
        <v>14</v>
      </c>
      <c r="P56" s="3247">
        <f t="shared" si="14"/>
        <v>163</v>
      </c>
    </row>
    <row r="57" spans="1:16" ht="24.95" customHeight="1">
      <c r="A57" s="3140" t="s">
        <v>145</v>
      </c>
      <c r="B57" s="3279">
        <v>24</v>
      </c>
      <c r="C57" s="3234">
        <v>2</v>
      </c>
      <c r="D57" s="3235">
        <v>26</v>
      </c>
      <c r="E57" s="3279">
        <v>31</v>
      </c>
      <c r="F57" s="3234">
        <v>3</v>
      </c>
      <c r="G57" s="3235">
        <v>34</v>
      </c>
      <c r="H57" s="3279">
        <v>30</v>
      </c>
      <c r="I57" s="3234">
        <v>0</v>
      </c>
      <c r="J57" s="3235">
        <v>30</v>
      </c>
      <c r="K57" s="3279">
        <v>27</v>
      </c>
      <c r="L57" s="3234">
        <v>2</v>
      </c>
      <c r="M57" s="3235">
        <v>29</v>
      </c>
      <c r="N57" s="1060">
        <f t="shared" si="13"/>
        <v>112</v>
      </c>
      <c r="O57" s="1061">
        <f t="shared" si="13"/>
        <v>7</v>
      </c>
      <c r="P57" s="1062">
        <f t="shared" si="14"/>
        <v>119</v>
      </c>
    </row>
    <row r="58" spans="1:16" ht="24.95" customHeight="1">
      <c r="A58" s="3140" t="s">
        <v>244</v>
      </c>
      <c r="B58" s="3279">
        <v>19</v>
      </c>
      <c r="C58" s="3234">
        <v>0</v>
      </c>
      <c r="D58" s="3235">
        <v>19</v>
      </c>
      <c r="E58" s="3279">
        <v>16</v>
      </c>
      <c r="F58" s="3234">
        <v>1</v>
      </c>
      <c r="G58" s="3235">
        <v>17</v>
      </c>
      <c r="H58" s="3279">
        <v>10</v>
      </c>
      <c r="I58" s="3234">
        <v>1</v>
      </c>
      <c r="J58" s="3235">
        <v>11</v>
      </c>
      <c r="K58" s="3279">
        <v>12</v>
      </c>
      <c r="L58" s="3234">
        <v>0</v>
      </c>
      <c r="M58" s="3235">
        <v>12</v>
      </c>
      <c r="N58" s="1060">
        <f t="shared" si="13"/>
        <v>57</v>
      </c>
      <c r="O58" s="1061">
        <f t="shared" si="13"/>
        <v>2</v>
      </c>
      <c r="P58" s="1062">
        <f t="shared" si="14"/>
        <v>59</v>
      </c>
    </row>
    <row r="59" spans="1:16" ht="24.95" customHeight="1">
      <c r="A59" s="3140" t="s">
        <v>245</v>
      </c>
      <c r="B59" s="3279">
        <v>17</v>
      </c>
      <c r="C59" s="3234">
        <v>0</v>
      </c>
      <c r="D59" s="3235">
        <v>17</v>
      </c>
      <c r="E59" s="3279">
        <v>11</v>
      </c>
      <c r="F59" s="3234">
        <v>0</v>
      </c>
      <c r="G59" s="3235">
        <v>11</v>
      </c>
      <c r="H59" s="3279">
        <v>16</v>
      </c>
      <c r="I59" s="3234">
        <v>0</v>
      </c>
      <c r="J59" s="3235">
        <v>16</v>
      </c>
      <c r="K59" s="3279">
        <v>16</v>
      </c>
      <c r="L59" s="3234">
        <v>4</v>
      </c>
      <c r="M59" s="3235">
        <v>20</v>
      </c>
      <c r="N59" s="1060">
        <f t="shared" si="13"/>
        <v>60</v>
      </c>
      <c r="O59" s="1061">
        <f t="shared" si="13"/>
        <v>4</v>
      </c>
      <c r="P59" s="1062">
        <f t="shared" si="14"/>
        <v>64</v>
      </c>
    </row>
    <row r="60" spans="1:16" ht="24.95" customHeight="1">
      <c r="A60" s="3140" t="s">
        <v>146</v>
      </c>
      <c r="B60" s="3287">
        <v>18</v>
      </c>
      <c r="C60" s="1441">
        <v>0</v>
      </c>
      <c r="D60" s="3270">
        <v>18</v>
      </c>
      <c r="E60" s="3287">
        <v>16</v>
      </c>
      <c r="F60" s="1441">
        <v>9</v>
      </c>
      <c r="G60" s="3319">
        <v>25</v>
      </c>
      <c r="H60" s="3270">
        <v>28</v>
      </c>
      <c r="I60" s="1441">
        <v>3</v>
      </c>
      <c r="J60" s="3270">
        <v>31</v>
      </c>
      <c r="K60" s="3287">
        <v>20</v>
      </c>
      <c r="L60" s="1441">
        <v>6</v>
      </c>
      <c r="M60" s="3270">
        <v>26</v>
      </c>
      <c r="N60" s="1060">
        <f t="shared" si="13"/>
        <v>82</v>
      </c>
      <c r="O60" s="1061">
        <f t="shared" si="13"/>
        <v>18</v>
      </c>
      <c r="P60" s="1062">
        <f t="shared" si="14"/>
        <v>100</v>
      </c>
    </row>
    <row r="61" spans="1:16" ht="40.5">
      <c r="A61" s="3140" t="s">
        <v>246</v>
      </c>
      <c r="B61" s="3287">
        <v>10</v>
      </c>
      <c r="C61" s="1441">
        <v>5</v>
      </c>
      <c r="D61" s="3270">
        <v>15</v>
      </c>
      <c r="E61" s="3287">
        <v>9</v>
      </c>
      <c r="F61" s="1441">
        <v>5</v>
      </c>
      <c r="G61" s="3319">
        <v>14</v>
      </c>
      <c r="H61" s="3270">
        <v>17</v>
      </c>
      <c r="I61" s="1441">
        <v>1</v>
      </c>
      <c r="J61" s="3270">
        <v>18</v>
      </c>
      <c r="K61" s="3287">
        <v>9</v>
      </c>
      <c r="L61" s="1441">
        <v>1</v>
      </c>
      <c r="M61" s="3270">
        <v>10</v>
      </c>
      <c r="N61" s="1060">
        <f t="shared" si="13"/>
        <v>45</v>
      </c>
      <c r="O61" s="1061">
        <f t="shared" si="13"/>
        <v>12</v>
      </c>
      <c r="P61" s="1062">
        <f t="shared" si="14"/>
        <v>57</v>
      </c>
    </row>
    <row r="62" spans="1:16" ht="25.5" customHeight="1" thickBot="1">
      <c r="A62" s="3140" t="s">
        <v>147</v>
      </c>
      <c r="B62" s="3286">
        <v>0</v>
      </c>
      <c r="C62" s="3271">
        <v>0</v>
      </c>
      <c r="D62" s="3302">
        <v>0</v>
      </c>
      <c r="E62" s="3286">
        <v>0</v>
      </c>
      <c r="F62" s="3271">
        <v>0</v>
      </c>
      <c r="G62" s="3320">
        <v>0</v>
      </c>
      <c r="H62" s="3302">
        <v>13</v>
      </c>
      <c r="I62" s="3271">
        <v>1</v>
      </c>
      <c r="J62" s="3302">
        <v>14</v>
      </c>
      <c r="K62" s="3286">
        <v>10</v>
      </c>
      <c r="L62" s="3271">
        <v>6</v>
      </c>
      <c r="M62" s="3302">
        <v>16</v>
      </c>
      <c r="N62" s="680">
        <f t="shared" si="13"/>
        <v>23</v>
      </c>
      <c r="O62" s="681">
        <f t="shared" si="13"/>
        <v>7</v>
      </c>
      <c r="P62" s="619">
        <f t="shared" si="14"/>
        <v>30</v>
      </c>
    </row>
    <row r="63" spans="1:16" ht="24.95" customHeight="1" thickBot="1">
      <c r="A63" s="3265" t="s">
        <v>8</v>
      </c>
      <c r="B63" s="3288">
        <f>B37+B38+B39+B40+B41+B42+B43+B44+B45+B46+B53+B54+B55+B56+B57+B58+B59+B60+B61+B62</f>
        <v>629</v>
      </c>
      <c r="C63" s="3316">
        <f t="shared" ref="C63:P63" si="15">C37+C38+C39+C40+C41+C42+C43+C44+C45+C46+C53+C54+C55+C56+C57+C58+C59+C60+C61+C62</f>
        <v>142</v>
      </c>
      <c r="D63" s="3303">
        <f t="shared" si="15"/>
        <v>771</v>
      </c>
      <c r="E63" s="3288">
        <f t="shared" si="15"/>
        <v>540</v>
      </c>
      <c r="F63" s="3316">
        <f t="shared" si="15"/>
        <v>136</v>
      </c>
      <c r="G63" s="3303">
        <f t="shared" si="15"/>
        <v>676</v>
      </c>
      <c r="H63" s="3288">
        <f t="shared" si="15"/>
        <v>622</v>
      </c>
      <c r="I63" s="3316">
        <f t="shared" si="15"/>
        <v>165</v>
      </c>
      <c r="J63" s="3303">
        <f t="shared" si="15"/>
        <v>787</v>
      </c>
      <c r="K63" s="3288">
        <f t="shared" si="15"/>
        <v>582</v>
      </c>
      <c r="L63" s="3316">
        <f t="shared" si="15"/>
        <v>115</v>
      </c>
      <c r="M63" s="3303">
        <f t="shared" si="15"/>
        <v>697</v>
      </c>
      <c r="N63" s="3274">
        <f t="shared" si="15"/>
        <v>2373</v>
      </c>
      <c r="O63" s="3274">
        <f t="shared" si="15"/>
        <v>558</v>
      </c>
      <c r="P63" s="3275">
        <f t="shared" si="15"/>
        <v>2931</v>
      </c>
    </row>
    <row r="64" spans="1:16" ht="33" customHeight="1" thickBot="1">
      <c r="A64" s="3236" t="s">
        <v>25</v>
      </c>
      <c r="B64" s="3289"/>
      <c r="C64" s="3237"/>
      <c r="D64" s="3304"/>
      <c r="E64" s="3318"/>
      <c r="F64" s="3237"/>
      <c r="G64" s="3318"/>
      <c r="H64" s="3289"/>
      <c r="I64" s="3237"/>
      <c r="J64" s="3318"/>
      <c r="K64" s="3289"/>
      <c r="L64" s="3237"/>
      <c r="M64" s="3318"/>
      <c r="N64" s="1064"/>
      <c r="O64" s="3260"/>
      <c r="P64" s="3263"/>
    </row>
    <row r="65" spans="1:20" ht="24" customHeight="1">
      <c r="A65" s="3179" t="s">
        <v>240</v>
      </c>
      <c r="B65" s="3290">
        <v>1</v>
      </c>
      <c r="C65" s="3238">
        <v>0</v>
      </c>
      <c r="D65" s="3305">
        <v>1</v>
      </c>
      <c r="E65" s="3290">
        <v>0</v>
      </c>
      <c r="F65" s="3238">
        <v>0</v>
      </c>
      <c r="G65" s="3321">
        <v>0</v>
      </c>
      <c r="H65" s="3305">
        <v>2</v>
      </c>
      <c r="I65" s="3238">
        <v>0</v>
      </c>
      <c r="J65" s="3305">
        <v>2</v>
      </c>
      <c r="K65" s="3290">
        <v>0</v>
      </c>
      <c r="L65" s="3238">
        <v>0</v>
      </c>
      <c r="M65" s="3321">
        <v>0</v>
      </c>
      <c r="N65" s="3266">
        <f>B65+E65+H65+K65</f>
        <v>3</v>
      </c>
      <c r="O65" s="1061">
        <f>C65+F65+I65+L65</f>
        <v>0</v>
      </c>
      <c r="P65" s="1062">
        <f>N65+O65</f>
        <v>3</v>
      </c>
    </row>
    <row r="66" spans="1:20" ht="24" customHeight="1">
      <c r="A66" s="3140" t="s">
        <v>135</v>
      </c>
      <c r="B66" s="3287">
        <v>1</v>
      </c>
      <c r="C66" s="1441">
        <v>0</v>
      </c>
      <c r="D66" s="3270">
        <v>1</v>
      </c>
      <c r="E66" s="3287">
        <v>0</v>
      </c>
      <c r="F66" s="1441">
        <v>0</v>
      </c>
      <c r="G66" s="3319">
        <v>0</v>
      </c>
      <c r="H66" s="3270">
        <v>0</v>
      </c>
      <c r="I66" s="1441">
        <v>0</v>
      </c>
      <c r="J66" s="3270">
        <v>0</v>
      </c>
      <c r="K66" s="3287">
        <v>0</v>
      </c>
      <c r="L66" s="1441">
        <v>0</v>
      </c>
      <c r="M66" s="3319">
        <v>0</v>
      </c>
      <c r="N66" s="3266">
        <f t="shared" ref="N66:O81" si="16">B66+E66+H66+K66</f>
        <v>1</v>
      </c>
      <c r="O66" s="1061">
        <f t="shared" si="16"/>
        <v>0</v>
      </c>
      <c r="P66" s="1062">
        <f t="shared" ref="P66:P90" si="17">N66+O66</f>
        <v>1</v>
      </c>
    </row>
    <row r="67" spans="1:20" ht="24" customHeight="1">
      <c r="A67" s="3140" t="s">
        <v>241</v>
      </c>
      <c r="B67" s="3287">
        <v>0</v>
      </c>
      <c r="C67" s="1441">
        <v>0</v>
      </c>
      <c r="D67" s="3270">
        <v>0</v>
      </c>
      <c r="E67" s="3287">
        <v>0</v>
      </c>
      <c r="F67" s="1441">
        <v>0</v>
      </c>
      <c r="G67" s="3319">
        <v>0</v>
      </c>
      <c r="H67" s="3270">
        <v>1</v>
      </c>
      <c r="I67" s="1441">
        <v>0</v>
      </c>
      <c r="J67" s="3270">
        <v>1</v>
      </c>
      <c r="K67" s="3287">
        <v>2</v>
      </c>
      <c r="L67" s="1441">
        <v>0</v>
      </c>
      <c r="M67" s="3319">
        <v>2</v>
      </c>
      <c r="N67" s="3266">
        <f t="shared" si="16"/>
        <v>3</v>
      </c>
      <c r="O67" s="1061">
        <f t="shared" si="16"/>
        <v>0</v>
      </c>
      <c r="P67" s="1062">
        <f t="shared" si="17"/>
        <v>3</v>
      </c>
    </row>
    <row r="68" spans="1:20" ht="24" customHeight="1">
      <c r="A68" s="3140" t="s">
        <v>242</v>
      </c>
      <c r="B68" s="3287">
        <v>0</v>
      </c>
      <c r="C68" s="1441">
        <v>0</v>
      </c>
      <c r="D68" s="3270">
        <v>0</v>
      </c>
      <c r="E68" s="3287">
        <v>1</v>
      </c>
      <c r="F68" s="1441">
        <v>0</v>
      </c>
      <c r="G68" s="3319">
        <v>1</v>
      </c>
      <c r="H68" s="3270">
        <v>0</v>
      </c>
      <c r="I68" s="1441">
        <v>0</v>
      </c>
      <c r="J68" s="3270">
        <v>0</v>
      </c>
      <c r="K68" s="3287">
        <v>1</v>
      </c>
      <c r="L68" s="1441">
        <v>0</v>
      </c>
      <c r="M68" s="3319">
        <v>1</v>
      </c>
      <c r="N68" s="3266">
        <f t="shared" si="16"/>
        <v>2</v>
      </c>
      <c r="O68" s="1061">
        <f t="shared" si="16"/>
        <v>0</v>
      </c>
      <c r="P68" s="1062">
        <f t="shared" si="17"/>
        <v>2</v>
      </c>
      <c r="Q68" s="527"/>
      <c r="R68" s="527"/>
      <c r="S68" s="527"/>
      <c r="T68" s="527"/>
    </row>
    <row r="69" spans="1:20" ht="24" customHeight="1">
      <c r="A69" s="3176" t="s">
        <v>136</v>
      </c>
      <c r="B69" s="3287">
        <v>0</v>
      </c>
      <c r="C69" s="1441">
        <v>0</v>
      </c>
      <c r="D69" s="3270">
        <v>0</v>
      </c>
      <c r="E69" s="3287">
        <v>0</v>
      </c>
      <c r="F69" s="1441">
        <v>0</v>
      </c>
      <c r="G69" s="3319">
        <v>0</v>
      </c>
      <c r="H69" s="3270">
        <v>0</v>
      </c>
      <c r="I69" s="1441">
        <v>0</v>
      </c>
      <c r="J69" s="3270">
        <v>0</v>
      </c>
      <c r="K69" s="3287">
        <v>1</v>
      </c>
      <c r="L69" s="1441">
        <v>0</v>
      </c>
      <c r="M69" s="3319">
        <v>1</v>
      </c>
      <c r="N69" s="3266">
        <f t="shared" si="16"/>
        <v>1</v>
      </c>
      <c r="O69" s="1061">
        <f t="shared" si="16"/>
        <v>0</v>
      </c>
      <c r="P69" s="1062">
        <f t="shared" si="17"/>
        <v>1</v>
      </c>
    </row>
    <row r="70" spans="1:20" ht="24" customHeight="1">
      <c r="A70" s="3140" t="s">
        <v>243</v>
      </c>
      <c r="B70" s="3287">
        <v>0</v>
      </c>
      <c r="C70" s="1441">
        <v>0</v>
      </c>
      <c r="D70" s="3270">
        <v>0</v>
      </c>
      <c r="E70" s="3287">
        <v>0</v>
      </c>
      <c r="F70" s="1441">
        <v>0</v>
      </c>
      <c r="G70" s="3319">
        <v>0</v>
      </c>
      <c r="H70" s="3270">
        <v>0</v>
      </c>
      <c r="I70" s="1441">
        <v>0</v>
      </c>
      <c r="J70" s="3270">
        <v>0</v>
      </c>
      <c r="K70" s="3287">
        <v>2</v>
      </c>
      <c r="L70" s="1441">
        <v>0</v>
      </c>
      <c r="M70" s="3319">
        <v>2</v>
      </c>
      <c r="N70" s="3266">
        <f t="shared" si="16"/>
        <v>2</v>
      </c>
      <c r="O70" s="1061">
        <f t="shared" si="16"/>
        <v>0</v>
      </c>
      <c r="P70" s="1062">
        <f t="shared" si="17"/>
        <v>2</v>
      </c>
    </row>
    <row r="71" spans="1:20" ht="24" customHeight="1">
      <c r="A71" s="3140" t="s">
        <v>137</v>
      </c>
      <c r="B71" s="3287">
        <v>1</v>
      </c>
      <c r="C71" s="1441">
        <v>0</v>
      </c>
      <c r="D71" s="3270">
        <v>1</v>
      </c>
      <c r="E71" s="3287">
        <v>3</v>
      </c>
      <c r="F71" s="1441">
        <v>0</v>
      </c>
      <c r="G71" s="3319">
        <v>3</v>
      </c>
      <c r="H71" s="3270">
        <v>1</v>
      </c>
      <c r="I71" s="1441">
        <v>0</v>
      </c>
      <c r="J71" s="3270">
        <v>1</v>
      </c>
      <c r="K71" s="3287">
        <v>1</v>
      </c>
      <c r="L71" s="1441">
        <v>0</v>
      </c>
      <c r="M71" s="3319">
        <v>1</v>
      </c>
      <c r="N71" s="3266">
        <f t="shared" si="16"/>
        <v>6</v>
      </c>
      <c r="O71" s="1061">
        <f t="shared" si="16"/>
        <v>0</v>
      </c>
      <c r="P71" s="1062">
        <f t="shared" si="17"/>
        <v>6</v>
      </c>
    </row>
    <row r="72" spans="1:20" ht="24" customHeight="1">
      <c r="A72" s="3140" t="s">
        <v>138</v>
      </c>
      <c r="B72" s="3287">
        <v>4</v>
      </c>
      <c r="C72" s="1441">
        <v>0</v>
      </c>
      <c r="D72" s="3270">
        <v>4</v>
      </c>
      <c r="E72" s="3287">
        <v>1</v>
      </c>
      <c r="F72" s="1441">
        <v>0</v>
      </c>
      <c r="G72" s="3319">
        <v>1</v>
      </c>
      <c r="H72" s="3270">
        <v>0</v>
      </c>
      <c r="I72" s="1441">
        <v>0</v>
      </c>
      <c r="J72" s="3270">
        <v>0</v>
      </c>
      <c r="K72" s="3287">
        <v>1</v>
      </c>
      <c r="L72" s="1441">
        <v>0</v>
      </c>
      <c r="M72" s="3319">
        <v>1</v>
      </c>
      <c r="N72" s="3266">
        <f t="shared" si="16"/>
        <v>6</v>
      </c>
      <c r="O72" s="1061">
        <f t="shared" si="16"/>
        <v>0</v>
      </c>
      <c r="P72" s="1062">
        <f t="shared" si="17"/>
        <v>6</v>
      </c>
    </row>
    <row r="73" spans="1:20" ht="24" customHeight="1" thickBot="1">
      <c r="A73" s="3177" t="s">
        <v>139</v>
      </c>
      <c r="B73" s="3291">
        <v>1</v>
      </c>
      <c r="C73" s="3276">
        <v>0</v>
      </c>
      <c r="D73" s="3306">
        <v>1</v>
      </c>
      <c r="E73" s="3291">
        <v>1</v>
      </c>
      <c r="F73" s="3276">
        <v>1</v>
      </c>
      <c r="G73" s="3322">
        <v>2</v>
      </c>
      <c r="H73" s="3306">
        <v>1</v>
      </c>
      <c r="I73" s="3276">
        <v>0</v>
      </c>
      <c r="J73" s="3306">
        <v>1</v>
      </c>
      <c r="K73" s="3291">
        <v>2</v>
      </c>
      <c r="L73" s="3276">
        <v>0</v>
      </c>
      <c r="M73" s="3322">
        <v>2</v>
      </c>
      <c r="N73" s="3277">
        <f t="shared" si="16"/>
        <v>5</v>
      </c>
      <c r="O73" s="3267">
        <f t="shared" si="16"/>
        <v>1</v>
      </c>
      <c r="P73" s="3268">
        <f t="shared" si="17"/>
        <v>6</v>
      </c>
    </row>
    <row r="74" spans="1:20" ht="24" customHeight="1" thickBot="1">
      <c r="A74" s="3273" t="s">
        <v>140</v>
      </c>
      <c r="B74" s="3292">
        <f>SUM(B75:B80)</f>
        <v>0</v>
      </c>
      <c r="C74" s="681">
        <f t="shared" ref="C74:M74" si="18">SUM(C75:C80)</f>
        <v>1</v>
      </c>
      <c r="D74" s="3307">
        <f t="shared" si="18"/>
        <v>1</v>
      </c>
      <c r="E74" s="3292">
        <f t="shared" si="18"/>
        <v>1</v>
      </c>
      <c r="F74" s="681">
        <f t="shared" si="18"/>
        <v>3</v>
      </c>
      <c r="G74" s="3307">
        <f t="shared" si="18"/>
        <v>4</v>
      </c>
      <c r="H74" s="3292">
        <f t="shared" si="18"/>
        <v>1</v>
      </c>
      <c r="I74" s="681">
        <f t="shared" si="18"/>
        <v>2</v>
      </c>
      <c r="J74" s="3307">
        <f t="shared" si="18"/>
        <v>3</v>
      </c>
      <c r="K74" s="3292">
        <f t="shared" si="18"/>
        <v>1</v>
      </c>
      <c r="L74" s="681">
        <f t="shared" si="18"/>
        <v>1</v>
      </c>
      <c r="M74" s="3307">
        <f t="shared" si="18"/>
        <v>2</v>
      </c>
      <c r="N74" s="3266">
        <f t="shared" si="16"/>
        <v>3</v>
      </c>
      <c r="O74" s="1061">
        <f t="shared" si="16"/>
        <v>7</v>
      </c>
      <c r="P74" s="1062">
        <f t="shared" si="17"/>
        <v>10</v>
      </c>
    </row>
    <row r="75" spans="1:20" ht="24" customHeight="1">
      <c r="A75" s="3145" t="s">
        <v>274</v>
      </c>
      <c r="B75" s="3164">
        <v>0</v>
      </c>
      <c r="C75" s="3130">
        <v>0</v>
      </c>
      <c r="D75" s="3308">
        <v>0</v>
      </c>
      <c r="E75" s="3164">
        <v>0</v>
      </c>
      <c r="F75" s="3130">
        <v>0</v>
      </c>
      <c r="G75" s="3299">
        <v>0</v>
      </c>
      <c r="H75" s="3308">
        <v>0</v>
      </c>
      <c r="I75" s="3130">
        <v>0</v>
      </c>
      <c r="J75" s="3308">
        <v>0</v>
      </c>
      <c r="K75" s="3164">
        <v>0</v>
      </c>
      <c r="L75" s="3130">
        <v>0</v>
      </c>
      <c r="M75" s="3239">
        <v>0</v>
      </c>
      <c r="N75" s="3242">
        <f t="shared" si="16"/>
        <v>0</v>
      </c>
      <c r="O75" s="3243">
        <f t="shared" si="16"/>
        <v>0</v>
      </c>
      <c r="P75" s="3252">
        <f t="shared" si="17"/>
        <v>0</v>
      </c>
    </row>
    <row r="76" spans="1:20" ht="24" customHeight="1">
      <c r="A76" s="3149" t="s">
        <v>275</v>
      </c>
      <c r="B76" s="3165">
        <v>0</v>
      </c>
      <c r="C76" s="1445">
        <v>0</v>
      </c>
      <c r="D76" s="1456">
        <v>0</v>
      </c>
      <c r="E76" s="3165">
        <v>0</v>
      </c>
      <c r="F76" s="1445">
        <v>2</v>
      </c>
      <c r="G76" s="3300">
        <v>2</v>
      </c>
      <c r="H76" s="1456">
        <v>0</v>
      </c>
      <c r="I76" s="1445">
        <v>0</v>
      </c>
      <c r="J76" s="1456">
        <v>0</v>
      </c>
      <c r="K76" s="3165">
        <v>0</v>
      </c>
      <c r="L76" s="1445">
        <v>0</v>
      </c>
      <c r="M76" s="1456">
        <v>0</v>
      </c>
      <c r="N76" s="3245">
        <f t="shared" si="16"/>
        <v>0</v>
      </c>
      <c r="O76" s="3246">
        <f t="shared" si="16"/>
        <v>2</v>
      </c>
      <c r="P76" s="3254">
        <f t="shared" si="17"/>
        <v>2</v>
      </c>
    </row>
    <row r="77" spans="1:20" ht="24" customHeight="1">
      <c r="A77" s="3149" t="s">
        <v>276</v>
      </c>
      <c r="B77" s="3165">
        <v>0</v>
      </c>
      <c r="C77" s="1445">
        <v>1</v>
      </c>
      <c r="D77" s="1456">
        <v>1</v>
      </c>
      <c r="E77" s="3165">
        <v>1</v>
      </c>
      <c r="F77" s="1445">
        <v>1</v>
      </c>
      <c r="G77" s="3300">
        <v>2</v>
      </c>
      <c r="H77" s="1456">
        <v>1</v>
      </c>
      <c r="I77" s="1445">
        <v>2</v>
      </c>
      <c r="J77" s="1456">
        <v>3</v>
      </c>
      <c r="K77" s="3165">
        <v>1</v>
      </c>
      <c r="L77" s="1445">
        <v>1</v>
      </c>
      <c r="M77" s="1456">
        <v>2</v>
      </c>
      <c r="N77" s="3245">
        <f t="shared" si="16"/>
        <v>3</v>
      </c>
      <c r="O77" s="3246">
        <f t="shared" si="16"/>
        <v>5</v>
      </c>
      <c r="P77" s="3254">
        <f t="shared" si="17"/>
        <v>8</v>
      </c>
    </row>
    <row r="78" spans="1:20" ht="24" customHeight="1">
      <c r="A78" s="3149" t="s">
        <v>295</v>
      </c>
      <c r="B78" s="3165">
        <v>0</v>
      </c>
      <c r="C78" s="1445">
        <v>0</v>
      </c>
      <c r="D78" s="1456">
        <v>0</v>
      </c>
      <c r="E78" s="3165">
        <v>0</v>
      </c>
      <c r="F78" s="1445">
        <v>0</v>
      </c>
      <c r="G78" s="3300">
        <v>0</v>
      </c>
      <c r="H78" s="1456">
        <v>0</v>
      </c>
      <c r="I78" s="1445">
        <v>0</v>
      </c>
      <c r="J78" s="1456">
        <v>0</v>
      </c>
      <c r="K78" s="3165">
        <v>0</v>
      </c>
      <c r="L78" s="1445">
        <v>0</v>
      </c>
      <c r="M78" s="1456">
        <v>0</v>
      </c>
      <c r="N78" s="3245">
        <f t="shared" si="16"/>
        <v>0</v>
      </c>
      <c r="O78" s="3246">
        <f t="shared" si="16"/>
        <v>0</v>
      </c>
      <c r="P78" s="3254">
        <f t="shared" si="17"/>
        <v>0</v>
      </c>
    </row>
    <row r="79" spans="1:20" ht="65.25" customHeight="1">
      <c r="A79" s="3149" t="s">
        <v>296</v>
      </c>
      <c r="B79" s="3165">
        <v>0</v>
      </c>
      <c r="C79" s="1445">
        <v>0</v>
      </c>
      <c r="D79" s="1456">
        <v>0</v>
      </c>
      <c r="E79" s="3165">
        <v>0</v>
      </c>
      <c r="F79" s="1445">
        <v>0</v>
      </c>
      <c r="G79" s="3300">
        <v>0</v>
      </c>
      <c r="H79" s="1456">
        <v>0</v>
      </c>
      <c r="I79" s="1445">
        <v>0</v>
      </c>
      <c r="J79" s="1456">
        <v>0</v>
      </c>
      <c r="K79" s="3165">
        <v>0</v>
      </c>
      <c r="L79" s="1445">
        <v>0</v>
      </c>
      <c r="M79" s="1456">
        <v>0</v>
      </c>
      <c r="N79" s="3245">
        <f t="shared" si="16"/>
        <v>0</v>
      </c>
      <c r="O79" s="3246">
        <f t="shared" si="16"/>
        <v>0</v>
      </c>
      <c r="P79" s="3254">
        <f t="shared" si="17"/>
        <v>0</v>
      </c>
    </row>
    <row r="80" spans="1:20" ht="31.5" customHeight="1" thickBot="1">
      <c r="A80" s="3166" t="s">
        <v>277</v>
      </c>
      <c r="B80" s="3167">
        <v>0</v>
      </c>
      <c r="C80" s="3132">
        <v>0</v>
      </c>
      <c r="D80" s="3309">
        <v>0</v>
      </c>
      <c r="E80" s="3167">
        <v>0</v>
      </c>
      <c r="F80" s="3132">
        <v>0</v>
      </c>
      <c r="G80" s="3301">
        <v>0</v>
      </c>
      <c r="H80" s="3309">
        <v>0</v>
      </c>
      <c r="I80" s="3132">
        <v>0</v>
      </c>
      <c r="J80" s="3309">
        <v>0</v>
      </c>
      <c r="K80" s="3167">
        <v>0</v>
      </c>
      <c r="L80" s="3132">
        <v>0</v>
      </c>
      <c r="M80" s="3309">
        <v>0</v>
      </c>
      <c r="N80" s="808">
        <f t="shared" si="16"/>
        <v>0</v>
      </c>
      <c r="O80" s="809">
        <f t="shared" si="16"/>
        <v>0</v>
      </c>
      <c r="P80" s="3257">
        <f t="shared" si="17"/>
        <v>0</v>
      </c>
    </row>
    <row r="81" spans="1:16" ht="24" customHeight="1">
      <c r="A81" s="3179" t="s">
        <v>141</v>
      </c>
      <c r="B81" s="3290">
        <v>0</v>
      </c>
      <c r="C81" s="3238">
        <v>0</v>
      </c>
      <c r="D81" s="3305">
        <v>0</v>
      </c>
      <c r="E81" s="3290">
        <v>2</v>
      </c>
      <c r="F81" s="3238">
        <v>0</v>
      </c>
      <c r="G81" s="3321">
        <v>2</v>
      </c>
      <c r="H81" s="3305">
        <v>1</v>
      </c>
      <c r="I81" s="3238">
        <v>0</v>
      </c>
      <c r="J81" s="3305">
        <v>1</v>
      </c>
      <c r="K81" s="3290">
        <v>1</v>
      </c>
      <c r="L81" s="3238">
        <v>1</v>
      </c>
      <c r="M81" s="3305">
        <v>2</v>
      </c>
      <c r="N81" s="3242">
        <f t="shared" si="16"/>
        <v>4</v>
      </c>
      <c r="O81" s="3243">
        <f t="shared" si="16"/>
        <v>1</v>
      </c>
      <c r="P81" s="3244">
        <f t="shared" si="17"/>
        <v>5</v>
      </c>
    </row>
    <row r="82" spans="1:16" ht="24" customHeight="1">
      <c r="A82" s="3176" t="s">
        <v>142</v>
      </c>
      <c r="B82" s="3287">
        <v>1</v>
      </c>
      <c r="C82" s="1441">
        <v>0</v>
      </c>
      <c r="D82" s="3270">
        <v>1</v>
      </c>
      <c r="E82" s="3287">
        <v>1</v>
      </c>
      <c r="F82" s="1441">
        <v>0</v>
      </c>
      <c r="G82" s="3319">
        <v>1</v>
      </c>
      <c r="H82" s="3270">
        <v>1</v>
      </c>
      <c r="I82" s="1441">
        <v>0</v>
      </c>
      <c r="J82" s="3270">
        <v>1</v>
      </c>
      <c r="K82" s="3287">
        <v>0</v>
      </c>
      <c r="L82" s="1441">
        <v>0</v>
      </c>
      <c r="M82" s="3319">
        <v>0</v>
      </c>
      <c r="N82" s="3245">
        <f t="shared" ref="N82:O90" si="19">B82+E82+H82+K82</f>
        <v>3</v>
      </c>
      <c r="O82" s="3246">
        <f t="shared" si="19"/>
        <v>0</v>
      </c>
      <c r="P82" s="3247">
        <f t="shared" si="17"/>
        <v>3</v>
      </c>
    </row>
    <row r="83" spans="1:16" ht="24" customHeight="1">
      <c r="A83" s="3176" t="s">
        <v>307</v>
      </c>
      <c r="B83" s="3287">
        <v>1</v>
      </c>
      <c r="C83" s="1441">
        <v>0</v>
      </c>
      <c r="D83" s="3270">
        <v>1</v>
      </c>
      <c r="E83" s="3287">
        <v>0</v>
      </c>
      <c r="F83" s="1441">
        <v>0</v>
      </c>
      <c r="G83" s="3270">
        <v>0</v>
      </c>
      <c r="H83" s="3270">
        <v>3</v>
      </c>
      <c r="I83" s="1441">
        <v>0</v>
      </c>
      <c r="J83" s="3270">
        <v>3</v>
      </c>
      <c r="K83" s="3287">
        <v>1</v>
      </c>
      <c r="L83" s="1441">
        <v>0</v>
      </c>
      <c r="M83" s="3270">
        <v>1</v>
      </c>
      <c r="N83" s="3245">
        <f t="shared" si="19"/>
        <v>5</v>
      </c>
      <c r="O83" s="3246">
        <f t="shared" si="19"/>
        <v>0</v>
      </c>
      <c r="P83" s="3247">
        <f t="shared" si="17"/>
        <v>5</v>
      </c>
    </row>
    <row r="84" spans="1:16" ht="24" customHeight="1">
      <c r="A84" s="3176" t="s">
        <v>144</v>
      </c>
      <c r="B84" s="3287">
        <v>1</v>
      </c>
      <c r="C84" s="1441">
        <v>0</v>
      </c>
      <c r="D84" s="3270">
        <v>1</v>
      </c>
      <c r="E84" s="3287">
        <v>0</v>
      </c>
      <c r="F84" s="1441">
        <v>0</v>
      </c>
      <c r="G84" s="3319">
        <v>0</v>
      </c>
      <c r="H84" s="3270">
        <v>0</v>
      </c>
      <c r="I84" s="1441">
        <v>0</v>
      </c>
      <c r="J84" s="3270">
        <v>0</v>
      </c>
      <c r="K84" s="3287">
        <v>2</v>
      </c>
      <c r="L84" s="1441">
        <v>0</v>
      </c>
      <c r="M84" s="3270">
        <v>2</v>
      </c>
      <c r="N84" s="3245">
        <f t="shared" si="19"/>
        <v>3</v>
      </c>
      <c r="O84" s="3246">
        <f t="shared" si="19"/>
        <v>0</v>
      </c>
      <c r="P84" s="3247">
        <f t="shared" si="17"/>
        <v>3</v>
      </c>
    </row>
    <row r="85" spans="1:16" ht="24" customHeight="1">
      <c r="A85" s="3176" t="s">
        <v>145</v>
      </c>
      <c r="B85" s="3287">
        <v>0</v>
      </c>
      <c r="C85" s="1441">
        <v>0</v>
      </c>
      <c r="D85" s="3270">
        <v>0</v>
      </c>
      <c r="E85" s="3287">
        <v>2</v>
      </c>
      <c r="F85" s="1441">
        <v>0</v>
      </c>
      <c r="G85" s="3319">
        <v>2</v>
      </c>
      <c r="H85" s="3270">
        <v>0</v>
      </c>
      <c r="I85" s="1441">
        <v>0</v>
      </c>
      <c r="J85" s="3270">
        <v>0</v>
      </c>
      <c r="K85" s="3287">
        <v>0</v>
      </c>
      <c r="L85" s="1441">
        <v>1</v>
      </c>
      <c r="M85" s="3270">
        <v>1</v>
      </c>
      <c r="N85" s="3245">
        <f t="shared" si="19"/>
        <v>2</v>
      </c>
      <c r="O85" s="3246">
        <f t="shared" si="19"/>
        <v>1</v>
      </c>
      <c r="P85" s="3247">
        <f t="shared" si="17"/>
        <v>3</v>
      </c>
    </row>
    <row r="86" spans="1:16" ht="24" customHeight="1">
      <c r="A86" s="3140" t="s">
        <v>244</v>
      </c>
      <c r="B86" s="3287">
        <v>0</v>
      </c>
      <c r="C86" s="1441">
        <v>0</v>
      </c>
      <c r="D86" s="3270">
        <v>0</v>
      </c>
      <c r="E86" s="3287">
        <v>1</v>
      </c>
      <c r="F86" s="1441">
        <v>0</v>
      </c>
      <c r="G86" s="3319">
        <v>1</v>
      </c>
      <c r="H86" s="3270">
        <v>0</v>
      </c>
      <c r="I86" s="1441">
        <v>0</v>
      </c>
      <c r="J86" s="3270">
        <v>0</v>
      </c>
      <c r="K86" s="3287">
        <v>0</v>
      </c>
      <c r="L86" s="1441">
        <v>0</v>
      </c>
      <c r="M86" s="3270">
        <v>0</v>
      </c>
      <c r="N86" s="3245">
        <f t="shared" si="19"/>
        <v>1</v>
      </c>
      <c r="O86" s="3246">
        <f t="shared" si="19"/>
        <v>0</v>
      </c>
      <c r="P86" s="3247">
        <f t="shared" si="17"/>
        <v>1</v>
      </c>
    </row>
    <row r="87" spans="1:16" ht="24" customHeight="1">
      <c r="A87" s="3140" t="s">
        <v>245</v>
      </c>
      <c r="B87" s="3287">
        <v>0</v>
      </c>
      <c r="C87" s="1441">
        <v>0</v>
      </c>
      <c r="D87" s="3270">
        <v>0</v>
      </c>
      <c r="E87" s="3287">
        <v>0</v>
      </c>
      <c r="F87" s="1441">
        <v>0</v>
      </c>
      <c r="G87" s="3319">
        <v>0</v>
      </c>
      <c r="H87" s="3270">
        <v>0</v>
      </c>
      <c r="I87" s="1441">
        <v>0</v>
      </c>
      <c r="J87" s="3270">
        <v>0</v>
      </c>
      <c r="K87" s="3287">
        <v>0</v>
      </c>
      <c r="L87" s="1441">
        <v>0</v>
      </c>
      <c r="M87" s="3270">
        <v>0</v>
      </c>
      <c r="N87" s="3245">
        <f t="shared" si="19"/>
        <v>0</v>
      </c>
      <c r="O87" s="3246">
        <f t="shared" si="19"/>
        <v>0</v>
      </c>
      <c r="P87" s="3247">
        <f t="shared" si="17"/>
        <v>0</v>
      </c>
    </row>
    <row r="88" spans="1:16" ht="24" customHeight="1">
      <c r="A88" s="3140" t="s">
        <v>146</v>
      </c>
      <c r="B88" s="3287">
        <v>2</v>
      </c>
      <c r="C88" s="1441">
        <v>0</v>
      </c>
      <c r="D88" s="3270">
        <v>2</v>
      </c>
      <c r="E88" s="3287">
        <v>1</v>
      </c>
      <c r="F88" s="1441">
        <v>0</v>
      </c>
      <c r="G88" s="3319">
        <v>1</v>
      </c>
      <c r="H88" s="3270">
        <v>0</v>
      </c>
      <c r="I88" s="1441">
        <v>0</v>
      </c>
      <c r="J88" s="3270">
        <v>0</v>
      </c>
      <c r="K88" s="3287">
        <v>2</v>
      </c>
      <c r="L88" s="1441">
        <v>0</v>
      </c>
      <c r="M88" s="3270">
        <v>2</v>
      </c>
      <c r="N88" s="3245">
        <f t="shared" si="19"/>
        <v>5</v>
      </c>
      <c r="O88" s="3246">
        <f t="shared" si="19"/>
        <v>0</v>
      </c>
      <c r="P88" s="3247">
        <f t="shared" si="17"/>
        <v>5</v>
      </c>
    </row>
    <row r="89" spans="1:16" ht="48.75" customHeight="1">
      <c r="A89" s="3140" t="s">
        <v>246</v>
      </c>
      <c r="B89" s="3287">
        <v>0</v>
      </c>
      <c r="C89" s="1441">
        <v>0</v>
      </c>
      <c r="D89" s="3270">
        <v>0</v>
      </c>
      <c r="E89" s="3287">
        <v>1</v>
      </c>
      <c r="F89" s="1441">
        <v>0</v>
      </c>
      <c r="G89" s="3319">
        <v>1</v>
      </c>
      <c r="H89" s="3270">
        <v>1</v>
      </c>
      <c r="I89" s="1441">
        <v>0</v>
      </c>
      <c r="J89" s="3270">
        <v>1</v>
      </c>
      <c r="K89" s="3287">
        <v>1</v>
      </c>
      <c r="L89" s="1441">
        <v>0</v>
      </c>
      <c r="M89" s="3270">
        <v>1</v>
      </c>
      <c r="N89" s="3245">
        <f t="shared" si="19"/>
        <v>3</v>
      </c>
      <c r="O89" s="3246">
        <f t="shared" si="19"/>
        <v>0</v>
      </c>
      <c r="P89" s="3247">
        <f t="shared" si="17"/>
        <v>3</v>
      </c>
    </row>
    <row r="90" spans="1:16" ht="28.5" customHeight="1" thickBot="1">
      <c r="A90" s="3140" t="s">
        <v>147</v>
      </c>
      <c r="B90" s="3286">
        <v>0</v>
      </c>
      <c r="C90" s="3271">
        <v>0</v>
      </c>
      <c r="D90" s="3302">
        <v>0</v>
      </c>
      <c r="E90" s="3286">
        <v>0</v>
      </c>
      <c r="F90" s="3271">
        <v>0</v>
      </c>
      <c r="G90" s="3320">
        <v>0</v>
      </c>
      <c r="H90" s="3302">
        <v>0</v>
      </c>
      <c r="I90" s="3271">
        <v>0</v>
      </c>
      <c r="J90" s="3302">
        <v>0</v>
      </c>
      <c r="K90" s="3286">
        <v>0</v>
      </c>
      <c r="L90" s="3271">
        <v>0</v>
      </c>
      <c r="M90" s="3302">
        <v>0</v>
      </c>
      <c r="N90" s="3326">
        <f t="shared" si="19"/>
        <v>0</v>
      </c>
      <c r="O90" s="3327">
        <f t="shared" si="19"/>
        <v>0</v>
      </c>
      <c r="P90" s="3328">
        <f t="shared" si="17"/>
        <v>0</v>
      </c>
    </row>
    <row r="91" spans="1:16" ht="31.5" customHeight="1" thickBot="1">
      <c r="A91" s="3269" t="s">
        <v>13</v>
      </c>
      <c r="B91" s="3288">
        <f>B65+B66+B67+B68+B69+B70+B71+B72+B73+B74+B81+B82+B83+B84+B85+B86+B87+B88+B89+B90</f>
        <v>13</v>
      </c>
      <c r="C91" s="3288">
        <f t="shared" ref="C91:P91" si="20">C65+C66+C67+C68+C69+C70+C71+C72+C73+C74+C81+C82+C83+C84+C85+C86+C87+C88+C89+C90</f>
        <v>1</v>
      </c>
      <c r="D91" s="3288">
        <f t="shared" si="20"/>
        <v>14</v>
      </c>
      <c r="E91" s="3288">
        <f t="shared" si="20"/>
        <v>15</v>
      </c>
      <c r="F91" s="3288">
        <f t="shared" si="20"/>
        <v>4</v>
      </c>
      <c r="G91" s="3288">
        <f t="shared" si="20"/>
        <v>19</v>
      </c>
      <c r="H91" s="3288">
        <f t="shared" si="20"/>
        <v>12</v>
      </c>
      <c r="I91" s="3288">
        <f t="shared" si="20"/>
        <v>2</v>
      </c>
      <c r="J91" s="3288">
        <f t="shared" si="20"/>
        <v>14</v>
      </c>
      <c r="K91" s="3288">
        <f t="shared" si="20"/>
        <v>18</v>
      </c>
      <c r="L91" s="3288">
        <f t="shared" si="20"/>
        <v>3</v>
      </c>
      <c r="M91" s="3288">
        <f t="shared" si="20"/>
        <v>21</v>
      </c>
      <c r="N91" s="3288">
        <f t="shared" si="20"/>
        <v>58</v>
      </c>
      <c r="O91" s="3288">
        <f t="shared" si="20"/>
        <v>10</v>
      </c>
      <c r="P91" s="3275">
        <f t="shared" si="20"/>
        <v>68</v>
      </c>
    </row>
    <row r="92" spans="1:16" ht="33" customHeight="1" thickBot="1">
      <c r="A92" s="3138" t="s">
        <v>247</v>
      </c>
      <c r="B92" s="3329">
        <f t="shared" ref="B92:P92" si="21">B63+B91</f>
        <v>642</v>
      </c>
      <c r="C92" s="3329">
        <f t="shared" si="21"/>
        <v>143</v>
      </c>
      <c r="D92" s="3329">
        <f t="shared" si="21"/>
        <v>785</v>
      </c>
      <c r="E92" s="3329">
        <f t="shared" si="21"/>
        <v>555</v>
      </c>
      <c r="F92" s="3329">
        <f t="shared" si="21"/>
        <v>140</v>
      </c>
      <c r="G92" s="3329">
        <f t="shared" si="21"/>
        <v>695</v>
      </c>
      <c r="H92" s="3329">
        <f t="shared" si="21"/>
        <v>634</v>
      </c>
      <c r="I92" s="3329">
        <f t="shared" si="21"/>
        <v>167</v>
      </c>
      <c r="J92" s="3329">
        <f t="shared" si="21"/>
        <v>801</v>
      </c>
      <c r="K92" s="3329">
        <f t="shared" si="21"/>
        <v>600</v>
      </c>
      <c r="L92" s="3329">
        <f t="shared" si="21"/>
        <v>118</v>
      </c>
      <c r="M92" s="3329">
        <f t="shared" si="21"/>
        <v>718</v>
      </c>
      <c r="N92" s="3329">
        <f t="shared" si="21"/>
        <v>2431</v>
      </c>
      <c r="O92" s="3329">
        <f t="shared" si="21"/>
        <v>568</v>
      </c>
      <c r="P92" s="3330">
        <f t="shared" si="21"/>
        <v>2999</v>
      </c>
    </row>
    <row r="93" spans="1:16" ht="30.75" customHeight="1">
      <c r="A93" s="4255"/>
      <c r="B93" s="4255"/>
      <c r="C93" s="4255"/>
      <c r="D93" s="4255"/>
      <c r="E93" s="4255"/>
      <c r="F93" s="4255"/>
      <c r="G93" s="4255"/>
      <c r="H93" s="4255"/>
      <c r="I93" s="4255"/>
      <c r="J93" s="4255"/>
      <c r="K93" s="4255"/>
      <c r="L93" s="4255"/>
      <c r="M93" s="4255"/>
      <c r="N93" s="4255"/>
      <c r="O93" s="4255"/>
      <c r="P93" s="4255"/>
    </row>
    <row r="94" spans="1:16">
      <c r="A94" s="526"/>
      <c r="B94" s="526"/>
      <c r="C94" s="526"/>
      <c r="D94" s="526"/>
      <c r="E94" s="526"/>
      <c r="F94" s="526"/>
      <c r="G94" s="526"/>
      <c r="H94" s="526"/>
      <c r="I94" s="526"/>
      <c r="J94" s="526"/>
      <c r="K94" s="526"/>
      <c r="L94" s="526"/>
      <c r="M94" s="526"/>
      <c r="N94" s="526"/>
      <c r="O94" s="526"/>
      <c r="P94" s="526"/>
    </row>
    <row r="95" spans="1:16" ht="45" customHeight="1">
      <c r="A95" s="526"/>
      <c r="B95" s="528"/>
      <c r="C95" s="528"/>
      <c r="D95" s="528"/>
      <c r="E95" s="528"/>
      <c r="F95" s="528"/>
      <c r="G95" s="528"/>
      <c r="H95" s="528"/>
      <c r="I95" s="528"/>
      <c r="J95" s="528"/>
      <c r="K95" s="528"/>
      <c r="L95" s="528"/>
      <c r="M95" s="528"/>
      <c r="N95" s="528"/>
      <c r="O95" s="528"/>
      <c r="P95" s="528"/>
    </row>
  </sheetData>
  <mergeCells count="10">
    <mergeCell ref="H5:J5"/>
    <mergeCell ref="K5:M5"/>
    <mergeCell ref="N5:P5"/>
    <mergeCell ref="A93:P93"/>
    <mergeCell ref="A1:P1"/>
    <mergeCell ref="A2:P2"/>
    <mergeCell ref="A3:P3"/>
    <mergeCell ref="A5:A6"/>
    <mergeCell ref="B5:D5"/>
    <mergeCell ref="E5:G5"/>
  </mergeCells>
  <pageMargins left="0.70866141732283472" right="0.70866141732283472" top="0.74803149606299213" bottom="0.74803149606299213" header="0.31496062992125984" footer="0.31496062992125984"/>
  <pageSetup paperSize="9" scale="33" orientation="portrait" r:id="rId1"/>
  <colBreaks count="1" manualBreakCount="1">
    <brk id="16" max="14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1000"/>
  <sheetViews>
    <sheetView zoomScale="50" zoomScaleNormal="50" workbookViewId="0">
      <selection activeCell="R14" sqref="R14"/>
    </sheetView>
  </sheetViews>
  <sheetFormatPr defaultRowHeight="15" customHeight="1"/>
  <cols>
    <col min="1" max="1" width="3" style="412" customWidth="1"/>
    <col min="2" max="2" width="88.42578125" style="412" customWidth="1"/>
    <col min="3" max="3" width="12.7109375" style="412" customWidth="1"/>
    <col min="4" max="4" width="12.85546875" style="412" customWidth="1"/>
    <col min="5" max="5" width="12.28515625" style="412" customWidth="1"/>
    <col min="6" max="6" width="10.28515625" style="412" customWidth="1"/>
    <col min="7" max="7" width="8.7109375" style="412" customWidth="1"/>
    <col min="8" max="8" width="11" style="412" customWidth="1"/>
    <col min="9" max="9" width="10.85546875" style="412" customWidth="1"/>
    <col min="10" max="10" width="10.42578125" style="412" customWidth="1"/>
    <col min="11" max="11" width="14.28515625" style="412" customWidth="1"/>
    <col min="12" max="12" width="13.28515625" style="412" customWidth="1"/>
    <col min="13" max="13" width="9.5703125" style="412" customWidth="1"/>
    <col min="14" max="17" width="12" style="412" customWidth="1"/>
    <col min="18" max="18" width="12.5703125" style="412" customWidth="1"/>
    <col min="19" max="19" width="11" style="412" customWidth="1"/>
    <col min="20" max="20" width="10.85546875" style="412" customWidth="1"/>
    <col min="21" max="21" width="14.28515625" style="412" customWidth="1"/>
    <col min="22" max="22" width="10.5703125" style="412" bestFit="1" customWidth="1"/>
    <col min="23" max="23" width="9.28515625" style="412" bestFit="1" customWidth="1"/>
    <col min="24" max="256" width="9.140625" style="412"/>
    <col min="257" max="257" width="3" style="412" customWidth="1"/>
    <col min="258" max="258" width="88.42578125" style="412" customWidth="1"/>
    <col min="259" max="259" width="12.7109375" style="412" customWidth="1"/>
    <col min="260" max="260" width="12.85546875" style="412" customWidth="1"/>
    <col min="261" max="261" width="12.28515625" style="412" customWidth="1"/>
    <col min="262" max="262" width="10.28515625" style="412" customWidth="1"/>
    <col min="263" max="263" width="8.7109375" style="412" customWidth="1"/>
    <col min="264" max="264" width="11" style="412" customWidth="1"/>
    <col min="265" max="265" width="9.42578125" style="412" customWidth="1"/>
    <col min="266" max="266" width="10.42578125" style="412" customWidth="1"/>
    <col min="267" max="267" width="14.28515625" style="412" customWidth="1"/>
    <col min="268" max="269" width="9.5703125" style="412" customWidth="1"/>
    <col min="270" max="273" width="12" style="412" customWidth="1"/>
    <col min="274" max="274" width="12.5703125" style="412" customWidth="1"/>
    <col min="275" max="275" width="11" style="412" customWidth="1"/>
    <col min="276" max="276" width="10.85546875" style="412" customWidth="1"/>
    <col min="277" max="277" width="14.28515625" style="412" customWidth="1"/>
    <col min="278" max="278" width="10.5703125" style="412" bestFit="1" customWidth="1"/>
    <col min="279" max="279" width="9.28515625" style="412" bestFit="1" customWidth="1"/>
    <col min="280" max="512" width="9.140625" style="412"/>
    <col min="513" max="513" width="3" style="412" customWidth="1"/>
    <col min="514" max="514" width="88.42578125" style="412" customWidth="1"/>
    <col min="515" max="515" width="12.7109375" style="412" customWidth="1"/>
    <col min="516" max="516" width="12.85546875" style="412" customWidth="1"/>
    <col min="517" max="517" width="12.28515625" style="412" customWidth="1"/>
    <col min="518" max="518" width="10.28515625" style="412" customWidth="1"/>
    <col min="519" max="519" width="8.7109375" style="412" customWidth="1"/>
    <col min="520" max="520" width="11" style="412" customWidth="1"/>
    <col min="521" max="521" width="9.42578125" style="412" customWidth="1"/>
    <col min="522" max="522" width="10.42578125" style="412" customWidth="1"/>
    <col min="523" max="523" width="14.28515625" style="412" customWidth="1"/>
    <col min="524" max="525" width="9.5703125" style="412" customWidth="1"/>
    <col min="526" max="529" width="12" style="412" customWidth="1"/>
    <col min="530" max="530" width="12.5703125" style="412" customWidth="1"/>
    <col min="531" max="531" width="11" style="412" customWidth="1"/>
    <col min="532" max="532" width="10.85546875" style="412" customWidth="1"/>
    <col min="533" max="533" width="14.28515625" style="412" customWidth="1"/>
    <col min="534" max="534" width="10.5703125" style="412" bestFit="1" customWidth="1"/>
    <col min="535" max="535" width="9.28515625" style="412" bestFit="1" customWidth="1"/>
    <col min="536" max="768" width="9.140625" style="412"/>
    <col min="769" max="769" width="3" style="412" customWidth="1"/>
    <col min="770" max="770" width="88.42578125" style="412" customWidth="1"/>
    <col min="771" max="771" width="12.7109375" style="412" customWidth="1"/>
    <col min="772" max="772" width="12.85546875" style="412" customWidth="1"/>
    <col min="773" max="773" width="12.28515625" style="412" customWidth="1"/>
    <col min="774" max="774" width="10.28515625" style="412" customWidth="1"/>
    <col min="775" max="775" width="8.7109375" style="412" customWidth="1"/>
    <col min="776" max="776" width="11" style="412" customWidth="1"/>
    <col min="777" max="777" width="9.42578125" style="412" customWidth="1"/>
    <col min="778" max="778" width="10.42578125" style="412" customWidth="1"/>
    <col min="779" max="779" width="14.28515625" style="412" customWidth="1"/>
    <col min="780" max="781" width="9.5703125" style="412" customWidth="1"/>
    <col min="782" max="785" width="12" style="412" customWidth="1"/>
    <col min="786" max="786" width="12.5703125" style="412" customWidth="1"/>
    <col min="787" max="787" width="11" style="412" customWidth="1"/>
    <col min="788" max="788" width="10.85546875" style="412" customWidth="1"/>
    <col min="789" max="789" width="14.28515625" style="412" customWidth="1"/>
    <col min="790" max="790" width="10.5703125" style="412" bestFit="1" customWidth="1"/>
    <col min="791" max="791" width="9.28515625" style="412" bestFit="1" customWidth="1"/>
    <col min="792" max="1024" width="9.140625" style="412"/>
    <col min="1025" max="1025" width="3" style="412" customWidth="1"/>
    <col min="1026" max="1026" width="88.42578125" style="412" customWidth="1"/>
    <col min="1027" max="1027" width="12.7109375" style="412" customWidth="1"/>
    <col min="1028" max="1028" width="12.85546875" style="412" customWidth="1"/>
    <col min="1029" max="1029" width="12.28515625" style="412" customWidth="1"/>
    <col min="1030" max="1030" width="10.28515625" style="412" customWidth="1"/>
    <col min="1031" max="1031" width="8.7109375" style="412" customWidth="1"/>
    <col min="1032" max="1032" width="11" style="412" customWidth="1"/>
    <col min="1033" max="1033" width="9.42578125" style="412" customWidth="1"/>
    <col min="1034" max="1034" width="10.42578125" style="412" customWidth="1"/>
    <col min="1035" max="1035" width="14.28515625" style="412" customWidth="1"/>
    <col min="1036" max="1037" width="9.5703125" style="412" customWidth="1"/>
    <col min="1038" max="1041" width="12" style="412" customWidth="1"/>
    <col min="1042" max="1042" width="12.5703125" style="412" customWidth="1"/>
    <col min="1043" max="1043" width="11" style="412" customWidth="1"/>
    <col min="1044" max="1044" width="10.85546875" style="412" customWidth="1"/>
    <col min="1045" max="1045" width="14.28515625" style="412" customWidth="1"/>
    <col min="1046" max="1046" width="10.5703125" style="412" bestFit="1" customWidth="1"/>
    <col min="1047" max="1047" width="9.28515625" style="412" bestFit="1" customWidth="1"/>
    <col min="1048" max="1280" width="9.140625" style="412"/>
    <col min="1281" max="1281" width="3" style="412" customWidth="1"/>
    <col min="1282" max="1282" width="88.42578125" style="412" customWidth="1"/>
    <col min="1283" max="1283" width="12.7109375" style="412" customWidth="1"/>
    <col min="1284" max="1284" width="12.85546875" style="412" customWidth="1"/>
    <col min="1285" max="1285" width="12.28515625" style="412" customWidth="1"/>
    <col min="1286" max="1286" width="10.28515625" style="412" customWidth="1"/>
    <col min="1287" max="1287" width="8.7109375" style="412" customWidth="1"/>
    <col min="1288" max="1288" width="11" style="412" customWidth="1"/>
    <col min="1289" max="1289" width="9.42578125" style="412" customWidth="1"/>
    <col min="1290" max="1290" width="10.42578125" style="412" customWidth="1"/>
    <col min="1291" max="1291" width="14.28515625" style="412" customWidth="1"/>
    <col min="1292" max="1293" width="9.5703125" style="412" customWidth="1"/>
    <col min="1294" max="1297" width="12" style="412" customWidth="1"/>
    <col min="1298" max="1298" width="12.5703125" style="412" customWidth="1"/>
    <col min="1299" max="1299" width="11" style="412" customWidth="1"/>
    <col min="1300" max="1300" width="10.85546875" style="412" customWidth="1"/>
    <col min="1301" max="1301" width="14.28515625" style="412" customWidth="1"/>
    <col min="1302" max="1302" width="10.5703125" style="412" bestFit="1" customWidth="1"/>
    <col min="1303" max="1303" width="9.28515625" style="412" bestFit="1" customWidth="1"/>
    <col min="1304" max="1536" width="9.140625" style="412"/>
    <col min="1537" max="1537" width="3" style="412" customWidth="1"/>
    <col min="1538" max="1538" width="88.42578125" style="412" customWidth="1"/>
    <col min="1539" max="1539" width="12.7109375" style="412" customWidth="1"/>
    <col min="1540" max="1540" width="12.85546875" style="412" customWidth="1"/>
    <col min="1541" max="1541" width="12.28515625" style="412" customWidth="1"/>
    <col min="1542" max="1542" width="10.28515625" style="412" customWidth="1"/>
    <col min="1543" max="1543" width="8.7109375" style="412" customWidth="1"/>
    <col min="1544" max="1544" width="11" style="412" customWidth="1"/>
    <col min="1545" max="1545" width="9.42578125" style="412" customWidth="1"/>
    <col min="1546" max="1546" width="10.42578125" style="412" customWidth="1"/>
    <col min="1547" max="1547" width="14.28515625" style="412" customWidth="1"/>
    <col min="1548" max="1549" width="9.5703125" style="412" customWidth="1"/>
    <col min="1550" max="1553" width="12" style="412" customWidth="1"/>
    <col min="1554" max="1554" width="12.5703125" style="412" customWidth="1"/>
    <col min="1555" max="1555" width="11" style="412" customWidth="1"/>
    <col min="1556" max="1556" width="10.85546875" style="412" customWidth="1"/>
    <col min="1557" max="1557" width="14.28515625" style="412" customWidth="1"/>
    <col min="1558" max="1558" width="10.5703125" style="412" bestFit="1" customWidth="1"/>
    <col min="1559" max="1559" width="9.28515625" style="412" bestFit="1" customWidth="1"/>
    <col min="1560" max="1792" width="9.140625" style="412"/>
    <col min="1793" max="1793" width="3" style="412" customWidth="1"/>
    <col min="1794" max="1794" width="88.42578125" style="412" customWidth="1"/>
    <col min="1795" max="1795" width="12.7109375" style="412" customWidth="1"/>
    <col min="1796" max="1796" width="12.85546875" style="412" customWidth="1"/>
    <col min="1797" max="1797" width="12.28515625" style="412" customWidth="1"/>
    <col min="1798" max="1798" width="10.28515625" style="412" customWidth="1"/>
    <col min="1799" max="1799" width="8.7109375" style="412" customWidth="1"/>
    <col min="1800" max="1800" width="11" style="412" customWidth="1"/>
    <col min="1801" max="1801" width="9.42578125" style="412" customWidth="1"/>
    <col min="1802" max="1802" width="10.42578125" style="412" customWidth="1"/>
    <col min="1803" max="1803" width="14.28515625" style="412" customWidth="1"/>
    <col min="1804" max="1805" width="9.5703125" style="412" customWidth="1"/>
    <col min="1806" max="1809" width="12" style="412" customWidth="1"/>
    <col min="1810" max="1810" width="12.5703125" style="412" customWidth="1"/>
    <col min="1811" max="1811" width="11" style="412" customWidth="1"/>
    <col min="1812" max="1812" width="10.85546875" style="412" customWidth="1"/>
    <col min="1813" max="1813" width="14.28515625" style="412" customWidth="1"/>
    <col min="1814" max="1814" width="10.5703125" style="412" bestFit="1" customWidth="1"/>
    <col min="1815" max="1815" width="9.28515625" style="412" bestFit="1" customWidth="1"/>
    <col min="1816" max="2048" width="9.140625" style="412"/>
    <col min="2049" max="2049" width="3" style="412" customWidth="1"/>
    <col min="2050" max="2050" width="88.42578125" style="412" customWidth="1"/>
    <col min="2051" max="2051" width="12.7109375" style="412" customWidth="1"/>
    <col min="2052" max="2052" width="12.85546875" style="412" customWidth="1"/>
    <col min="2053" max="2053" width="12.28515625" style="412" customWidth="1"/>
    <col min="2054" max="2054" width="10.28515625" style="412" customWidth="1"/>
    <col min="2055" max="2055" width="8.7109375" style="412" customWidth="1"/>
    <col min="2056" max="2056" width="11" style="412" customWidth="1"/>
    <col min="2057" max="2057" width="9.42578125" style="412" customWidth="1"/>
    <col min="2058" max="2058" width="10.42578125" style="412" customWidth="1"/>
    <col min="2059" max="2059" width="14.28515625" style="412" customWidth="1"/>
    <col min="2060" max="2061" width="9.5703125" style="412" customWidth="1"/>
    <col min="2062" max="2065" width="12" style="412" customWidth="1"/>
    <col min="2066" max="2066" width="12.5703125" style="412" customWidth="1"/>
    <col min="2067" max="2067" width="11" style="412" customWidth="1"/>
    <col min="2068" max="2068" width="10.85546875" style="412" customWidth="1"/>
    <col min="2069" max="2069" width="14.28515625" style="412" customWidth="1"/>
    <col min="2070" max="2070" width="10.5703125" style="412" bestFit="1" customWidth="1"/>
    <col min="2071" max="2071" width="9.28515625" style="412" bestFit="1" customWidth="1"/>
    <col min="2072" max="2304" width="9.140625" style="412"/>
    <col min="2305" max="2305" width="3" style="412" customWidth="1"/>
    <col min="2306" max="2306" width="88.42578125" style="412" customWidth="1"/>
    <col min="2307" max="2307" width="12.7109375" style="412" customWidth="1"/>
    <col min="2308" max="2308" width="12.85546875" style="412" customWidth="1"/>
    <col min="2309" max="2309" width="12.28515625" style="412" customWidth="1"/>
    <col min="2310" max="2310" width="10.28515625" style="412" customWidth="1"/>
    <col min="2311" max="2311" width="8.7109375" style="412" customWidth="1"/>
    <col min="2312" max="2312" width="11" style="412" customWidth="1"/>
    <col min="2313" max="2313" width="9.42578125" style="412" customWidth="1"/>
    <col min="2314" max="2314" width="10.42578125" style="412" customWidth="1"/>
    <col min="2315" max="2315" width="14.28515625" style="412" customWidth="1"/>
    <col min="2316" max="2317" width="9.5703125" style="412" customWidth="1"/>
    <col min="2318" max="2321" width="12" style="412" customWidth="1"/>
    <col min="2322" max="2322" width="12.5703125" style="412" customWidth="1"/>
    <col min="2323" max="2323" width="11" style="412" customWidth="1"/>
    <col min="2324" max="2324" width="10.85546875" style="412" customWidth="1"/>
    <col min="2325" max="2325" width="14.28515625" style="412" customWidth="1"/>
    <col min="2326" max="2326" width="10.5703125" style="412" bestFit="1" customWidth="1"/>
    <col min="2327" max="2327" width="9.28515625" style="412" bestFit="1" customWidth="1"/>
    <col min="2328" max="2560" width="9.140625" style="412"/>
    <col min="2561" max="2561" width="3" style="412" customWidth="1"/>
    <col min="2562" max="2562" width="88.42578125" style="412" customWidth="1"/>
    <col min="2563" max="2563" width="12.7109375" style="412" customWidth="1"/>
    <col min="2564" max="2564" width="12.85546875" style="412" customWidth="1"/>
    <col min="2565" max="2565" width="12.28515625" style="412" customWidth="1"/>
    <col min="2566" max="2566" width="10.28515625" style="412" customWidth="1"/>
    <col min="2567" max="2567" width="8.7109375" style="412" customWidth="1"/>
    <col min="2568" max="2568" width="11" style="412" customWidth="1"/>
    <col min="2569" max="2569" width="9.42578125" style="412" customWidth="1"/>
    <col min="2570" max="2570" width="10.42578125" style="412" customWidth="1"/>
    <col min="2571" max="2571" width="14.28515625" style="412" customWidth="1"/>
    <col min="2572" max="2573" width="9.5703125" style="412" customWidth="1"/>
    <col min="2574" max="2577" width="12" style="412" customWidth="1"/>
    <col min="2578" max="2578" width="12.5703125" style="412" customWidth="1"/>
    <col min="2579" max="2579" width="11" style="412" customWidth="1"/>
    <col min="2580" max="2580" width="10.85546875" style="412" customWidth="1"/>
    <col min="2581" max="2581" width="14.28515625" style="412" customWidth="1"/>
    <col min="2582" max="2582" width="10.5703125" style="412" bestFit="1" customWidth="1"/>
    <col min="2583" max="2583" width="9.28515625" style="412" bestFit="1" customWidth="1"/>
    <col min="2584" max="2816" width="9.140625" style="412"/>
    <col min="2817" max="2817" width="3" style="412" customWidth="1"/>
    <col min="2818" max="2818" width="88.42578125" style="412" customWidth="1"/>
    <col min="2819" max="2819" width="12.7109375" style="412" customWidth="1"/>
    <col min="2820" max="2820" width="12.85546875" style="412" customWidth="1"/>
    <col min="2821" max="2821" width="12.28515625" style="412" customWidth="1"/>
    <col min="2822" max="2822" width="10.28515625" style="412" customWidth="1"/>
    <col min="2823" max="2823" width="8.7109375" style="412" customWidth="1"/>
    <col min="2824" max="2824" width="11" style="412" customWidth="1"/>
    <col min="2825" max="2825" width="9.42578125" style="412" customWidth="1"/>
    <col min="2826" max="2826" width="10.42578125" style="412" customWidth="1"/>
    <col min="2827" max="2827" width="14.28515625" style="412" customWidth="1"/>
    <col min="2828" max="2829" width="9.5703125" style="412" customWidth="1"/>
    <col min="2830" max="2833" width="12" style="412" customWidth="1"/>
    <col min="2834" max="2834" width="12.5703125" style="412" customWidth="1"/>
    <col min="2835" max="2835" width="11" style="412" customWidth="1"/>
    <col min="2836" max="2836" width="10.85546875" style="412" customWidth="1"/>
    <col min="2837" max="2837" width="14.28515625" style="412" customWidth="1"/>
    <col min="2838" max="2838" width="10.5703125" style="412" bestFit="1" customWidth="1"/>
    <col min="2839" max="2839" width="9.28515625" style="412" bestFit="1" customWidth="1"/>
    <col min="2840" max="3072" width="9.140625" style="412"/>
    <col min="3073" max="3073" width="3" style="412" customWidth="1"/>
    <col min="3074" max="3074" width="88.42578125" style="412" customWidth="1"/>
    <col min="3075" max="3075" width="12.7109375" style="412" customWidth="1"/>
    <col min="3076" max="3076" width="12.85546875" style="412" customWidth="1"/>
    <col min="3077" max="3077" width="12.28515625" style="412" customWidth="1"/>
    <col min="3078" max="3078" width="10.28515625" style="412" customWidth="1"/>
    <col min="3079" max="3079" width="8.7109375" style="412" customWidth="1"/>
    <col min="3080" max="3080" width="11" style="412" customWidth="1"/>
    <col min="3081" max="3081" width="9.42578125" style="412" customWidth="1"/>
    <col min="3082" max="3082" width="10.42578125" style="412" customWidth="1"/>
    <col min="3083" max="3083" width="14.28515625" style="412" customWidth="1"/>
    <col min="3084" max="3085" width="9.5703125" style="412" customWidth="1"/>
    <col min="3086" max="3089" width="12" style="412" customWidth="1"/>
    <col min="3090" max="3090" width="12.5703125" style="412" customWidth="1"/>
    <col min="3091" max="3091" width="11" style="412" customWidth="1"/>
    <col min="3092" max="3092" width="10.85546875" style="412" customWidth="1"/>
    <col min="3093" max="3093" width="14.28515625" style="412" customWidth="1"/>
    <col min="3094" max="3094" width="10.5703125" style="412" bestFit="1" customWidth="1"/>
    <col min="3095" max="3095" width="9.28515625" style="412" bestFit="1" customWidth="1"/>
    <col min="3096" max="3328" width="9.140625" style="412"/>
    <col min="3329" max="3329" width="3" style="412" customWidth="1"/>
    <col min="3330" max="3330" width="88.42578125" style="412" customWidth="1"/>
    <col min="3331" max="3331" width="12.7109375" style="412" customWidth="1"/>
    <col min="3332" max="3332" width="12.85546875" style="412" customWidth="1"/>
    <col min="3333" max="3333" width="12.28515625" style="412" customWidth="1"/>
    <col min="3334" max="3334" width="10.28515625" style="412" customWidth="1"/>
    <col min="3335" max="3335" width="8.7109375" style="412" customWidth="1"/>
    <col min="3336" max="3336" width="11" style="412" customWidth="1"/>
    <col min="3337" max="3337" width="9.42578125" style="412" customWidth="1"/>
    <col min="3338" max="3338" width="10.42578125" style="412" customWidth="1"/>
    <col min="3339" max="3339" width="14.28515625" style="412" customWidth="1"/>
    <col min="3340" max="3341" width="9.5703125" style="412" customWidth="1"/>
    <col min="3342" max="3345" width="12" style="412" customWidth="1"/>
    <col min="3346" max="3346" width="12.5703125" style="412" customWidth="1"/>
    <col min="3347" max="3347" width="11" style="412" customWidth="1"/>
    <col min="3348" max="3348" width="10.85546875" style="412" customWidth="1"/>
    <col min="3349" max="3349" width="14.28515625" style="412" customWidth="1"/>
    <col min="3350" max="3350" width="10.5703125" style="412" bestFit="1" customWidth="1"/>
    <col min="3351" max="3351" width="9.28515625" style="412" bestFit="1" customWidth="1"/>
    <col min="3352" max="3584" width="9.140625" style="412"/>
    <col min="3585" max="3585" width="3" style="412" customWidth="1"/>
    <col min="3586" max="3586" width="88.42578125" style="412" customWidth="1"/>
    <col min="3587" max="3587" width="12.7109375" style="412" customWidth="1"/>
    <col min="3588" max="3588" width="12.85546875" style="412" customWidth="1"/>
    <col min="3589" max="3589" width="12.28515625" style="412" customWidth="1"/>
    <col min="3590" max="3590" width="10.28515625" style="412" customWidth="1"/>
    <col min="3591" max="3591" width="8.7109375" style="412" customWidth="1"/>
    <col min="3592" max="3592" width="11" style="412" customWidth="1"/>
    <col min="3593" max="3593" width="9.42578125" style="412" customWidth="1"/>
    <col min="3594" max="3594" width="10.42578125" style="412" customWidth="1"/>
    <col min="3595" max="3595" width="14.28515625" style="412" customWidth="1"/>
    <col min="3596" max="3597" width="9.5703125" style="412" customWidth="1"/>
    <col min="3598" max="3601" width="12" style="412" customWidth="1"/>
    <col min="3602" max="3602" width="12.5703125" style="412" customWidth="1"/>
    <col min="3603" max="3603" width="11" style="412" customWidth="1"/>
    <col min="3604" max="3604" width="10.85546875" style="412" customWidth="1"/>
    <col min="3605" max="3605" width="14.28515625" style="412" customWidth="1"/>
    <col min="3606" max="3606" width="10.5703125" style="412" bestFit="1" customWidth="1"/>
    <col min="3607" max="3607" width="9.28515625" style="412" bestFit="1" customWidth="1"/>
    <col min="3608" max="3840" width="9.140625" style="412"/>
    <col min="3841" max="3841" width="3" style="412" customWidth="1"/>
    <col min="3842" max="3842" width="88.42578125" style="412" customWidth="1"/>
    <col min="3843" max="3843" width="12.7109375" style="412" customWidth="1"/>
    <col min="3844" max="3844" width="12.85546875" style="412" customWidth="1"/>
    <col min="3845" max="3845" width="12.28515625" style="412" customWidth="1"/>
    <col min="3846" max="3846" width="10.28515625" style="412" customWidth="1"/>
    <col min="3847" max="3847" width="8.7109375" style="412" customWidth="1"/>
    <col min="3848" max="3848" width="11" style="412" customWidth="1"/>
    <col min="3849" max="3849" width="9.42578125" style="412" customWidth="1"/>
    <col min="3850" max="3850" width="10.42578125" style="412" customWidth="1"/>
    <col min="3851" max="3851" width="14.28515625" style="412" customWidth="1"/>
    <col min="3852" max="3853" width="9.5703125" style="412" customWidth="1"/>
    <col min="3854" max="3857" width="12" style="412" customWidth="1"/>
    <col min="3858" max="3858" width="12.5703125" style="412" customWidth="1"/>
    <col min="3859" max="3859" width="11" style="412" customWidth="1"/>
    <col min="3860" max="3860" width="10.85546875" style="412" customWidth="1"/>
    <col min="3861" max="3861" width="14.28515625" style="412" customWidth="1"/>
    <col min="3862" max="3862" width="10.5703125" style="412" bestFit="1" customWidth="1"/>
    <col min="3863" max="3863" width="9.28515625" style="412" bestFit="1" customWidth="1"/>
    <col min="3864" max="4096" width="9.140625" style="412"/>
    <col min="4097" max="4097" width="3" style="412" customWidth="1"/>
    <col min="4098" max="4098" width="88.42578125" style="412" customWidth="1"/>
    <col min="4099" max="4099" width="12.7109375" style="412" customWidth="1"/>
    <col min="4100" max="4100" width="12.85546875" style="412" customWidth="1"/>
    <col min="4101" max="4101" width="12.28515625" style="412" customWidth="1"/>
    <col min="4102" max="4102" width="10.28515625" style="412" customWidth="1"/>
    <col min="4103" max="4103" width="8.7109375" style="412" customWidth="1"/>
    <col min="4104" max="4104" width="11" style="412" customWidth="1"/>
    <col min="4105" max="4105" width="9.42578125" style="412" customWidth="1"/>
    <col min="4106" max="4106" width="10.42578125" style="412" customWidth="1"/>
    <col min="4107" max="4107" width="14.28515625" style="412" customWidth="1"/>
    <col min="4108" max="4109" width="9.5703125" style="412" customWidth="1"/>
    <col min="4110" max="4113" width="12" style="412" customWidth="1"/>
    <col min="4114" max="4114" width="12.5703125" style="412" customWidth="1"/>
    <col min="4115" max="4115" width="11" style="412" customWidth="1"/>
    <col min="4116" max="4116" width="10.85546875" style="412" customWidth="1"/>
    <col min="4117" max="4117" width="14.28515625" style="412" customWidth="1"/>
    <col min="4118" max="4118" width="10.5703125" style="412" bestFit="1" customWidth="1"/>
    <col min="4119" max="4119" width="9.28515625" style="412" bestFit="1" customWidth="1"/>
    <col min="4120" max="4352" width="9.140625" style="412"/>
    <col min="4353" max="4353" width="3" style="412" customWidth="1"/>
    <col min="4354" max="4354" width="88.42578125" style="412" customWidth="1"/>
    <col min="4355" max="4355" width="12.7109375" style="412" customWidth="1"/>
    <col min="4356" max="4356" width="12.85546875" style="412" customWidth="1"/>
    <col min="4357" max="4357" width="12.28515625" style="412" customWidth="1"/>
    <col min="4358" max="4358" width="10.28515625" style="412" customWidth="1"/>
    <col min="4359" max="4359" width="8.7109375" style="412" customWidth="1"/>
    <col min="4360" max="4360" width="11" style="412" customWidth="1"/>
    <col min="4361" max="4361" width="9.42578125" style="412" customWidth="1"/>
    <col min="4362" max="4362" width="10.42578125" style="412" customWidth="1"/>
    <col min="4363" max="4363" width="14.28515625" style="412" customWidth="1"/>
    <col min="4364" max="4365" width="9.5703125" style="412" customWidth="1"/>
    <col min="4366" max="4369" width="12" style="412" customWidth="1"/>
    <col min="4370" max="4370" width="12.5703125" style="412" customWidth="1"/>
    <col min="4371" max="4371" width="11" style="412" customWidth="1"/>
    <col min="4372" max="4372" width="10.85546875" style="412" customWidth="1"/>
    <col min="4373" max="4373" width="14.28515625" style="412" customWidth="1"/>
    <col min="4374" max="4374" width="10.5703125" style="412" bestFit="1" customWidth="1"/>
    <col min="4375" max="4375" width="9.28515625" style="412" bestFit="1" customWidth="1"/>
    <col min="4376" max="4608" width="9.140625" style="412"/>
    <col min="4609" max="4609" width="3" style="412" customWidth="1"/>
    <col min="4610" max="4610" width="88.42578125" style="412" customWidth="1"/>
    <col min="4611" max="4611" width="12.7109375" style="412" customWidth="1"/>
    <col min="4612" max="4612" width="12.85546875" style="412" customWidth="1"/>
    <col min="4613" max="4613" width="12.28515625" style="412" customWidth="1"/>
    <col min="4614" max="4614" width="10.28515625" style="412" customWidth="1"/>
    <col min="4615" max="4615" width="8.7109375" style="412" customWidth="1"/>
    <col min="4616" max="4616" width="11" style="412" customWidth="1"/>
    <col min="4617" max="4617" width="9.42578125" style="412" customWidth="1"/>
    <col min="4618" max="4618" width="10.42578125" style="412" customWidth="1"/>
    <col min="4619" max="4619" width="14.28515625" style="412" customWidth="1"/>
    <col min="4620" max="4621" width="9.5703125" style="412" customWidth="1"/>
    <col min="4622" max="4625" width="12" style="412" customWidth="1"/>
    <col min="4626" max="4626" width="12.5703125" style="412" customWidth="1"/>
    <col min="4627" max="4627" width="11" style="412" customWidth="1"/>
    <col min="4628" max="4628" width="10.85546875" style="412" customWidth="1"/>
    <col min="4629" max="4629" width="14.28515625" style="412" customWidth="1"/>
    <col min="4630" max="4630" width="10.5703125" style="412" bestFit="1" customWidth="1"/>
    <col min="4631" max="4631" width="9.28515625" style="412" bestFit="1" customWidth="1"/>
    <col min="4632" max="4864" width="9.140625" style="412"/>
    <col min="4865" max="4865" width="3" style="412" customWidth="1"/>
    <col min="4866" max="4866" width="88.42578125" style="412" customWidth="1"/>
    <col min="4867" max="4867" width="12.7109375" style="412" customWidth="1"/>
    <col min="4868" max="4868" width="12.85546875" style="412" customWidth="1"/>
    <col min="4869" max="4869" width="12.28515625" style="412" customWidth="1"/>
    <col min="4870" max="4870" width="10.28515625" style="412" customWidth="1"/>
    <col min="4871" max="4871" width="8.7109375" style="412" customWidth="1"/>
    <col min="4872" max="4872" width="11" style="412" customWidth="1"/>
    <col min="4873" max="4873" width="9.42578125" style="412" customWidth="1"/>
    <col min="4874" max="4874" width="10.42578125" style="412" customWidth="1"/>
    <col min="4875" max="4875" width="14.28515625" style="412" customWidth="1"/>
    <col min="4876" max="4877" width="9.5703125" style="412" customWidth="1"/>
    <col min="4878" max="4881" width="12" style="412" customWidth="1"/>
    <col min="4882" max="4882" width="12.5703125" style="412" customWidth="1"/>
    <col min="4883" max="4883" width="11" style="412" customWidth="1"/>
    <col min="4884" max="4884" width="10.85546875" style="412" customWidth="1"/>
    <col min="4885" max="4885" width="14.28515625" style="412" customWidth="1"/>
    <col min="4886" max="4886" width="10.5703125" style="412" bestFit="1" customWidth="1"/>
    <col min="4887" max="4887" width="9.28515625" style="412" bestFit="1" customWidth="1"/>
    <col min="4888" max="5120" width="9.140625" style="412"/>
    <col min="5121" max="5121" width="3" style="412" customWidth="1"/>
    <col min="5122" max="5122" width="88.42578125" style="412" customWidth="1"/>
    <col min="5123" max="5123" width="12.7109375" style="412" customWidth="1"/>
    <col min="5124" max="5124" width="12.85546875" style="412" customWidth="1"/>
    <col min="5125" max="5125" width="12.28515625" style="412" customWidth="1"/>
    <col min="5126" max="5126" width="10.28515625" style="412" customWidth="1"/>
    <col min="5127" max="5127" width="8.7109375" style="412" customWidth="1"/>
    <col min="5128" max="5128" width="11" style="412" customWidth="1"/>
    <col min="5129" max="5129" width="9.42578125" style="412" customWidth="1"/>
    <col min="5130" max="5130" width="10.42578125" style="412" customWidth="1"/>
    <col min="5131" max="5131" width="14.28515625" style="412" customWidth="1"/>
    <col min="5132" max="5133" width="9.5703125" style="412" customWidth="1"/>
    <col min="5134" max="5137" width="12" style="412" customWidth="1"/>
    <col min="5138" max="5138" width="12.5703125" style="412" customWidth="1"/>
    <col min="5139" max="5139" width="11" style="412" customWidth="1"/>
    <col min="5140" max="5140" width="10.85546875" style="412" customWidth="1"/>
    <col min="5141" max="5141" width="14.28515625" style="412" customWidth="1"/>
    <col min="5142" max="5142" width="10.5703125" style="412" bestFit="1" customWidth="1"/>
    <col min="5143" max="5143" width="9.28515625" style="412" bestFit="1" customWidth="1"/>
    <col min="5144" max="5376" width="9.140625" style="412"/>
    <col min="5377" max="5377" width="3" style="412" customWidth="1"/>
    <col min="5378" max="5378" width="88.42578125" style="412" customWidth="1"/>
    <col min="5379" max="5379" width="12.7109375" style="412" customWidth="1"/>
    <col min="5380" max="5380" width="12.85546875" style="412" customWidth="1"/>
    <col min="5381" max="5381" width="12.28515625" style="412" customWidth="1"/>
    <col min="5382" max="5382" width="10.28515625" style="412" customWidth="1"/>
    <col min="5383" max="5383" width="8.7109375" style="412" customWidth="1"/>
    <col min="5384" max="5384" width="11" style="412" customWidth="1"/>
    <col min="5385" max="5385" width="9.42578125" style="412" customWidth="1"/>
    <col min="5386" max="5386" width="10.42578125" style="412" customWidth="1"/>
    <col min="5387" max="5387" width="14.28515625" style="412" customWidth="1"/>
    <col min="5388" max="5389" width="9.5703125" style="412" customWidth="1"/>
    <col min="5390" max="5393" width="12" style="412" customWidth="1"/>
    <col min="5394" max="5394" width="12.5703125" style="412" customWidth="1"/>
    <col min="5395" max="5395" width="11" style="412" customWidth="1"/>
    <col min="5396" max="5396" width="10.85546875" style="412" customWidth="1"/>
    <col min="5397" max="5397" width="14.28515625" style="412" customWidth="1"/>
    <col min="5398" max="5398" width="10.5703125" style="412" bestFit="1" customWidth="1"/>
    <col min="5399" max="5399" width="9.28515625" style="412" bestFit="1" customWidth="1"/>
    <col min="5400" max="5632" width="9.140625" style="412"/>
    <col min="5633" max="5633" width="3" style="412" customWidth="1"/>
    <col min="5634" max="5634" width="88.42578125" style="412" customWidth="1"/>
    <col min="5635" max="5635" width="12.7109375" style="412" customWidth="1"/>
    <col min="5636" max="5636" width="12.85546875" style="412" customWidth="1"/>
    <col min="5637" max="5637" width="12.28515625" style="412" customWidth="1"/>
    <col min="5638" max="5638" width="10.28515625" style="412" customWidth="1"/>
    <col min="5639" max="5639" width="8.7109375" style="412" customWidth="1"/>
    <col min="5640" max="5640" width="11" style="412" customWidth="1"/>
    <col min="5641" max="5641" width="9.42578125" style="412" customWidth="1"/>
    <col min="5642" max="5642" width="10.42578125" style="412" customWidth="1"/>
    <col min="5643" max="5643" width="14.28515625" style="412" customWidth="1"/>
    <col min="5644" max="5645" width="9.5703125" style="412" customWidth="1"/>
    <col min="5646" max="5649" width="12" style="412" customWidth="1"/>
    <col min="5650" max="5650" width="12.5703125" style="412" customWidth="1"/>
    <col min="5651" max="5651" width="11" style="412" customWidth="1"/>
    <col min="5652" max="5652" width="10.85546875" style="412" customWidth="1"/>
    <col min="5653" max="5653" width="14.28515625" style="412" customWidth="1"/>
    <col min="5654" max="5654" width="10.5703125" style="412" bestFit="1" customWidth="1"/>
    <col min="5655" max="5655" width="9.28515625" style="412" bestFit="1" customWidth="1"/>
    <col min="5656" max="5888" width="9.140625" style="412"/>
    <col min="5889" max="5889" width="3" style="412" customWidth="1"/>
    <col min="5890" max="5890" width="88.42578125" style="412" customWidth="1"/>
    <col min="5891" max="5891" width="12.7109375" style="412" customWidth="1"/>
    <col min="5892" max="5892" width="12.85546875" style="412" customWidth="1"/>
    <col min="5893" max="5893" width="12.28515625" style="412" customWidth="1"/>
    <col min="5894" max="5894" width="10.28515625" style="412" customWidth="1"/>
    <col min="5895" max="5895" width="8.7109375" style="412" customWidth="1"/>
    <col min="5896" max="5896" width="11" style="412" customWidth="1"/>
    <col min="5897" max="5897" width="9.42578125" style="412" customWidth="1"/>
    <col min="5898" max="5898" width="10.42578125" style="412" customWidth="1"/>
    <col min="5899" max="5899" width="14.28515625" style="412" customWidth="1"/>
    <col min="5900" max="5901" width="9.5703125" style="412" customWidth="1"/>
    <col min="5902" max="5905" width="12" style="412" customWidth="1"/>
    <col min="5906" max="5906" width="12.5703125" style="412" customWidth="1"/>
    <col min="5907" max="5907" width="11" style="412" customWidth="1"/>
    <col min="5908" max="5908" width="10.85546875" style="412" customWidth="1"/>
    <col min="5909" max="5909" width="14.28515625" style="412" customWidth="1"/>
    <col min="5910" max="5910" width="10.5703125" style="412" bestFit="1" customWidth="1"/>
    <col min="5911" max="5911" width="9.28515625" style="412" bestFit="1" customWidth="1"/>
    <col min="5912" max="6144" width="9.140625" style="412"/>
    <col min="6145" max="6145" width="3" style="412" customWidth="1"/>
    <col min="6146" max="6146" width="88.42578125" style="412" customWidth="1"/>
    <col min="6147" max="6147" width="12.7109375" style="412" customWidth="1"/>
    <col min="6148" max="6148" width="12.85546875" style="412" customWidth="1"/>
    <col min="6149" max="6149" width="12.28515625" style="412" customWidth="1"/>
    <col min="6150" max="6150" width="10.28515625" style="412" customWidth="1"/>
    <col min="6151" max="6151" width="8.7109375" style="412" customWidth="1"/>
    <col min="6152" max="6152" width="11" style="412" customWidth="1"/>
    <col min="6153" max="6153" width="9.42578125" style="412" customWidth="1"/>
    <col min="6154" max="6154" width="10.42578125" style="412" customWidth="1"/>
    <col min="6155" max="6155" width="14.28515625" style="412" customWidth="1"/>
    <col min="6156" max="6157" width="9.5703125" style="412" customWidth="1"/>
    <col min="6158" max="6161" width="12" style="412" customWidth="1"/>
    <col min="6162" max="6162" width="12.5703125" style="412" customWidth="1"/>
    <col min="6163" max="6163" width="11" style="412" customWidth="1"/>
    <col min="6164" max="6164" width="10.85546875" style="412" customWidth="1"/>
    <col min="6165" max="6165" width="14.28515625" style="412" customWidth="1"/>
    <col min="6166" max="6166" width="10.5703125" style="412" bestFit="1" customWidth="1"/>
    <col min="6167" max="6167" width="9.28515625" style="412" bestFit="1" customWidth="1"/>
    <col min="6168" max="6400" width="9.140625" style="412"/>
    <col min="6401" max="6401" width="3" style="412" customWidth="1"/>
    <col min="6402" max="6402" width="88.42578125" style="412" customWidth="1"/>
    <col min="6403" max="6403" width="12.7109375" style="412" customWidth="1"/>
    <col min="6404" max="6404" width="12.85546875" style="412" customWidth="1"/>
    <col min="6405" max="6405" width="12.28515625" style="412" customWidth="1"/>
    <col min="6406" max="6406" width="10.28515625" style="412" customWidth="1"/>
    <col min="6407" max="6407" width="8.7109375" style="412" customWidth="1"/>
    <col min="6408" max="6408" width="11" style="412" customWidth="1"/>
    <col min="6409" max="6409" width="9.42578125" style="412" customWidth="1"/>
    <col min="6410" max="6410" width="10.42578125" style="412" customWidth="1"/>
    <col min="6411" max="6411" width="14.28515625" style="412" customWidth="1"/>
    <col min="6412" max="6413" width="9.5703125" style="412" customWidth="1"/>
    <col min="6414" max="6417" width="12" style="412" customWidth="1"/>
    <col min="6418" max="6418" width="12.5703125" style="412" customWidth="1"/>
    <col min="6419" max="6419" width="11" style="412" customWidth="1"/>
    <col min="6420" max="6420" width="10.85546875" style="412" customWidth="1"/>
    <col min="6421" max="6421" width="14.28515625" style="412" customWidth="1"/>
    <col min="6422" max="6422" width="10.5703125" style="412" bestFit="1" customWidth="1"/>
    <col min="6423" max="6423" width="9.28515625" style="412" bestFit="1" customWidth="1"/>
    <col min="6424" max="6656" width="9.140625" style="412"/>
    <col min="6657" max="6657" width="3" style="412" customWidth="1"/>
    <col min="6658" max="6658" width="88.42578125" style="412" customWidth="1"/>
    <col min="6659" max="6659" width="12.7109375" style="412" customWidth="1"/>
    <col min="6660" max="6660" width="12.85546875" style="412" customWidth="1"/>
    <col min="6661" max="6661" width="12.28515625" style="412" customWidth="1"/>
    <col min="6662" max="6662" width="10.28515625" style="412" customWidth="1"/>
    <col min="6663" max="6663" width="8.7109375" style="412" customWidth="1"/>
    <col min="6664" max="6664" width="11" style="412" customWidth="1"/>
    <col min="6665" max="6665" width="9.42578125" style="412" customWidth="1"/>
    <col min="6666" max="6666" width="10.42578125" style="412" customWidth="1"/>
    <col min="6667" max="6667" width="14.28515625" style="412" customWidth="1"/>
    <col min="6668" max="6669" width="9.5703125" style="412" customWidth="1"/>
    <col min="6670" max="6673" width="12" style="412" customWidth="1"/>
    <col min="6674" max="6674" width="12.5703125" style="412" customWidth="1"/>
    <col min="6675" max="6675" width="11" style="412" customWidth="1"/>
    <col min="6676" max="6676" width="10.85546875" style="412" customWidth="1"/>
    <col min="6677" max="6677" width="14.28515625" style="412" customWidth="1"/>
    <col min="6678" max="6678" width="10.5703125" style="412" bestFit="1" customWidth="1"/>
    <col min="6679" max="6679" width="9.28515625" style="412" bestFit="1" customWidth="1"/>
    <col min="6680" max="6912" width="9.140625" style="412"/>
    <col min="6913" max="6913" width="3" style="412" customWidth="1"/>
    <col min="6914" max="6914" width="88.42578125" style="412" customWidth="1"/>
    <col min="6915" max="6915" width="12.7109375" style="412" customWidth="1"/>
    <col min="6916" max="6916" width="12.85546875" style="412" customWidth="1"/>
    <col min="6917" max="6917" width="12.28515625" style="412" customWidth="1"/>
    <col min="6918" max="6918" width="10.28515625" style="412" customWidth="1"/>
    <col min="6919" max="6919" width="8.7109375" style="412" customWidth="1"/>
    <col min="6920" max="6920" width="11" style="412" customWidth="1"/>
    <col min="6921" max="6921" width="9.42578125" style="412" customWidth="1"/>
    <col min="6922" max="6922" width="10.42578125" style="412" customWidth="1"/>
    <col min="6923" max="6923" width="14.28515625" style="412" customWidth="1"/>
    <col min="6924" max="6925" width="9.5703125" style="412" customWidth="1"/>
    <col min="6926" max="6929" width="12" style="412" customWidth="1"/>
    <col min="6930" max="6930" width="12.5703125" style="412" customWidth="1"/>
    <col min="6931" max="6931" width="11" style="412" customWidth="1"/>
    <col min="6932" max="6932" width="10.85546875" style="412" customWidth="1"/>
    <col min="6933" max="6933" width="14.28515625" style="412" customWidth="1"/>
    <col min="6934" max="6934" width="10.5703125" style="412" bestFit="1" customWidth="1"/>
    <col min="6935" max="6935" width="9.28515625" style="412" bestFit="1" customWidth="1"/>
    <col min="6936" max="7168" width="9.140625" style="412"/>
    <col min="7169" max="7169" width="3" style="412" customWidth="1"/>
    <col min="7170" max="7170" width="88.42578125" style="412" customWidth="1"/>
    <col min="7171" max="7171" width="12.7109375" style="412" customWidth="1"/>
    <col min="7172" max="7172" width="12.85546875" style="412" customWidth="1"/>
    <col min="7173" max="7173" width="12.28515625" style="412" customWidth="1"/>
    <col min="7174" max="7174" width="10.28515625" style="412" customWidth="1"/>
    <col min="7175" max="7175" width="8.7109375" style="412" customWidth="1"/>
    <col min="7176" max="7176" width="11" style="412" customWidth="1"/>
    <col min="7177" max="7177" width="9.42578125" style="412" customWidth="1"/>
    <col min="7178" max="7178" width="10.42578125" style="412" customWidth="1"/>
    <col min="7179" max="7179" width="14.28515625" style="412" customWidth="1"/>
    <col min="7180" max="7181" width="9.5703125" style="412" customWidth="1"/>
    <col min="7182" max="7185" width="12" style="412" customWidth="1"/>
    <col min="7186" max="7186" width="12.5703125" style="412" customWidth="1"/>
    <col min="7187" max="7187" width="11" style="412" customWidth="1"/>
    <col min="7188" max="7188" width="10.85546875" style="412" customWidth="1"/>
    <col min="7189" max="7189" width="14.28515625" style="412" customWidth="1"/>
    <col min="7190" max="7190" width="10.5703125" style="412" bestFit="1" customWidth="1"/>
    <col min="7191" max="7191" width="9.28515625" style="412" bestFit="1" customWidth="1"/>
    <col min="7192" max="7424" width="9.140625" style="412"/>
    <col min="7425" max="7425" width="3" style="412" customWidth="1"/>
    <col min="7426" max="7426" width="88.42578125" style="412" customWidth="1"/>
    <col min="7427" max="7427" width="12.7109375" style="412" customWidth="1"/>
    <col min="7428" max="7428" width="12.85546875" style="412" customWidth="1"/>
    <col min="7429" max="7429" width="12.28515625" style="412" customWidth="1"/>
    <col min="7430" max="7430" width="10.28515625" style="412" customWidth="1"/>
    <col min="7431" max="7431" width="8.7109375" style="412" customWidth="1"/>
    <col min="7432" max="7432" width="11" style="412" customWidth="1"/>
    <col min="7433" max="7433" width="9.42578125" style="412" customWidth="1"/>
    <col min="7434" max="7434" width="10.42578125" style="412" customWidth="1"/>
    <col min="7435" max="7435" width="14.28515625" style="412" customWidth="1"/>
    <col min="7436" max="7437" width="9.5703125" style="412" customWidth="1"/>
    <col min="7438" max="7441" width="12" style="412" customWidth="1"/>
    <col min="7442" max="7442" width="12.5703125" style="412" customWidth="1"/>
    <col min="7443" max="7443" width="11" style="412" customWidth="1"/>
    <col min="7444" max="7444" width="10.85546875" style="412" customWidth="1"/>
    <col min="7445" max="7445" width="14.28515625" style="412" customWidth="1"/>
    <col min="7446" max="7446" width="10.5703125" style="412" bestFit="1" customWidth="1"/>
    <col min="7447" max="7447" width="9.28515625" style="412" bestFit="1" customWidth="1"/>
    <col min="7448" max="7680" width="9.140625" style="412"/>
    <col min="7681" max="7681" width="3" style="412" customWidth="1"/>
    <col min="7682" max="7682" width="88.42578125" style="412" customWidth="1"/>
    <col min="7683" max="7683" width="12.7109375" style="412" customWidth="1"/>
    <col min="7684" max="7684" width="12.85546875" style="412" customWidth="1"/>
    <col min="7685" max="7685" width="12.28515625" style="412" customWidth="1"/>
    <col min="7686" max="7686" width="10.28515625" style="412" customWidth="1"/>
    <col min="7687" max="7687" width="8.7109375" style="412" customWidth="1"/>
    <col min="7688" max="7688" width="11" style="412" customWidth="1"/>
    <col min="7689" max="7689" width="9.42578125" style="412" customWidth="1"/>
    <col min="7690" max="7690" width="10.42578125" style="412" customWidth="1"/>
    <col min="7691" max="7691" width="14.28515625" style="412" customWidth="1"/>
    <col min="7692" max="7693" width="9.5703125" style="412" customWidth="1"/>
    <col min="7694" max="7697" width="12" style="412" customWidth="1"/>
    <col min="7698" max="7698" width="12.5703125" style="412" customWidth="1"/>
    <col min="7699" max="7699" width="11" style="412" customWidth="1"/>
    <col min="7700" max="7700" width="10.85546875" style="412" customWidth="1"/>
    <col min="7701" max="7701" width="14.28515625" style="412" customWidth="1"/>
    <col min="7702" max="7702" width="10.5703125" style="412" bestFit="1" customWidth="1"/>
    <col min="7703" max="7703" width="9.28515625" style="412" bestFit="1" customWidth="1"/>
    <col min="7704" max="7936" width="9.140625" style="412"/>
    <col min="7937" max="7937" width="3" style="412" customWidth="1"/>
    <col min="7938" max="7938" width="88.42578125" style="412" customWidth="1"/>
    <col min="7939" max="7939" width="12.7109375" style="412" customWidth="1"/>
    <col min="7940" max="7940" width="12.85546875" style="412" customWidth="1"/>
    <col min="7941" max="7941" width="12.28515625" style="412" customWidth="1"/>
    <col min="7942" max="7942" width="10.28515625" style="412" customWidth="1"/>
    <col min="7943" max="7943" width="8.7109375" style="412" customWidth="1"/>
    <col min="7944" max="7944" width="11" style="412" customWidth="1"/>
    <col min="7945" max="7945" width="9.42578125" style="412" customWidth="1"/>
    <col min="7946" max="7946" width="10.42578125" style="412" customWidth="1"/>
    <col min="7947" max="7947" width="14.28515625" style="412" customWidth="1"/>
    <col min="7948" max="7949" width="9.5703125" style="412" customWidth="1"/>
    <col min="7950" max="7953" width="12" style="412" customWidth="1"/>
    <col min="7954" max="7954" width="12.5703125" style="412" customWidth="1"/>
    <col min="7955" max="7955" width="11" style="412" customWidth="1"/>
    <col min="7956" max="7956" width="10.85546875" style="412" customWidth="1"/>
    <col min="7957" max="7957" width="14.28515625" style="412" customWidth="1"/>
    <col min="7958" max="7958" width="10.5703125" style="412" bestFit="1" customWidth="1"/>
    <col min="7959" max="7959" width="9.28515625" style="412" bestFit="1" customWidth="1"/>
    <col min="7960" max="8192" width="9.140625" style="412"/>
    <col min="8193" max="8193" width="3" style="412" customWidth="1"/>
    <col min="8194" max="8194" width="88.42578125" style="412" customWidth="1"/>
    <col min="8195" max="8195" width="12.7109375" style="412" customWidth="1"/>
    <col min="8196" max="8196" width="12.85546875" style="412" customWidth="1"/>
    <col min="8197" max="8197" width="12.28515625" style="412" customWidth="1"/>
    <col min="8198" max="8198" width="10.28515625" style="412" customWidth="1"/>
    <col min="8199" max="8199" width="8.7109375" style="412" customWidth="1"/>
    <col min="8200" max="8200" width="11" style="412" customWidth="1"/>
    <col min="8201" max="8201" width="9.42578125" style="412" customWidth="1"/>
    <col min="8202" max="8202" width="10.42578125" style="412" customWidth="1"/>
    <col min="8203" max="8203" width="14.28515625" style="412" customWidth="1"/>
    <col min="8204" max="8205" width="9.5703125" style="412" customWidth="1"/>
    <col min="8206" max="8209" width="12" style="412" customWidth="1"/>
    <col min="8210" max="8210" width="12.5703125" style="412" customWidth="1"/>
    <col min="8211" max="8211" width="11" style="412" customWidth="1"/>
    <col min="8212" max="8212" width="10.85546875" style="412" customWidth="1"/>
    <col min="8213" max="8213" width="14.28515625" style="412" customWidth="1"/>
    <col min="8214" max="8214" width="10.5703125" style="412" bestFit="1" customWidth="1"/>
    <col min="8215" max="8215" width="9.28515625" style="412" bestFit="1" customWidth="1"/>
    <col min="8216" max="8448" width="9.140625" style="412"/>
    <col min="8449" max="8449" width="3" style="412" customWidth="1"/>
    <col min="8450" max="8450" width="88.42578125" style="412" customWidth="1"/>
    <col min="8451" max="8451" width="12.7109375" style="412" customWidth="1"/>
    <col min="8452" max="8452" width="12.85546875" style="412" customWidth="1"/>
    <col min="8453" max="8453" width="12.28515625" style="412" customWidth="1"/>
    <col min="8454" max="8454" width="10.28515625" style="412" customWidth="1"/>
    <col min="8455" max="8455" width="8.7109375" style="412" customWidth="1"/>
    <col min="8456" max="8456" width="11" style="412" customWidth="1"/>
    <col min="8457" max="8457" width="9.42578125" style="412" customWidth="1"/>
    <col min="8458" max="8458" width="10.42578125" style="412" customWidth="1"/>
    <col min="8459" max="8459" width="14.28515625" style="412" customWidth="1"/>
    <col min="8460" max="8461" width="9.5703125" style="412" customWidth="1"/>
    <col min="8462" max="8465" width="12" style="412" customWidth="1"/>
    <col min="8466" max="8466" width="12.5703125" style="412" customWidth="1"/>
    <col min="8467" max="8467" width="11" style="412" customWidth="1"/>
    <col min="8468" max="8468" width="10.85546875" style="412" customWidth="1"/>
    <col min="8469" max="8469" width="14.28515625" style="412" customWidth="1"/>
    <col min="8470" max="8470" width="10.5703125" style="412" bestFit="1" customWidth="1"/>
    <col min="8471" max="8471" width="9.28515625" style="412" bestFit="1" customWidth="1"/>
    <col min="8472" max="8704" width="9.140625" style="412"/>
    <col min="8705" max="8705" width="3" style="412" customWidth="1"/>
    <col min="8706" max="8706" width="88.42578125" style="412" customWidth="1"/>
    <col min="8707" max="8707" width="12.7109375" style="412" customWidth="1"/>
    <col min="8708" max="8708" width="12.85546875" style="412" customWidth="1"/>
    <col min="8709" max="8709" width="12.28515625" style="412" customWidth="1"/>
    <col min="8710" max="8710" width="10.28515625" style="412" customWidth="1"/>
    <col min="8711" max="8711" width="8.7109375" style="412" customWidth="1"/>
    <col min="8712" max="8712" width="11" style="412" customWidth="1"/>
    <col min="8713" max="8713" width="9.42578125" style="412" customWidth="1"/>
    <col min="8714" max="8714" width="10.42578125" style="412" customWidth="1"/>
    <col min="8715" max="8715" width="14.28515625" style="412" customWidth="1"/>
    <col min="8716" max="8717" width="9.5703125" style="412" customWidth="1"/>
    <col min="8718" max="8721" width="12" style="412" customWidth="1"/>
    <col min="8722" max="8722" width="12.5703125" style="412" customWidth="1"/>
    <col min="8723" max="8723" width="11" style="412" customWidth="1"/>
    <col min="8724" max="8724" width="10.85546875" style="412" customWidth="1"/>
    <col min="8725" max="8725" width="14.28515625" style="412" customWidth="1"/>
    <col min="8726" max="8726" width="10.5703125" style="412" bestFit="1" customWidth="1"/>
    <col min="8727" max="8727" width="9.28515625" style="412" bestFit="1" customWidth="1"/>
    <col min="8728" max="8960" width="9.140625" style="412"/>
    <col min="8961" max="8961" width="3" style="412" customWidth="1"/>
    <col min="8962" max="8962" width="88.42578125" style="412" customWidth="1"/>
    <col min="8963" max="8963" width="12.7109375" style="412" customWidth="1"/>
    <col min="8964" max="8964" width="12.85546875" style="412" customWidth="1"/>
    <col min="8965" max="8965" width="12.28515625" style="412" customWidth="1"/>
    <col min="8966" max="8966" width="10.28515625" style="412" customWidth="1"/>
    <col min="8967" max="8967" width="8.7109375" style="412" customWidth="1"/>
    <col min="8968" max="8968" width="11" style="412" customWidth="1"/>
    <col min="8969" max="8969" width="9.42578125" style="412" customWidth="1"/>
    <col min="8970" max="8970" width="10.42578125" style="412" customWidth="1"/>
    <col min="8971" max="8971" width="14.28515625" style="412" customWidth="1"/>
    <col min="8972" max="8973" width="9.5703125" style="412" customWidth="1"/>
    <col min="8974" max="8977" width="12" style="412" customWidth="1"/>
    <col min="8978" max="8978" width="12.5703125" style="412" customWidth="1"/>
    <col min="8979" max="8979" width="11" style="412" customWidth="1"/>
    <col min="8980" max="8980" width="10.85546875" style="412" customWidth="1"/>
    <col min="8981" max="8981" width="14.28515625" style="412" customWidth="1"/>
    <col min="8982" max="8982" width="10.5703125" style="412" bestFit="1" customWidth="1"/>
    <col min="8983" max="8983" width="9.28515625" style="412" bestFit="1" customWidth="1"/>
    <col min="8984" max="9216" width="9.140625" style="412"/>
    <col min="9217" max="9217" width="3" style="412" customWidth="1"/>
    <col min="9218" max="9218" width="88.42578125" style="412" customWidth="1"/>
    <col min="9219" max="9219" width="12.7109375" style="412" customWidth="1"/>
    <col min="9220" max="9220" width="12.85546875" style="412" customWidth="1"/>
    <col min="9221" max="9221" width="12.28515625" style="412" customWidth="1"/>
    <col min="9222" max="9222" width="10.28515625" style="412" customWidth="1"/>
    <col min="9223" max="9223" width="8.7109375" style="412" customWidth="1"/>
    <col min="9224" max="9224" width="11" style="412" customWidth="1"/>
    <col min="9225" max="9225" width="9.42578125" style="412" customWidth="1"/>
    <col min="9226" max="9226" width="10.42578125" style="412" customWidth="1"/>
    <col min="9227" max="9227" width="14.28515625" style="412" customWidth="1"/>
    <col min="9228" max="9229" width="9.5703125" style="412" customWidth="1"/>
    <col min="9230" max="9233" width="12" style="412" customWidth="1"/>
    <col min="9234" max="9234" width="12.5703125" style="412" customWidth="1"/>
    <col min="9235" max="9235" width="11" style="412" customWidth="1"/>
    <col min="9236" max="9236" width="10.85546875" style="412" customWidth="1"/>
    <col min="9237" max="9237" width="14.28515625" style="412" customWidth="1"/>
    <col min="9238" max="9238" width="10.5703125" style="412" bestFit="1" customWidth="1"/>
    <col min="9239" max="9239" width="9.28515625" style="412" bestFit="1" customWidth="1"/>
    <col min="9240" max="9472" width="9.140625" style="412"/>
    <col min="9473" max="9473" width="3" style="412" customWidth="1"/>
    <col min="9474" max="9474" width="88.42578125" style="412" customWidth="1"/>
    <col min="9475" max="9475" width="12.7109375" style="412" customWidth="1"/>
    <col min="9476" max="9476" width="12.85546875" style="412" customWidth="1"/>
    <col min="9477" max="9477" width="12.28515625" style="412" customWidth="1"/>
    <col min="9478" max="9478" width="10.28515625" style="412" customWidth="1"/>
    <col min="9479" max="9479" width="8.7109375" style="412" customWidth="1"/>
    <col min="9480" max="9480" width="11" style="412" customWidth="1"/>
    <col min="9481" max="9481" width="9.42578125" style="412" customWidth="1"/>
    <col min="9482" max="9482" width="10.42578125" style="412" customWidth="1"/>
    <col min="9483" max="9483" width="14.28515625" style="412" customWidth="1"/>
    <col min="9484" max="9485" width="9.5703125" style="412" customWidth="1"/>
    <col min="9486" max="9489" width="12" style="412" customWidth="1"/>
    <col min="9490" max="9490" width="12.5703125" style="412" customWidth="1"/>
    <col min="9491" max="9491" width="11" style="412" customWidth="1"/>
    <col min="9492" max="9492" width="10.85546875" style="412" customWidth="1"/>
    <col min="9493" max="9493" width="14.28515625" style="412" customWidth="1"/>
    <col min="9494" max="9494" width="10.5703125" style="412" bestFit="1" customWidth="1"/>
    <col min="9495" max="9495" width="9.28515625" style="412" bestFit="1" customWidth="1"/>
    <col min="9496" max="9728" width="9.140625" style="412"/>
    <col min="9729" max="9729" width="3" style="412" customWidth="1"/>
    <col min="9730" max="9730" width="88.42578125" style="412" customWidth="1"/>
    <col min="9731" max="9731" width="12.7109375" style="412" customWidth="1"/>
    <col min="9732" max="9732" width="12.85546875" style="412" customWidth="1"/>
    <col min="9733" max="9733" width="12.28515625" style="412" customWidth="1"/>
    <col min="9734" max="9734" width="10.28515625" style="412" customWidth="1"/>
    <col min="9735" max="9735" width="8.7109375" style="412" customWidth="1"/>
    <col min="9736" max="9736" width="11" style="412" customWidth="1"/>
    <col min="9737" max="9737" width="9.42578125" style="412" customWidth="1"/>
    <col min="9738" max="9738" width="10.42578125" style="412" customWidth="1"/>
    <col min="9739" max="9739" width="14.28515625" style="412" customWidth="1"/>
    <col min="9740" max="9741" width="9.5703125" style="412" customWidth="1"/>
    <col min="9742" max="9745" width="12" style="412" customWidth="1"/>
    <col min="9746" max="9746" width="12.5703125" style="412" customWidth="1"/>
    <col min="9747" max="9747" width="11" style="412" customWidth="1"/>
    <col min="9748" max="9748" width="10.85546875" style="412" customWidth="1"/>
    <col min="9749" max="9749" width="14.28515625" style="412" customWidth="1"/>
    <col min="9750" max="9750" width="10.5703125" style="412" bestFit="1" customWidth="1"/>
    <col min="9751" max="9751" width="9.28515625" style="412" bestFit="1" customWidth="1"/>
    <col min="9752" max="9984" width="9.140625" style="412"/>
    <col min="9985" max="9985" width="3" style="412" customWidth="1"/>
    <col min="9986" max="9986" width="88.42578125" style="412" customWidth="1"/>
    <col min="9987" max="9987" width="12.7109375" style="412" customWidth="1"/>
    <col min="9988" max="9988" width="12.85546875" style="412" customWidth="1"/>
    <col min="9989" max="9989" width="12.28515625" style="412" customWidth="1"/>
    <col min="9990" max="9990" width="10.28515625" style="412" customWidth="1"/>
    <col min="9991" max="9991" width="8.7109375" style="412" customWidth="1"/>
    <col min="9992" max="9992" width="11" style="412" customWidth="1"/>
    <col min="9993" max="9993" width="9.42578125" style="412" customWidth="1"/>
    <col min="9994" max="9994" width="10.42578125" style="412" customWidth="1"/>
    <col min="9995" max="9995" width="14.28515625" style="412" customWidth="1"/>
    <col min="9996" max="9997" width="9.5703125" style="412" customWidth="1"/>
    <col min="9998" max="10001" width="12" style="412" customWidth="1"/>
    <col min="10002" max="10002" width="12.5703125" style="412" customWidth="1"/>
    <col min="10003" max="10003" width="11" style="412" customWidth="1"/>
    <col min="10004" max="10004" width="10.85546875" style="412" customWidth="1"/>
    <col min="10005" max="10005" width="14.28515625" style="412" customWidth="1"/>
    <col min="10006" max="10006" width="10.5703125" style="412" bestFit="1" customWidth="1"/>
    <col min="10007" max="10007" width="9.28515625" style="412" bestFit="1" customWidth="1"/>
    <col min="10008" max="10240" width="9.140625" style="412"/>
    <col min="10241" max="10241" width="3" style="412" customWidth="1"/>
    <col min="10242" max="10242" width="88.42578125" style="412" customWidth="1"/>
    <col min="10243" max="10243" width="12.7109375" style="412" customWidth="1"/>
    <col min="10244" max="10244" width="12.85546875" style="412" customWidth="1"/>
    <col min="10245" max="10245" width="12.28515625" style="412" customWidth="1"/>
    <col min="10246" max="10246" width="10.28515625" style="412" customWidth="1"/>
    <col min="10247" max="10247" width="8.7109375" style="412" customWidth="1"/>
    <col min="10248" max="10248" width="11" style="412" customWidth="1"/>
    <col min="10249" max="10249" width="9.42578125" style="412" customWidth="1"/>
    <col min="10250" max="10250" width="10.42578125" style="412" customWidth="1"/>
    <col min="10251" max="10251" width="14.28515625" style="412" customWidth="1"/>
    <col min="10252" max="10253" width="9.5703125" style="412" customWidth="1"/>
    <col min="10254" max="10257" width="12" style="412" customWidth="1"/>
    <col min="10258" max="10258" width="12.5703125" style="412" customWidth="1"/>
    <col min="10259" max="10259" width="11" style="412" customWidth="1"/>
    <col min="10260" max="10260" width="10.85546875" style="412" customWidth="1"/>
    <col min="10261" max="10261" width="14.28515625" style="412" customWidth="1"/>
    <col min="10262" max="10262" width="10.5703125" style="412" bestFit="1" customWidth="1"/>
    <col min="10263" max="10263" width="9.28515625" style="412" bestFit="1" customWidth="1"/>
    <col min="10264" max="10496" width="9.140625" style="412"/>
    <col min="10497" max="10497" width="3" style="412" customWidth="1"/>
    <col min="10498" max="10498" width="88.42578125" style="412" customWidth="1"/>
    <col min="10499" max="10499" width="12.7109375" style="412" customWidth="1"/>
    <col min="10500" max="10500" width="12.85546875" style="412" customWidth="1"/>
    <col min="10501" max="10501" width="12.28515625" style="412" customWidth="1"/>
    <col min="10502" max="10502" width="10.28515625" style="412" customWidth="1"/>
    <col min="10503" max="10503" width="8.7109375" style="412" customWidth="1"/>
    <col min="10504" max="10504" width="11" style="412" customWidth="1"/>
    <col min="10505" max="10505" width="9.42578125" style="412" customWidth="1"/>
    <col min="10506" max="10506" width="10.42578125" style="412" customWidth="1"/>
    <col min="10507" max="10507" width="14.28515625" style="412" customWidth="1"/>
    <col min="10508" max="10509" width="9.5703125" style="412" customWidth="1"/>
    <col min="10510" max="10513" width="12" style="412" customWidth="1"/>
    <col min="10514" max="10514" width="12.5703125" style="412" customWidth="1"/>
    <col min="10515" max="10515" width="11" style="412" customWidth="1"/>
    <col min="10516" max="10516" width="10.85546875" style="412" customWidth="1"/>
    <col min="10517" max="10517" width="14.28515625" style="412" customWidth="1"/>
    <col min="10518" max="10518" width="10.5703125" style="412" bestFit="1" customWidth="1"/>
    <col min="10519" max="10519" width="9.28515625" style="412" bestFit="1" customWidth="1"/>
    <col min="10520" max="10752" width="9.140625" style="412"/>
    <col min="10753" max="10753" width="3" style="412" customWidth="1"/>
    <col min="10754" max="10754" width="88.42578125" style="412" customWidth="1"/>
    <col min="10755" max="10755" width="12.7109375" style="412" customWidth="1"/>
    <col min="10756" max="10756" width="12.85546875" style="412" customWidth="1"/>
    <col min="10757" max="10757" width="12.28515625" style="412" customWidth="1"/>
    <col min="10758" max="10758" width="10.28515625" style="412" customWidth="1"/>
    <col min="10759" max="10759" width="8.7109375" style="412" customWidth="1"/>
    <col min="10760" max="10760" width="11" style="412" customWidth="1"/>
    <col min="10761" max="10761" width="9.42578125" style="412" customWidth="1"/>
    <col min="10762" max="10762" width="10.42578125" style="412" customWidth="1"/>
    <col min="10763" max="10763" width="14.28515625" style="412" customWidth="1"/>
    <col min="10764" max="10765" width="9.5703125" style="412" customWidth="1"/>
    <col min="10766" max="10769" width="12" style="412" customWidth="1"/>
    <col min="10770" max="10770" width="12.5703125" style="412" customWidth="1"/>
    <col min="10771" max="10771" width="11" style="412" customWidth="1"/>
    <col min="10772" max="10772" width="10.85546875" style="412" customWidth="1"/>
    <col min="10773" max="10773" width="14.28515625" style="412" customWidth="1"/>
    <col min="10774" max="10774" width="10.5703125" style="412" bestFit="1" customWidth="1"/>
    <col min="10775" max="10775" width="9.28515625" style="412" bestFit="1" customWidth="1"/>
    <col min="10776" max="11008" width="9.140625" style="412"/>
    <col min="11009" max="11009" width="3" style="412" customWidth="1"/>
    <col min="11010" max="11010" width="88.42578125" style="412" customWidth="1"/>
    <col min="11011" max="11011" width="12.7109375" style="412" customWidth="1"/>
    <col min="11012" max="11012" width="12.85546875" style="412" customWidth="1"/>
    <col min="11013" max="11013" width="12.28515625" style="412" customWidth="1"/>
    <col min="11014" max="11014" width="10.28515625" style="412" customWidth="1"/>
    <col min="11015" max="11015" width="8.7109375" style="412" customWidth="1"/>
    <col min="11016" max="11016" width="11" style="412" customWidth="1"/>
    <col min="11017" max="11017" width="9.42578125" style="412" customWidth="1"/>
    <col min="11018" max="11018" width="10.42578125" style="412" customWidth="1"/>
    <col min="11019" max="11019" width="14.28515625" style="412" customWidth="1"/>
    <col min="11020" max="11021" width="9.5703125" style="412" customWidth="1"/>
    <col min="11022" max="11025" width="12" style="412" customWidth="1"/>
    <col min="11026" max="11026" width="12.5703125" style="412" customWidth="1"/>
    <col min="11027" max="11027" width="11" style="412" customWidth="1"/>
    <col min="11028" max="11028" width="10.85546875" style="412" customWidth="1"/>
    <col min="11029" max="11029" width="14.28515625" style="412" customWidth="1"/>
    <col min="11030" max="11030" width="10.5703125" style="412" bestFit="1" customWidth="1"/>
    <col min="11031" max="11031" width="9.28515625" style="412" bestFit="1" customWidth="1"/>
    <col min="11032" max="11264" width="9.140625" style="412"/>
    <col min="11265" max="11265" width="3" style="412" customWidth="1"/>
    <col min="11266" max="11266" width="88.42578125" style="412" customWidth="1"/>
    <col min="11267" max="11267" width="12.7109375" style="412" customWidth="1"/>
    <col min="11268" max="11268" width="12.85546875" style="412" customWidth="1"/>
    <col min="11269" max="11269" width="12.28515625" style="412" customWidth="1"/>
    <col min="11270" max="11270" width="10.28515625" style="412" customWidth="1"/>
    <col min="11271" max="11271" width="8.7109375" style="412" customWidth="1"/>
    <col min="11272" max="11272" width="11" style="412" customWidth="1"/>
    <col min="11273" max="11273" width="9.42578125" style="412" customWidth="1"/>
    <col min="11274" max="11274" width="10.42578125" style="412" customWidth="1"/>
    <col min="11275" max="11275" width="14.28515625" style="412" customWidth="1"/>
    <col min="11276" max="11277" width="9.5703125" style="412" customWidth="1"/>
    <col min="11278" max="11281" width="12" style="412" customWidth="1"/>
    <col min="11282" max="11282" width="12.5703125" style="412" customWidth="1"/>
    <col min="11283" max="11283" width="11" style="412" customWidth="1"/>
    <col min="11284" max="11284" width="10.85546875" style="412" customWidth="1"/>
    <col min="11285" max="11285" width="14.28515625" style="412" customWidth="1"/>
    <col min="11286" max="11286" width="10.5703125" style="412" bestFit="1" customWidth="1"/>
    <col min="11287" max="11287" width="9.28515625" style="412" bestFit="1" customWidth="1"/>
    <col min="11288" max="11520" width="9.140625" style="412"/>
    <col min="11521" max="11521" width="3" style="412" customWidth="1"/>
    <col min="11522" max="11522" width="88.42578125" style="412" customWidth="1"/>
    <col min="11523" max="11523" width="12.7109375" style="412" customWidth="1"/>
    <col min="11524" max="11524" width="12.85546875" style="412" customWidth="1"/>
    <col min="11525" max="11525" width="12.28515625" style="412" customWidth="1"/>
    <col min="11526" max="11526" width="10.28515625" style="412" customWidth="1"/>
    <col min="11527" max="11527" width="8.7109375" style="412" customWidth="1"/>
    <col min="11528" max="11528" width="11" style="412" customWidth="1"/>
    <col min="11529" max="11529" width="9.42578125" style="412" customWidth="1"/>
    <col min="11530" max="11530" width="10.42578125" style="412" customWidth="1"/>
    <col min="11531" max="11531" width="14.28515625" style="412" customWidth="1"/>
    <col min="11532" max="11533" width="9.5703125" style="412" customWidth="1"/>
    <col min="11534" max="11537" width="12" style="412" customWidth="1"/>
    <col min="11538" max="11538" width="12.5703125" style="412" customWidth="1"/>
    <col min="11539" max="11539" width="11" style="412" customWidth="1"/>
    <col min="11540" max="11540" width="10.85546875" style="412" customWidth="1"/>
    <col min="11541" max="11541" width="14.28515625" style="412" customWidth="1"/>
    <col min="11542" max="11542" width="10.5703125" style="412" bestFit="1" customWidth="1"/>
    <col min="11543" max="11543" width="9.28515625" style="412" bestFit="1" customWidth="1"/>
    <col min="11544" max="11776" width="9.140625" style="412"/>
    <col min="11777" max="11777" width="3" style="412" customWidth="1"/>
    <col min="11778" max="11778" width="88.42578125" style="412" customWidth="1"/>
    <col min="11779" max="11779" width="12.7109375" style="412" customWidth="1"/>
    <col min="11780" max="11780" width="12.85546875" style="412" customWidth="1"/>
    <col min="11781" max="11781" width="12.28515625" style="412" customWidth="1"/>
    <col min="11782" max="11782" width="10.28515625" style="412" customWidth="1"/>
    <col min="11783" max="11783" width="8.7109375" style="412" customWidth="1"/>
    <col min="11784" max="11784" width="11" style="412" customWidth="1"/>
    <col min="11785" max="11785" width="9.42578125" style="412" customWidth="1"/>
    <col min="11786" max="11786" width="10.42578125" style="412" customWidth="1"/>
    <col min="11787" max="11787" width="14.28515625" style="412" customWidth="1"/>
    <col min="11788" max="11789" width="9.5703125" style="412" customWidth="1"/>
    <col min="11790" max="11793" width="12" style="412" customWidth="1"/>
    <col min="11794" max="11794" width="12.5703125" style="412" customWidth="1"/>
    <col min="11795" max="11795" width="11" style="412" customWidth="1"/>
    <col min="11796" max="11796" width="10.85546875" style="412" customWidth="1"/>
    <col min="11797" max="11797" width="14.28515625" style="412" customWidth="1"/>
    <col min="11798" max="11798" width="10.5703125" style="412" bestFit="1" customWidth="1"/>
    <col min="11799" max="11799" width="9.28515625" style="412" bestFit="1" customWidth="1"/>
    <col min="11800" max="12032" width="9.140625" style="412"/>
    <col min="12033" max="12033" width="3" style="412" customWidth="1"/>
    <col min="12034" max="12034" width="88.42578125" style="412" customWidth="1"/>
    <col min="12035" max="12035" width="12.7109375" style="412" customWidth="1"/>
    <col min="12036" max="12036" width="12.85546875" style="412" customWidth="1"/>
    <col min="12037" max="12037" width="12.28515625" style="412" customWidth="1"/>
    <col min="12038" max="12038" width="10.28515625" style="412" customWidth="1"/>
    <col min="12039" max="12039" width="8.7109375" style="412" customWidth="1"/>
    <col min="12040" max="12040" width="11" style="412" customWidth="1"/>
    <col min="12041" max="12041" width="9.42578125" style="412" customWidth="1"/>
    <col min="12042" max="12042" width="10.42578125" style="412" customWidth="1"/>
    <col min="12043" max="12043" width="14.28515625" style="412" customWidth="1"/>
    <col min="12044" max="12045" width="9.5703125" style="412" customWidth="1"/>
    <col min="12046" max="12049" width="12" style="412" customWidth="1"/>
    <col min="12050" max="12050" width="12.5703125" style="412" customWidth="1"/>
    <col min="12051" max="12051" width="11" style="412" customWidth="1"/>
    <col min="12052" max="12052" width="10.85546875" style="412" customWidth="1"/>
    <col min="12053" max="12053" width="14.28515625" style="412" customWidth="1"/>
    <col min="12054" max="12054" width="10.5703125" style="412" bestFit="1" customWidth="1"/>
    <col min="12055" max="12055" width="9.28515625" style="412" bestFit="1" customWidth="1"/>
    <col min="12056" max="12288" width="9.140625" style="412"/>
    <col min="12289" max="12289" width="3" style="412" customWidth="1"/>
    <col min="12290" max="12290" width="88.42578125" style="412" customWidth="1"/>
    <col min="12291" max="12291" width="12.7109375" style="412" customWidth="1"/>
    <col min="12292" max="12292" width="12.85546875" style="412" customWidth="1"/>
    <col min="12293" max="12293" width="12.28515625" style="412" customWidth="1"/>
    <col min="12294" max="12294" width="10.28515625" style="412" customWidth="1"/>
    <col min="12295" max="12295" width="8.7109375" style="412" customWidth="1"/>
    <col min="12296" max="12296" width="11" style="412" customWidth="1"/>
    <col min="12297" max="12297" width="9.42578125" style="412" customWidth="1"/>
    <col min="12298" max="12298" width="10.42578125" style="412" customWidth="1"/>
    <col min="12299" max="12299" width="14.28515625" style="412" customWidth="1"/>
    <col min="12300" max="12301" width="9.5703125" style="412" customWidth="1"/>
    <col min="12302" max="12305" width="12" style="412" customWidth="1"/>
    <col min="12306" max="12306" width="12.5703125" style="412" customWidth="1"/>
    <col min="12307" max="12307" width="11" style="412" customWidth="1"/>
    <col min="12308" max="12308" width="10.85546875" style="412" customWidth="1"/>
    <col min="12309" max="12309" width="14.28515625" style="412" customWidth="1"/>
    <col min="12310" max="12310" width="10.5703125" style="412" bestFit="1" customWidth="1"/>
    <col min="12311" max="12311" width="9.28515625" style="412" bestFit="1" customWidth="1"/>
    <col min="12312" max="12544" width="9.140625" style="412"/>
    <col min="12545" max="12545" width="3" style="412" customWidth="1"/>
    <col min="12546" max="12546" width="88.42578125" style="412" customWidth="1"/>
    <col min="12547" max="12547" width="12.7109375" style="412" customWidth="1"/>
    <col min="12548" max="12548" width="12.85546875" style="412" customWidth="1"/>
    <col min="12549" max="12549" width="12.28515625" style="412" customWidth="1"/>
    <col min="12550" max="12550" width="10.28515625" style="412" customWidth="1"/>
    <col min="12551" max="12551" width="8.7109375" style="412" customWidth="1"/>
    <col min="12552" max="12552" width="11" style="412" customWidth="1"/>
    <col min="12553" max="12553" width="9.42578125" style="412" customWidth="1"/>
    <col min="12554" max="12554" width="10.42578125" style="412" customWidth="1"/>
    <col min="12555" max="12555" width="14.28515625" style="412" customWidth="1"/>
    <col min="12556" max="12557" width="9.5703125" style="412" customWidth="1"/>
    <col min="12558" max="12561" width="12" style="412" customWidth="1"/>
    <col min="12562" max="12562" width="12.5703125" style="412" customWidth="1"/>
    <col min="12563" max="12563" width="11" style="412" customWidth="1"/>
    <col min="12564" max="12564" width="10.85546875" style="412" customWidth="1"/>
    <col min="12565" max="12565" width="14.28515625" style="412" customWidth="1"/>
    <col min="12566" max="12566" width="10.5703125" style="412" bestFit="1" customWidth="1"/>
    <col min="12567" max="12567" width="9.28515625" style="412" bestFit="1" customWidth="1"/>
    <col min="12568" max="12800" width="9.140625" style="412"/>
    <col min="12801" max="12801" width="3" style="412" customWidth="1"/>
    <col min="12802" max="12802" width="88.42578125" style="412" customWidth="1"/>
    <col min="12803" max="12803" width="12.7109375" style="412" customWidth="1"/>
    <col min="12804" max="12804" width="12.85546875" style="412" customWidth="1"/>
    <col min="12805" max="12805" width="12.28515625" style="412" customWidth="1"/>
    <col min="12806" max="12806" width="10.28515625" style="412" customWidth="1"/>
    <col min="12807" max="12807" width="8.7109375" style="412" customWidth="1"/>
    <col min="12808" max="12808" width="11" style="412" customWidth="1"/>
    <col min="12809" max="12809" width="9.42578125" style="412" customWidth="1"/>
    <col min="12810" max="12810" width="10.42578125" style="412" customWidth="1"/>
    <col min="12811" max="12811" width="14.28515625" style="412" customWidth="1"/>
    <col min="12812" max="12813" width="9.5703125" style="412" customWidth="1"/>
    <col min="12814" max="12817" width="12" style="412" customWidth="1"/>
    <col min="12818" max="12818" width="12.5703125" style="412" customWidth="1"/>
    <col min="12819" max="12819" width="11" style="412" customWidth="1"/>
    <col min="12820" max="12820" width="10.85546875" style="412" customWidth="1"/>
    <col min="12821" max="12821" width="14.28515625" style="412" customWidth="1"/>
    <col min="12822" max="12822" width="10.5703125" style="412" bestFit="1" customWidth="1"/>
    <col min="12823" max="12823" width="9.28515625" style="412" bestFit="1" customWidth="1"/>
    <col min="12824" max="13056" width="9.140625" style="412"/>
    <col min="13057" max="13057" width="3" style="412" customWidth="1"/>
    <col min="13058" max="13058" width="88.42578125" style="412" customWidth="1"/>
    <col min="13059" max="13059" width="12.7109375" style="412" customWidth="1"/>
    <col min="13060" max="13060" width="12.85546875" style="412" customWidth="1"/>
    <col min="13061" max="13061" width="12.28515625" style="412" customWidth="1"/>
    <col min="13062" max="13062" width="10.28515625" style="412" customWidth="1"/>
    <col min="13063" max="13063" width="8.7109375" style="412" customWidth="1"/>
    <col min="13064" max="13064" width="11" style="412" customWidth="1"/>
    <col min="13065" max="13065" width="9.42578125" style="412" customWidth="1"/>
    <col min="13066" max="13066" width="10.42578125" style="412" customWidth="1"/>
    <col min="13067" max="13067" width="14.28515625" style="412" customWidth="1"/>
    <col min="13068" max="13069" width="9.5703125" style="412" customWidth="1"/>
    <col min="13070" max="13073" width="12" style="412" customWidth="1"/>
    <col min="13074" max="13074" width="12.5703125" style="412" customWidth="1"/>
    <col min="13075" max="13075" width="11" style="412" customWidth="1"/>
    <col min="13076" max="13076" width="10.85546875" style="412" customWidth="1"/>
    <col min="13077" max="13077" width="14.28515625" style="412" customWidth="1"/>
    <col min="13078" max="13078" width="10.5703125" style="412" bestFit="1" customWidth="1"/>
    <col min="13079" max="13079" width="9.28515625" style="412" bestFit="1" customWidth="1"/>
    <col min="13080" max="13312" width="9.140625" style="412"/>
    <col min="13313" max="13313" width="3" style="412" customWidth="1"/>
    <col min="13314" max="13314" width="88.42578125" style="412" customWidth="1"/>
    <col min="13315" max="13315" width="12.7109375" style="412" customWidth="1"/>
    <col min="13316" max="13316" width="12.85546875" style="412" customWidth="1"/>
    <col min="13317" max="13317" width="12.28515625" style="412" customWidth="1"/>
    <col min="13318" max="13318" width="10.28515625" style="412" customWidth="1"/>
    <col min="13319" max="13319" width="8.7109375" style="412" customWidth="1"/>
    <col min="13320" max="13320" width="11" style="412" customWidth="1"/>
    <col min="13321" max="13321" width="9.42578125" style="412" customWidth="1"/>
    <col min="13322" max="13322" width="10.42578125" style="412" customWidth="1"/>
    <col min="13323" max="13323" width="14.28515625" style="412" customWidth="1"/>
    <col min="13324" max="13325" width="9.5703125" style="412" customWidth="1"/>
    <col min="13326" max="13329" width="12" style="412" customWidth="1"/>
    <col min="13330" max="13330" width="12.5703125" style="412" customWidth="1"/>
    <col min="13331" max="13331" width="11" style="412" customWidth="1"/>
    <col min="13332" max="13332" width="10.85546875" style="412" customWidth="1"/>
    <col min="13333" max="13333" width="14.28515625" style="412" customWidth="1"/>
    <col min="13334" max="13334" width="10.5703125" style="412" bestFit="1" customWidth="1"/>
    <col min="13335" max="13335" width="9.28515625" style="412" bestFit="1" customWidth="1"/>
    <col min="13336" max="13568" width="9.140625" style="412"/>
    <col min="13569" max="13569" width="3" style="412" customWidth="1"/>
    <col min="13570" max="13570" width="88.42578125" style="412" customWidth="1"/>
    <col min="13571" max="13571" width="12.7109375" style="412" customWidth="1"/>
    <col min="13572" max="13572" width="12.85546875" style="412" customWidth="1"/>
    <col min="13573" max="13573" width="12.28515625" style="412" customWidth="1"/>
    <col min="13574" max="13574" width="10.28515625" style="412" customWidth="1"/>
    <col min="13575" max="13575" width="8.7109375" style="412" customWidth="1"/>
    <col min="13576" max="13576" width="11" style="412" customWidth="1"/>
    <col min="13577" max="13577" width="9.42578125" style="412" customWidth="1"/>
    <col min="13578" max="13578" width="10.42578125" style="412" customWidth="1"/>
    <col min="13579" max="13579" width="14.28515625" style="412" customWidth="1"/>
    <col min="13580" max="13581" width="9.5703125" style="412" customWidth="1"/>
    <col min="13582" max="13585" width="12" style="412" customWidth="1"/>
    <col min="13586" max="13586" width="12.5703125" style="412" customWidth="1"/>
    <col min="13587" max="13587" width="11" style="412" customWidth="1"/>
    <col min="13588" max="13588" width="10.85546875" style="412" customWidth="1"/>
    <col min="13589" max="13589" width="14.28515625" style="412" customWidth="1"/>
    <col min="13590" max="13590" width="10.5703125" style="412" bestFit="1" customWidth="1"/>
    <col min="13591" max="13591" width="9.28515625" style="412" bestFit="1" customWidth="1"/>
    <col min="13592" max="13824" width="9.140625" style="412"/>
    <col min="13825" max="13825" width="3" style="412" customWidth="1"/>
    <col min="13826" max="13826" width="88.42578125" style="412" customWidth="1"/>
    <col min="13827" max="13827" width="12.7109375" style="412" customWidth="1"/>
    <col min="13828" max="13828" width="12.85546875" style="412" customWidth="1"/>
    <col min="13829" max="13829" width="12.28515625" style="412" customWidth="1"/>
    <col min="13830" max="13830" width="10.28515625" style="412" customWidth="1"/>
    <col min="13831" max="13831" width="8.7109375" style="412" customWidth="1"/>
    <col min="13832" max="13832" width="11" style="412" customWidth="1"/>
    <col min="13833" max="13833" width="9.42578125" style="412" customWidth="1"/>
    <col min="13834" max="13834" width="10.42578125" style="412" customWidth="1"/>
    <col min="13835" max="13835" width="14.28515625" style="412" customWidth="1"/>
    <col min="13836" max="13837" width="9.5703125" style="412" customWidth="1"/>
    <col min="13838" max="13841" width="12" style="412" customWidth="1"/>
    <col min="13842" max="13842" width="12.5703125" style="412" customWidth="1"/>
    <col min="13843" max="13843" width="11" style="412" customWidth="1"/>
    <col min="13844" max="13844" width="10.85546875" style="412" customWidth="1"/>
    <col min="13845" max="13845" width="14.28515625" style="412" customWidth="1"/>
    <col min="13846" max="13846" width="10.5703125" style="412" bestFit="1" customWidth="1"/>
    <col min="13847" max="13847" width="9.28515625" style="412" bestFit="1" customWidth="1"/>
    <col min="13848" max="14080" width="9.140625" style="412"/>
    <col min="14081" max="14081" width="3" style="412" customWidth="1"/>
    <col min="14082" max="14082" width="88.42578125" style="412" customWidth="1"/>
    <col min="14083" max="14083" width="12.7109375" style="412" customWidth="1"/>
    <col min="14084" max="14084" width="12.85546875" style="412" customWidth="1"/>
    <col min="14085" max="14085" width="12.28515625" style="412" customWidth="1"/>
    <col min="14086" max="14086" width="10.28515625" style="412" customWidth="1"/>
    <col min="14087" max="14087" width="8.7109375" style="412" customWidth="1"/>
    <col min="14088" max="14088" width="11" style="412" customWidth="1"/>
    <col min="14089" max="14089" width="9.42578125" style="412" customWidth="1"/>
    <col min="14090" max="14090" width="10.42578125" style="412" customWidth="1"/>
    <col min="14091" max="14091" width="14.28515625" style="412" customWidth="1"/>
    <col min="14092" max="14093" width="9.5703125" style="412" customWidth="1"/>
    <col min="14094" max="14097" width="12" style="412" customWidth="1"/>
    <col min="14098" max="14098" width="12.5703125" style="412" customWidth="1"/>
    <col min="14099" max="14099" width="11" style="412" customWidth="1"/>
    <col min="14100" max="14100" width="10.85546875" style="412" customWidth="1"/>
    <col min="14101" max="14101" width="14.28515625" style="412" customWidth="1"/>
    <col min="14102" max="14102" width="10.5703125" style="412" bestFit="1" customWidth="1"/>
    <col min="14103" max="14103" width="9.28515625" style="412" bestFit="1" customWidth="1"/>
    <col min="14104" max="14336" width="9.140625" style="412"/>
    <col min="14337" max="14337" width="3" style="412" customWidth="1"/>
    <col min="14338" max="14338" width="88.42578125" style="412" customWidth="1"/>
    <col min="14339" max="14339" width="12.7109375" style="412" customWidth="1"/>
    <col min="14340" max="14340" width="12.85546875" style="412" customWidth="1"/>
    <col min="14341" max="14341" width="12.28515625" style="412" customWidth="1"/>
    <col min="14342" max="14342" width="10.28515625" style="412" customWidth="1"/>
    <col min="14343" max="14343" width="8.7109375" style="412" customWidth="1"/>
    <col min="14344" max="14344" width="11" style="412" customWidth="1"/>
    <col min="14345" max="14345" width="9.42578125" style="412" customWidth="1"/>
    <col min="14346" max="14346" width="10.42578125" style="412" customWidth="1"/>
    <col min="14347" max="14347" width="14.28515625" style="412" customWidth="1"/>
    <col min="14348" max="14349" width="9.5703125" style="412" customWidth="1"/>
    <col min="14350" max="14353" width="12" style="412" customWidth="1"/>
    <col min="14354" max="14354" width="12.5703125" style="412" customWidth="1"/>
    <col min="14355" max="14355" width="11" style="412" customWidth="1"/>
    <col min="14356" max="14356" width="10.85546875" style="412" customWidth="1"/>
    <col min="14357" max="14357" width="14.28515625" style="412" customWidth="1"/>
    <col min="14358" max="14358" width="10.5703125" style="412" bestFit="1" customWidth="1"/>
    <col min="14359" max="14359" width="9.28515625" style="412" bestFit="1" customWidth="1"/>
    <col min="14360" max="14592" width="9.140625" style="412"/>
    <col min="14593" max="14593" width="3" style="412" customWidth="1"/>
    <col min="14594" max="14594" width="88.42578125" style="412" customWidth="1"/>
    <col min="14595" max="14595" width="12.7109375" style="412" customWidth="1"/>
    <col min="14596" max="14596" width="12.85546875" style="412" customWidth="1"/>
    <col min="14597" max="14597" width="12.28515625" style="412" customWidth="1"/>
    <col min="14598" max="14598" width="10.28515625" style="412" customWidth="1"/>
    <col min="14599" max="14599" width="8.7109375" style="412" customWidth="1"/>
    <col min="14600" max="14600" width="11" style="412" customWidth="1"/>
    <col min="14601" max="14601" width="9.42578125" style="412" customWidth="1"/>
    <col min="14602" max="14602" width="10.42578125" style="412" customWidth="1"/>
    <col min="14603" max="14603" width="14.28515625" style="412" customWidth="1"/>
    <col min="14604" max="14605" width="9.5703125" style="412" customWidth="1"/>
    <col min="14606" max="14609" width="12" style="412" customWidth="1"/>
    <col min="14610" max="14610" width="12.5703125" style="412" customWidth="1"/>
    <col min="14611" max="14611" width="11" style="412" customWidth="1"/>
    <col min="14612" max="14612" width="10.85546875" style="412" customWidth="1"/>
    <col min="14613" max="14613" width="14.28515625" style="412" customWidth="1"/>
    <col min="14614" max="14614" width="10.5703125" style="412" bestFit="1" customWidth="1"/>
    <col min="14615" max="14615" width="9.28515625" style="412" bestFit="1" customWidth="1"/>
    <col min="14616" max="14848" width="9.140625" style="412"/>
    <col min="14849" max="14849" width="3" style="412" customWidth="1"/>
    <col min="14850" max="14850" width="88.42578125" style="412" customWidth="1"/>
    <col min="14851" max="14851" width="12.7109375" style="412" customWidth="1"/>
    <col min="14852" max="14852" width="12.85546875" style="412" customWidth="1"/>
    <col min="14853" max="14853" width="12.28515625" style="412" customWidth="1"/>
    <col min="14854" max="14854" width="10.28515625" style="412" customWidth="1"/>
    <col min="14855" max="14855" width="8.7109375" style="412" customWidth="1"/>
    <col min="14856" max="14856" width="11" style="412" customWidth="1"/>
    <col min="14857" max="14857" width="9.42578125" style="412" customWidth="1"/>
    <col min="14858" max="14858" width="10.42578125" style="412" customWidth="1"/>
    <col min="14859" max="14859" width="14.28515625" style="412" customWidth="1"/>
    <col min="14860" max="14861" width="9.5703125" style="412" customWidth="1"/>
    <col min="14862" max="14865" width="12" style="412" customWidth="1"/>
    <col min="14866" max="14866" width="12.5703125" style="412" customWidth="1"/>
    <col min="14867" max="14867" width="11" style="412" customWidth="1"/>
    <col min="14868" max="14868" width="10.85546875" style="412" customWidth="1"/>
    <col min="14869" max="14869" width="14.28515625" style="412" customWidth="1"/>
    <col min="14870" max="14870" width="10.5703125" style="412" bestFit="1" customWidth="1"/>
    <col min="14871" max="14871" width="9.28515625" style="412" bestFit="1" customWidth="1"/>
    <col min="14872" max="15104" width="9.140625" style="412"/>
    <col min="15105" max="15105" width="3" style="412" customWidth="1"/>
    <col min="15106" max="15106" width="88.42578125" style="412" customWidth="1"/>
    <col min="15107" max="15107" width="12.7109375" style="412" customWidth="1"/>
    <col min="15108" max="15108" width="12.85546875" style="412" customWidth="1"/>
    <col min="15109" max="15109" width="12.28515625" style="412" customWidth="1"/>
    <col min="15110" max="15110" width="10.28515625" style="412" customWidth="1"/>
    <col min="15111" max="15111" width="8.7109375" style="412" customWidth="1"/>
    <col min="15112" max="15112" width="11" style="412" customWidth="1"/>
    <col min="15113" max="15113" width="9.42578125" style="412" customWidth="1"/>
    <col min="15114" max="15114" width="10.42578125" style="412" customWidth="1"/>
    <col min="15115" max="15115" width="14.28515625" style="412" customWidth="1"/>
    <col min="15116" max="15117" width="9.5703125" style="412" customWidth="1"/>
    <col min="15118" max="15121" width="12" style="412" customWidth="1"/>
    <col min="15122" max="15122" width="12.5703125" style="412" customWidth="1"/>
    <col min="15123" max="15123" width="11" style="412" customWidth="1"/>
    <col min="15124" max="15124" width="10.85546875" style="412" customWidth="1"/>
    <col min="15125" max="15125" width="14.28515625" style="412" customWidth="1"/>
    <col min="15126" max="15126" width="10.5703125" style="412" bestFit="1" customWidth="1"/>
    <col min="15127" max="15127" width="9.28515625" style="412" bestFit="1" customWidth="1"/>
    <col min="15128" max="15360" width="9.140625" style="412"/>
    <col min="15361" max="15361" width="3" style="412" customWidth="1"/>
    <col min="15362" max="15362" width="88.42578125" style="412" customWidth="1"/>
    <col min="15363" max="15363" width="12.7109375" style="412" customWidth="1"/>
    <col min="15364" max="15364" width="12.85546875" style="412" customWidth="1"/>
    <col min="15365" max="15365" width="12.28515625" style="412" customWidth="1"/>
    <col min="15366" max="15366" width="10.28515625" style="412" customWidth="1"/>
    <col min="15367" max="15367" width="8.7109375" style="412" customWidth="1"/>
    <col min="15368" max="15368" width="11" style="412" customWidth="1"/>
    <col min="15369" max="15369" width="9.42578125" style="412" customWidth="1"/>
    <col min="15370" max="15370" width="10.42578125" style="412" customWidth="1"/>
    <col min="15371" max="15371" width="14.28515625" style="412" customWidth="1"/>
    <col min="15372" max="15373" width="9.5703125" style="412" customWidth="1"/>
    <col min="15374" max="15377" width="12" style="412" customWidth="1"/>
    <col min="15378" max="15378" width="12.5703125" style="412" customWidth="1"/>
    <col min="15379" max="15379" width="11" style="412" customWidth="1"/>
    <col min="15380" max="15380" width="10.85546875" style="412" customWidth="1"/>
    <col min="15381" max="15381" width="14.28515625" style="412" customWidth="1"/>
    <col min="15382" max="15382" width="10.5703125" style="412" bestFit="1" customWidth="1"/>
    <col min="15383" max="15383" width="9.28515625" style="412" bestFit="1" customWidth="1"/>
    <col min="15384" max="15616" width="9.140625" style="412"/>
    <col min="15617" max="15617" width="3" style="412" customWidth="1"/>
    <col min="15618" max="15618" width="88.42578125" style="412" customWidth="1"/>
    <col min="15619" max="15619" width="12.7109375" style="412" customWidth="1"/>
    <col min="15620" max="15620" width="12.85546875" style="412" customWidth="1"/>
    <col min="15621" max="15621" width="12.28515625" style="412" customWidth="1"/>
    <col min="15622" max="15622" width="10.28515625" style="412" customWidth="1"/>
    <col min="15623" max="15623" width="8.7109375" style="412" customWidth="1"/>
    <col min="15624" max="15624" width="11" style="412" customWidth="1"/>
    <col min="15625" max="15625" width="9.42578125" style="412" customWidth="1"/>
    <col min="15626" max="15626" width="10.42578125" style="412" customWidth="1"/>
    <col min="15627" max="15627" width="14.28515625" style="412" customWidth="1"/>
    <col min="15628" max="15629" width="9.5703125" style="412" customWidth="1"/>
    <col min="15630" max="15633" width="12" style="412" customWidth="1"/>
    <col min="15634" max="15634" width="12.5703125" style="412" customWidth="1"/>
    <col min="15635" max="15635" width="11" style="412" customWidth="1"/>
    <col min="15636" max="15636" width="10.85546875" style="412" customWidth="1"/>
    <col min="15637" max="15637" width="14.28515625" style="412" customWidth="1"/>
    <col min="15638" max="15638" width="10.5703125" style="412" bestFit="1" customWidth="1"/>
    <col min="15639" max="15639" width="9.28515625" style="412" bestFit="1" customWidth="1"/>
    <col min="15640" max="15872" width="9.140625" style="412"/>
    <col min="15873" max="15873" width="3" style="412" customWidth="1"/>
    <col min="15874" max="15874" width="88.42578125" style="412" customWidth="1"/>
    <col min="15875" max="15875" width="12.7109375" style="412" customWidth="1"/>
    <col min="15876" max="15876" width="12.85546875" style="412" customWidth="1"/>
    <col min="15877" max="15877" width="12.28515625" style="412" customWidth="1"/>
    <col min="15878" max="15878" width="10.28515625" style="412" customWidth="1"/>
    <col min="15879" max="15879" width="8.7109375" style="412" customWidth="1"/>
    <col min="15880" max="15880" width="11" style="412" customWidth="1"/>
    <col min="15881" max="15881" width="9.42578125" style="412" customWidth="1"/>
    <col min="15882" max="15882" width="10.42578125" style="412" customWidth="1"/>
    <col min="15883" max="15883" width="14.28515625" style="412" customWidth="1"/>
    <col min="15884" max="15885" width="9.5703125" style="412" customWidth="1"/>
    <col min="15886" max="15889" width="12" style="412" customWidth="1"/>
    <col min="15890" max="15890" width="12.5703125" style="412" customWidth="1"/>
    <col min="15891" max="15891" width="11" style="412" customWidth="1"/>
    <col min="15892" max="15892" width="10.85546875" style="412" customWidth="1"/>
    <col min="15893" max="15893" width="14.28515625" style="412" customWidth="1"/>
    <col min="15894" max="15894" width="10.5703125" style="412" bestFit="1" customWidth="1"/>
    <col min="15895" max="15895" width="9.28515625" style="412" bestFit="1" customWidth="1"/>
    <col min="15896" max="16128" width="9.140625" style="412"/>
    <col min="16129" max="16129" width="3" style="412" customWidth="1"/>
    <col min="16130" max="16130" width="88.42578125" style="412" customWidth="1"/>
    <col min="16131" max="16131" width="12.7109375" style="412" customWidth="1"/>
    <col min="16132" max="16132" width="12.85546875" style="412" customWidth="1"/>
    <col min="16133" max="16133" width="12.28515625" style="412" customWidth="1"/>
    <col min="16134" max="16134" width="10.28515625" style="412" customWidth="1"/>
    <col min="16135" max="16135" width="8.7109375" style="412" customWidth="1"/>
    <col min="16136" max="16136" width="11" style="412" customWidth="1"/>
    <col min="16137" max="16137" width="9.42578125" style="412" customWidth="1"/>
    <col min="16138" max="16138" width="10.42578125" style="412" customWidth="1"/>
    <col min="16139" max="16139" width="14.28515625" style="412" customWidth="1"/>
    <col min="16140" max="16141" width="9.5703125" style="412" customWidth="1"/>
    <col min="16142" max="16145" width="12" style="412" customWidth="1"/>
    <col min="16146" max="16146" width="12.5703125" style="412" customWidth="1"/>
    <col min="16147" max="16147" width="11" style="412" customWidth="1"/>
    <col min="16148" max="16148" width="10.85546875" style="412" customWidth="1"/>
    <col min="16149" max="16149" width="14.28515625" style="412" customWidth="1"/>
    <col min="16150" max="16150" width="10.5703125" style="412" bestFit="1" customWidth="1"/>
    <col min="16151" max="16151" width="9.28515625" style="412" bestFit="1" customWidth="1"/>
    <col min="16152" max="16384" width="9.140625" style="412"/>
  </cols>
  <sheetData>
    <row r="1" spans="1:20" ht="25.5" customHeight="1">
      <c r="A1" s="3720"/>
      <c r="B1" s="3720"/>
      <c r="C1" s="3720"/>
      <c r="D1" s="3720"/>
      <c r="E1" s="3720"/>
      <c r="F1" s="3720"/>
      <c r="G1" s="3720"/>
      <c r="H1" s="3720"/>
      <c r="I1" s="3720"/>
      <c r="J1" s="3720"/>
      <c r="K1" s="3720"/>
      <c r="L1" s="3720"/>
      <c r="M1" s="3720"/>
      <c r="N1" s="3720"/>
      <c r="O1" s="3720"/>
      <c r="P1" s="3720"/>
      <c r="Q1" s="3720"/>
      <c r="R1" s="3720"/>
      <c r="S1" s="3720"/>
      <c r="T1" s="3720"/>
    </row>
    <row r="2" spans="1:20" ht="26.25" customHeight="1">
      <c r="A2" s="3743" t="s">
        <v>30</v>
      </c>
      <c r="B2" s="3743"/>
      <c r="C2" s="3743"/>
      <c r="D2" s="3743"/>
      <c r="E2" s="3743"/>
      <c r="F2" s="3743"/>
      <c r="G2" s="3743"/>
      <c r="H2" s="3743"/>
      <c r="I2" s="3743"/>
      <c r="J2" s="3743"/>
      <c r="K2" s="3743"/>
      <c r="L2" s="3743"/>
      <c r="M2" s="3743"/>
      <c r="N2" s="3743"/>
      <c r="O2" s="3743"/>
      <c r="P2" s="3743"/>
      <c r="Q2" s="3743"/>
      <c r="R2" s="3743"/>
      <c r="S2" s="3743"/>
      <c r="T2" s="3743"/>
    </row>
    <row r="3" spans="1:20" ht="37.5" customHeight="1">
      <c r="A3" s="3720" t="s">
        <v>392</v>
      </c>
      <c r="B3" s="3720"/>
      <c r="C3" s="3720"/>
      <c r="D3" s="3720"/>
      <c r="E3" s="3720"/>
      <c r="F3" s="3720"/>
      <c r="G3" s="3720"/>
      <c r="H3" s="3720"/>
      <c r="I3" s="3720"/>
      <c r="J3" s="3720"/>
      <c r="K3" s="3720"/>
      <c r="L3" s="3720"/>
      <c r="M3" s="3720"/>
      <c r="N3" s="3720"/>
      <c r="O3" s="3720"/>
      <c r="P3" s="3720"/>
      <c r="Q3" s="3720"/>
      <c r="R3" s="3720"/>
      <c r="S3" s="3720"/>
      <c r="T3" s="3720"/>
    </row>
    <row r="4" spans="1:20" ht="33" customHeight="1" thickBot="1">
      <c r="B4" s="415"/>
    </row>
    <row r="5" spans="1:20" ht="33" customHeight="1">
      <c r="B5" s="3721" t="s">
        <v>9</v>
      </c>
      <c r="C5" s="3723" t="s">
        <v>0</v>
      </c>
      <c r="D5" s="3744"/>
      <c r="E5" s="3744"/>
      <c r="F5" s="3723" t="s">
        <v>1</v>
      </c>
      <c r="G5" s="3744"/>
      <c r="H5" s="3747"/>
      <c r="I5" s="3724" t="s">
        <v>2</v>
      </c>
      <c r="J5" s="3744"/>
      <c r="K5" s="3744"/>
      <c r="L5" s="3723" t="s">
        <v>3</v>
      </c>
      <c r="M5" s="3744"/>
      <c r="N5" s="3747"/>
      <c r="O5" s="3723">
        <v>5</v>
      </c>
      <c r="P5" s="3744"/>
      <c r="Q5" s="3744"/>
      <c r="R5" s="3737" t="s">
        <v>6</v>
      </c>
      <c r="S5" s="3738"/>
      <c r="T5" s="3739"/>
    </row>
    <row r="6" spans="1:20" ht="33" customHeight="1" thickBot="1">
      <c r="B6" s="3709"/>
      <c r="C6" s="3745"/>
      <c r="D6" s="3746"/>
      <c r="E6" s="3746"/>
      <c r="F6" s="3748"/>
      <c r="G6" s="3749"/>
      <c r="H6" s="3750"/>
      <c r="I6" s="3749"/>
      <c r="J6" s="3749"/>
      <c r="K6" s="3749"/>
      <c r="L6" s="3751"/>
      <c r="M6" s="3752"/>
      <c r="N6" s="3753"/>
      <c r="O6" s="3745"/>
      <c r="P6" s="3746"/>
      <c r="Q6" s="3746"/>
      <c r="R6" s="3740"/>
      <c r="S6" s="3741"/>
      <c r="T6" s="3742"/>
    </row>
    <row r="7" spans="1:20" ht="69.75" customHeight="1" thickBot="1">
      <c r="B7" s="3722"/>
      <c r="C7" s="2446" t="s">
        <v>26</v>
      </c>
      <c r="D7" s="2446" t="s">
        <v>27</v>
      </c>
      <c r="E7" s="2447" t="s">
        <v>4</v>
      </c>
      <c r="F7" s="2446" t="s">
        <v>26</v>
      </c>
      <c r="G7" s="2446" t="s">
        <v>27</v>
      </c>
      <c r="H7" s="2447" t="s">
        <v>4</v>
      </c>
      <c r="I7" s="2446" t="s">
        <v>26</v>
      </c>
      <c r="J7" s="2446" t="s">
        <v>27</v>
      </c>
      <c r="K7" s="2447" t="s">
        <v>4</v>
      </c>
      <c r="L7" s="2446" t="s">
        <v>26</v>
      </c>
      <c r="M7" s="2446" t="s">
        <v>27</v>
      </c>
      <c r="N7" s="2447" t="s">
        <v>4</v>
      </c>
      <c r="O7" s="2446" t="s">
        <v>26</v>
      </c>
      <c r="P7" s="2446" t="s">
        <v>27</v>
      </c>
      <c r="Q7" s="2448" t="s">
        <v>4</v>
      </c>
      <c r="R7" s="2446" t="s">
        <v>26</v>
      </c>
      <c r="S7" s="2446" t="s">
        <v>27</v>
      </c>
      <c r="T7" s="23" t="s">
        <v>4</v>
      </c>
    </row>
    <row r="8" spans="1:20" ht="34.5" customHeight="1">
      <c r="B8" s="2310" t="s">
        <v>22</v>
      </c>
      <c r="C8" s="2351"/>
      <c r="D8" s="2352"/>
      <c r="E8" s="2353"/>
      <c r="F8" s="2354"/>
      <c r="G8" s="2354"/>
      <c r="H8" s="2355"/>
      <c r="I8" s="2356"/>
      <c r="J8" s="2352"/>
      <c r="K8" s="2353"/>
      <c r="L8" s="2354"/>
      <c r="M8" s="2354"/>
      <c r="N8" s="2355"/>
      <c r="O8" s="2357"/>
      <c r="P8" s="2358"/>
      <c r="Q8" s="2353"/>
      <c r="R8" s="2359"/>
      <c r="S8" s="2359"/>
      <c r="T8" s="2435"/>
    </row>
    <row r="9" spans="1:20" ht="31.5" customHeight="1">
      <c r="B9" s="593" t="s">
        <v>35</v>
      </c>
      <c r="C9" s="2360">
        <f t="shared" ref="C9:T11" si="0">C23+C16</f>
        <v>0</v>
      </c>
      <c r="D9" s="2360">
        <f t="shared" si="0"/>
        <v>29</v>
      </c>
      <c r="E9" s="2361">
        <f t="shared" si="0"/>
        <v>29</v>
      </c>
      <c r="F9" s="2360">
        <f t="shared" si="0"/>
        <v>0</v>
      </c>
      <c r="G9" s="2360">
        <f t="shared" si="0"/>
        <v>48</v>
      </c>
      <c r="H9" s="2361">
        <f t="shared" si="0"/>
        <v>48</v>
      </c>
      <c r="I9" s="2360">
        <f t="shared" si="0"/>
        <v>0</v>
      </c>
      <c r="J9" s="2360">
        <f t="shared" si="0"/>
        <v>60</v>
      </c>
      <c r="K9" s="2361">
        <f t="shared" si="0"/>
        <v>60</v>
      </c>
      <c r="L9" s="2360">
        <f t="shared" si="0"/>
        <v>0</v>
      </c>
      <c r="M9" s="2360">
        <f t="shared" si="0"/>
        <v>52</v>
      </c>
      <c r="N9" s="2361">
        <f t="shared" si="0"/>
        <v>52</v>
      </c>
      <c r="O9" s="2360">
        <f t="shared" si="0"/>
        <v>1</v>
      </c>
      <c r="P9" s="2360">
        <f t="shared" si="0"/>
        <v>80</v>
      </c>
      <c r="Q9" s="2361">
        <f t="shared" si="0"/>
        <v>81</v>
      </c>
      <c r="R9" s="2361">
        <f t="shared" si="0"/>
        <v>1</v>
      </c>
      <c r="S9" s="2361">
        <f t="shared" si="0"/>
        <v>269</v>
      </c>
      <c r="T9" s="2436">
        <f t="shared" si="0"/>
        <v>270</v>
      </c>
    </row>
    <row r="10" spans="1:20" ht="27.75" hidden="1" customHeight="1">
      <c r="B10" s="593" t="s">
        <v>33</v>
      </c>
      <c r="C10" s="2360">
        <f t="shared" si="0"/>
        <v>0</v>
      </c>
      <c r="D10" s="2360">
        <f t="shared" si="0"/>
        <v>0</v>
      </c>
      <c r="E10" s="2361">
        <f t="shared" si="0"/>
        <v>0</v>
      </c>
      <c r="F10" s="2360">
        <f t="shared" si="0"/>
        <v>0</v>
      </c>
      <c r="G10" s="2360">
        <f t="shared" si="0"/>
        <v>0</v>
      </c>
      <c r="H10" s="2361">
        <f t="shared" si="0"/>
        <v>0</v>
      </c>
      <c r="I10" s="2360">
        <f t="shared" si="0"/>
        <v>0</v>
      </c>
      <c r="J10" s="2360">
        <f t="shared" si="0"/>
        <v>0</v>
      </c>
      <c r="K10" s="2361">
        <f t="shared" si="0"/>
        <v>0</v>
      </c>
      <c r="L10" s="2360">
        <f t="shared" si="0"/>
        <v>0</v>
      </c>
      <c r="M10" s="2360">
        <f t="shared" si="0"/>
        <v>0</v>
      </c>
      <c r="N10" s="2361">
        <f t="shared" si="0"/>
        <v>0</v>
      </c>
      <c r="O10" s="2360">
        <f t="shared" si="0"/>
        <v>0</v>
      </c>
      <c r="P10" s="2360">
        <f t="shared" si="0"/>
        <v>0</v>
      </c>
      <c r="Q10" s="2361">
        <f t="shared" si="0"/>
        <v>0</v>
      </c>
      <c r="R10" s="2361">
        <f t="shared" si="0"/>
        <v>0</v>
      </c>
      <c r="S10" s="2361">
        <f t="shared" si="0"/>
        <v>0</v>
      </c>
      <c r="T10" s="2436">
        <f t="shared" si="0"/>
        <v>0</v>
      </c>
    </row>
    <row r="11" spans="1:20" ht="34.5" customHeight="1" thickBot="1">
      <c r="B11" s="593" t="s">
        <v>34</v>
      </c>
      <c r="C11" s="2360">
        <f t="shared" si="0"/>
        <v>0</v>
      </c>
      <c r="D11" s="2360">
        <f t="shared" si="0"/>
        <v>0</v>
      </c>
      <c r="E11" s="2361">
        <f t="shared" si="0"/>
        <v>0</v>
      </c>
      <c r="F11" s="2360">
        <f t="shared" si="0"/>
        <v>0</v>
      </c>
      <c r="G11" s="2360">
        <f t="shared" si="0"/>
        <v>0</v>
      </c>
      <c r="H11" s="2361">
        <f t="shared" si="0"/>
        <v>0</v>
      </c>
      <c r="I11" s="2360">
        <f t="shared" si="0"/>
        <v>0</v>
      </c>
      <c r="J11" s="2360">
        <f t="shared" si="0"/>
        <v>2</v>
      </c>
      <c r="K11" s="2361">
        <f t="shared" si="0"/>
        <v>2</v>
      </c>
      <c r="L11" s="2360">
        <f t="shared" si="0"/>
        <v>0</v>
      </c>
      <c r="M11" s="2360">
        <f t="shared" si="0"/>
        <v>0</v>
      </c>
      <c r="N11" s="2361">
        <f t="shared" si="0"/>
        <v>0</v>
      </c>
      <c r="O11" s="2360">
        <f t="shared" si="0"/>
        <v>1</v>
      </c>
      <c r="P11" s="2360">
        <f t="shared" si="0"/>
        <v>2</v>
      </c>
      <c r="Q11" s="2361">
        <f t="shared" si="0"/>
        <v>3</v>
      </c>
      <c r="R11" s="2361">
        <f t="shared" si="0"/>
        <v>1</v>
      </c>
      <c r="S11" s="2361">
        <f t="shared" si="0"/>
        <v>4</v>
      </c>
      <c r="T11" s="2436">
        <f t="shared" si="0"/>
        <v>5</v>
      </c>
    </row>
    <row r="12" spans="1:20" ht="33" hidden="1" customHeight="1" thickBot="1">
      <c r="B12" s="1730"/>
      <c r="C12" s="2360">
        <f t="shared" ref="C12:Q12" si="1">C27+C19</f>
        <v>0</v>
      </c>
      <c r="D12" s="2362">
        <f t="shared" si="1"/>
        <v>0</v>
      </c>
      <c r="E12" s="2363">
        <f t="shared" si="1"/>
        <v>0</v>
      </c>
      <c r="F12" s="2360">
        <f t="shared" si="1"/>
        <v>0</v>
      </c>
      <c r="G12" s="2362">
        <f t="shared" si="1"/>
        <v>0</v>
      </c>
      <c r="H12" s="2363">
        <f t="shared" si="1"/>
        <v>0</v>
      </c>
      <c r="I12" s="2360">
        <f t="shared" si="1"/>
        <v>0</v>
      </c>
      <c r="J12" s="2362">
        <f t="shared" si="1"/>
        <v>0</v>
      </c>
      <c r="K12" s="2363">
        <f t="shared" si="1"/>
        <v>0</v>
      </c>
      <c r="L12" s="2360">
        <f t="shared" si="1"/>
        <v>0</v>
      </c>
      <c r="M12" s="2362">
        <f t="shared" si="1"/>
        <v>0</v>
      </c>
      <c r="N12" s="2363">
        <f t="shared" si="1"/>
        <v>0</v>
      </c>
      <c r="O12" s="2360">
        <f t="shared" si="1"/>
        <v>0</v>
      </c>
      <c r="P12" s="2362">
        <f t="shared" si="1"/>
        <v>0</v>
      </c>
      <c r="Q12" s="2363">
        <f t="shared" si="1"/>
        <v>0</v>
      </c>
      <c r="R12" s="2364">
        <f>C12+F12+I12+L12+O12</f>
        <v>0</v>
      </c>
      <c r="S12" s="2365">
        <f>D12+G12+J12+M12+P12</f>
        <v>0</v>
      </c>
      <c r="T12" s="2437">
        <f>SUM(R12:S12)</f>
        <v>0</v>
      </c>
    </row>
    <row r="13" spans="1:20" ht="34.5" customHeight="1" thickBot="1">
      <c r="B13" s="2310" t="s">
        <v>16</v>
      </c>
      <c r="C13" s="2366">
        <f t="shared" ref="C13:H13" si="2">SUM(C9:C12)</f>
        <v>0</v>
      </c>
      <c r="D13" s="2367">
        <f t="shared" si="2"/>
        <v>29</v>
      </c>
      <c r="E13" s="2368">
        <f t="shared" si="2"/>
        <v>29</v>
      </c>
      <c r="F13" s="2369">
        <f t="shared" si="2"/>
        <v>0</v>
      </c>
      <c r="G13" s="2367">
        <f t="shared" si="2"/>
        <v>48</v>
      </c>
      <c r="H13" s="2370">
        <f t="shared" si="2"/>
        <v>48</v>
      </c>
      <c r="I13" s="2366">
        <f>SUM(I9+I11)</f>
        <v>0</v>
      </c>
      <c r="J13" s="2367">
        <f t="shared" ref="J13:T13" si="3">SUM(J9:J12)</f>
        <v>62</v>
      </c>
      <c r="K13" s="2368">
        <f t="shared" si="3"/>
        <v>62</v>
      </c>
      <c r="L13" s="2369">
        <f t="shared" si="3"/>
        <v>0</v>
      </c>
      <c r="M13" s="2367">
        <f t="shared" si="3"/>
        <v>52</v>
      </c>
      <c r="N13" s="2370">
        <f t="shared" si="3"/>
        <v>52</v>
      </c>
      <c r="O13" s="2366">
        <f t="shared" si="3"/>
        <v>2</v>
      </c>
      <c r="P13" s="2367">
        <f t="shared" si="3"/>
        <v>82</v>
      </c>
      <c r="Q13" s="2368">
        <f t="shared" si="3"/>
        <v>84</v>
      </c>
      <c r="R13" s="2369">
        <f t="shared" si="3"/>
        <v>2</v>
      </c>
      <c r="S13" s="2367">
        <f t="shared" si="3"/>
        <v>273</v>
      </c>
      <c r="T13" s="2438">
        <f t="shared" si="3"/>
        <v>275</v>
      </c>
    </row>
    <row r="14" spans="1:20" ht="30.75" customHeight="1" thickBot="1">
      <c r="B14" s="2317" t="s">
        <v>23</v>
      </c>
      <c r="C14" s="2371"/>
      <c r="D14" s="2372"/>
      <c r="E14" s="2373"/>
      <c r="F14" s="2374"/>
      <c r="G14" s="2372"/>
      <c r="H14" s="2373"/>
      <c r="I14" s="2374"/>
      <c r="J14" s="2372"/>
      <c r="K14" s="2373"/>
      <c r="L14" s="2374"/>
      <c r="M14" s="2372"/>
      <c r="N14" s="2373"/>
      <c r="O14" s="2371"/>
      <c r="P14" s="2372"/>
      <c r="Q14" s="2373"/>
      <c r="R14" s="2374"/>
      <c r="S14" s="2374"/>
      <c r="T14" s="2439"/>
    </row>
    <row r="15" spans="1:20" ht="30.75" customHeight="1" thickBot="1">
      <c r="B15" s="2375" t="s">
        <v>11</v>
      </c>
      <c r="C15" s="2376"/>
      <c r="D15" s="2377"/>
      <c r="E15" s="2378"/>
      <c r="F15" s="2376"/>
      <c r="G15" s="2377"/>
      <c r="H15" s="2379"/>
      <c r="I15" s="2380"/>
      <c r="J15" s="2377" t="s">
        <v>7</v>
      </c>
      <c r="K15" s="2378"/>
      <c r="L15" s="2376"/>
      <c r="M15" s="2377"/>
      <c r="N15" s="2378"/>
      <c r="O15" s="2381"/>
      <c r="P15" s="2382"/>
      <c r="Q15" s="2378"/>
      <c r="R15" s="2381"/>
      <c r="S15" s="2381"/>
      <c r="T15" s="2440"/>
    </row>
    <row r="16" spans="1:20" ht="30" customHeight="1">
      <c r="B16" s="593" t="s">
        <v>35</v>
      </c>
      <c r="C16" s="2384"/>
      <c r="D16" s="2385">
        <v>22</v>
      </c>
      <c r="E16" s="2386">
        <f>SUM(C16:D16)</f>
        <v>22</v>
      </c>
      <c r="F16" s="2384"/>
      <c r="G16" s="2385">
        <v>46</v>
      </c>
      <c r="H16" s="2386">
        <f>SUM(F16:G16)</f>
        <v>46</v>
      </c>
      <c r="I16" s="2384"/>
      <c r="J16" s="2385">
        <v>59</v>
      </c>
      <c r="K16" s="2386">
        <f>SUM(I16:J16)</f>
        <v>59</v>
      </c>
      <c r="L16" s="2384"/>
      <c r="M16" s="2385">
        <v>51</v>
      </c>
      <c r="N16" s="2386">
        <f>SUM(L16:M16)</f>
        <v>51</v>
      </c>
      <c r="O16" s="2384">
        <v>1</v>
      </c>
      <c r="P16" s="2385">
        <v>80</v>
      </c>
      <c r="Q16" s="2386">
        <f>SUM(O16:P16)</f>
        <v>81</v>
      </c>
      <c r="R16" s="2387">
        <f t="shared" ref="R16:S20" si="4">C16+F16+I16+L16+O16</f>
        <v>1</v>
      </c>
      <c r="S16" s="2388">
        <f t="shared" si="4"/>
        <v>258</v>
      </c>
      <c r="T16" s="2441">
        <f>SUM(R16:S16)</f>
        <v>259</v>
      </c>
    </row>
    <row r="17" spans="2:21" ht="25.5" hidden="1" customHeight="1" thickBot="1">
      <c r="B17" s="593" t="s">
        <v>33</v>
      </c>
      <c r="C17" s="2389"/>
      <c r="D17" s="2390"/>
      <c r="E17" s="2391">
        <f>SUM(C17:D17)</f>
        <v>0</v>
      </c>
      <c r="F17" s="2389"/>
      <c r="G17" s="2390"/>
      <c r="H17" s="2391">
        <f>SUM(F17:G17)</f>
        <v>0</v>
      </c>
      <c r="I17" s="2389"/>
      <c r="J17" s="2390"/>
      <c r="K17" s="2391">
        <f>SUM(I17:J17)</f>
        <v>0</v>
      </c>
      <c r="L17" s="2389"/>
      <c r="M17" s="2390"/>
      <c r="N17" s="2391">
        <f>SUM(L17:M17)</f>
        <v>0</v>
      </c>
      <c r="O17" s="2389"/>
      <c r="P17" s="2390"/>
      <c r="Q17" s="2391">
        <f>SUM(O17:P17)</f>
        <v>0</v>
      </c>
      <c r="R17" s="2392">
        <f t="shared" si="4"/>
        <v>0</v>
      </c>
      <c r="S17" s="2393">
        <f t="shared" si="4"/>
        <v>0</v>
      </c>
      <c r="T17" s="2442">
        <f>SUM(R17:S17)</f>
        <v>0</v>
      </c>
    </row>
    <row r="18" spans="2:21" ht="31.5" customHeight="1" thickBot="1">
      <c r="B18" s="593" t="s">
        <v>34</v>
      </c>
      <c r="C18" s="2394"/>
      <c r="D18" s="2395"/>
      <c r="E18" s="2396">
        <f>SUM(C18:D18)</f>
        <v>0</v>
      </c>
      <c r="F18" s="2394"/>
      <c r="G18" s="2395"/>
      <c r="H18" s="2396">
        <f>SUM(F18:G18)</f>
        <v>0</v>
      </c>
      <c r="I18" s="2394"/>
      <c r="J18" s="2395">
        <v>2</v>
      </c>
      <c r="K18" s="2396">
        <f>SUM(I18:J18)</f>
        <v>2</v>
      </c>
      <c r="L18" s="2394"/>
      <c r="M18" s="2395"/>
      <c r="N18" s="2396">
        <f>SUM(L18:M18)</f>
        <v>0</v>
      </c>
      <c r="O18" s="2394">
        <v>1</v>
      </c>
      <c r="P18" s="2395">
        <v>2</v>
      </c>
      <c r="Q18" s="2396">
        <f>SUM(O18:P18)</f>
        <v>3</v>
      </c>
      <c r="R18" s="2392">
        <f t="shared" si="4"/>
        <v>1</v>
      </c>
      <c r="S18" s="2393">
        <f t="shared" si="4"/>
        <v>4</v>
      </c>
      <c r="T18" s="2442">
        <f>SUM(R18:S18)</f>
        <v>5</v>
      </c>
    </row>
    <row r="19" spans="2:21" ht="30" hidden="1" customHeight="1" thickBot="1">
      <c r="B19" s="1730"/>
      <c r="C19" s="2394">
        <v>0</v>
      </c>
      <c r="D19" s="2395">
        <v>0</v>
      </c>
      <c r="E19" s="2396">
        <f>SUM(C19:D19)</f>
        <v>0</v>
      </c>
      <c r="F19" s="2394">
        <v>0</v>
      </c>
      <c r="G19" s="2395">
        <v>0</v>
      </c>
      <c r="H19" s="2396">
        <f>SUM(F19:G19)</f>
        <v>0</v>
      </c>
      <c r="I19" s="2394">
        <v>0</v>
      </c>
      <c r="J19" s="2395">
        <v>0</v>
      </c>
      <c r="K19" s="2396">
        <f>SUM(I19:J19)</f>
        <v>0</v>
      </c>
      <c r="L19" s="2394">
        <v>0</v>
      </c>
      <c r="M19" s="2395">
        <v>0</v>
      </c>
      <c r="N19" s="2396">
        <f>SUM(L19:M19)</f>
        <v>0</v>
      </c>
      <c r="O19" s="2394">
        <v>0</v>
      </c>
      <c r="P19" s="2395">
        <v>0</v>
      </c>
      <c r="Q19" s="2396">
        <f>SUM(O19:P19)</f>
        <v>0</v>
      </c>
      <c r="R19" s="2392">
        <f t="shared" si="4"/>
        <v>0</v>
      </c>
      <c r="S19" s="2393">
        <f t="shared" si="4"/>
        <v>0</v>
      </c>
      <c r="T19" s="2442">
        <f>SUM(R19:S19)</f>
        <v>0</v>
      </c>
    </row>
    <row r="20" spans="2:21" ht="36" hidden="1" customHeight="1" thickBot="1">
      <c r="B20" s="1730"/>
      <c r="C20" s="2394">
        <v>0</v>
      </c>
      <c r="D20" s="2395">
        <v>0</v>
      </c>
      <c r="E20" s="2396">
        <f>SUM(C20:D20)</f>
        <v>0</v>
      </c>
      <c r="F20" s="2394">
        <v>0</v>
      </c>
      <c r="G20" s="2395">
        <v>0</v>
      </c>
      <c r="H20" s="2396">
        <f>SUM(F20:G20)</f>
        <v>0</v>
      </c>
      <c r="I20" s="2394">
        <v>0</v>
      </c>
      <c r="J20" s="2395">
        <v>0</v>
      </c>
      <c r="K20" s="2396">
        <f>SUM(I20:J20)</f>
        <v>0</v>
      </c>
      <c r="L20" s="2394">
        <v>0</v>
      </c>
      <c r="M20" s="2395">
        <v>0</v>
      </c>
      <c r="N20" s="2396">
        <f>SUM(L20:M20)</f>
        <v>0</v>
      </c>
      <c r="O20" s="2394">
        <v>0</v>
      </c>
      <c r="P20" s="2395">
        <v>0</v>
      </c>
      <c r="Q20" s="2396">
        <f>SUM(O20:P20)</f>
        <v>0</v>
      </c>
      <c r="R20" s="2392">
        <f t="shared" si="4"/>
        <v>0</v>
      </c>
      <c r="S20" s="2393">
        <f t="shared" si="4"/>
        <v>0</v>
      </c>
      <c r="T20" s="2442">
        <f>SUM(R20:S20)</f>
        <v>0</v>
      </c>
    </row>
    <row r="21" spans="2:21" ht="24.95" customHeight="1" thickBot="1">
      <c r="B21" s="2397" t="s">
        <v>8</v>
      </c>
      <c r="C21" s="2398">
        <f t="shared" ref="C21:T21" si="5">SUM(C16:C20)</f>
        <v>0</v>
      </c>
      <c r="D21" s="2398">
        <f t="shared" si="5"/>
        <v>22</v>
      </c>
      <c r="E21" s="2398">
        <f t="shared" si="5"/>
        <v>22</v>
      </c>
      <c r="F21" s="2398">
        <f t="shared" si="5"/>
        <v>0</v>
      </c>
      <c r="G21" s="2398">
        <f t="shared" si="5"/>
        <v>46</v>
      </c>
      <c r="H21" s="2398">
        <f t="shared" si="5"/>
        <v>46</v>
      </c>
      <c r="I21" s="2398">
        <f t="shared" si="5"/>
        <v>0</v>
      </c>
      <c r="J21" s="2398">
        <f t="shared" si="5"/>
        <v>61</v>
      </c>
      <c r="K21" s="2398">
        <f t="shared" si="5"/>
        <v>61</v>
      </c>
      <c r="L21" s="2398">
        <f t="shared" si="5"/>
        <v>0</v>
      </c>
      <c r="M21" s="2398">
        <f t="shared" si="5"/>
        <v>51</v>
      </c>
      <c r="N21" s="2398">
        <f t="shared" si="5"/>
        <v>51</v>
      </c>
      <c r="O21" s="2398">
        <f t="shared" si="5"/>
        <v>2</v>
      </c>
      <c r="P21" s="2398">
        <f t="shared" si="5"/>
        <v>82</v>
      </c>
      <c r="Q21" s="2398">
        <f t="shared" si="5"/>
        <v>84</v>
      </c>
      <c r="R21" s="2398">
        <f t="shared" si="5"/>
        <v>2</v>
      </c>
      <c r="S21" s="2398">
        <f t="shared" si="5"/>
        <v>262</v>
      </c>
      <c r="T21" s="2440">
        <f t="shared" si="5"/>
        <v>264</v>
      </c>
    </row>
    <row r="22" spans="2:21" ht="30.75" customHeight="1">
      <c r="B22" s="2399" t="s">
        <v>25</v>
      </c>
      <c r="C22" s="2400"/>
      <c r="D22" s="2401"/>
      <c r="E22" s="2402"/>
      <c r="F22" s="2400"/>
      <c r="G22" s="2401"/>
      <c r="H22" s="2403"/>
      <c r="I22" s="2401"/>
      <c r="J22" s="2401"/>
      <c r="K22" s="2402"/>
      <c r="L22" s="2400"/>
      <c r="M22" s="2401"/>
      <c r="N22" s="2403"/>
      <c r="O22" s="2401"/>
      <c r="P22" s="2401"/>
      <c r="Q22" s="2402"/>
      <c r="R22" s="2400"/>
      <c r="S22" s="2401"/>
      <c r="T22" s="2443"/>
    </row>
    <row r="23" spans="2:21" ht="24.95" customHeight="1">
      <c r="B23" s="593" t="s">
        <v>35</v>
      </c>
      <c r="C23" s="2384">
        <v>0</v>
      </c>
      <c r="D23" s="2385">
        <v>7</v>
      </c>
      <c r="E23" s="2386">
        <f>SUM(C23:D23)</f>
        <v>7</v>
      </c>
      <c r="F23" s="2384">
        <v>0</v>
      </c>
      <c r="G23" s="2385">
        <v>2</v>
      </c>
      <c r="H23" s="2404">
        <f>SUM(F23:G23)</f>
        <v>2</v>
      </c>
      <c r="I23" s="2405">
        <v>0</v>
      </c>
      <c r="J23" s="2385">
        <v>1</v>
      </c>
      <c r="K23" s="2386">
        <f>SUM(I23:J23)</f>
        <v>1</v>
      </c>
      <c r="L23" s="2394">
        <v>0</v>
      </c>
      <c r="M23" s="2395">
        <v>1</v>
      </c>
      <c r="N23" s="2406">
        <f>SUM(L23:M23)</f>
        <v>1</v>
      </c>
      <c r="O23" s="2407">
        <v>0</v>
      </c>
      <c r="P23" s="2408"/>
      <c r="Q23" s="2386">
        <f>SUM(O23:P23)</f>
        <v>0</v>
      </c>
      <c r="R23" s="2409">
        <f t="shared" ref="R23:S27" si="6">C23+F23+I23+L23+O23</f>
        <v>0</v>
      </c>
      <c r="S23" s="2410">
        <f t="shared" si="6"/>
        <v>11</v>
      </c>
      <c r="T23" s="2444">
        <f>SUM(R23:S23)</f>
        <v>11</v>
      </c>
    </row>
    <row r="24" spans="2:21" ht="24.95" hidden="1" customHeight="1" thickBot="1">
      <c r="B24" s="593" t="s">
        <v>33</v>
      </c>
      <c r="C24" s="2389">
        <v>0</v>
      </c>
      <c r="D24" s="2390">
        <v>0</v>
      </c>
      <c r="E24" s="2391">
        <f>SUM(C24:D24)</f>
        <v>0</v>
      </c>
      <c r="F24" s="2389">
        <v>0</v>
      </c>
      <c r="G24" s="2390">
        <v>0</v>
      </c>
      <c r="H24" s="2406">
        <f>SUM(F24:G24)</f>
        <v>0</v>
      </c>
      <c r="I24" s="2411">
        <v>0</v>
      </c>
      <c r="J24" s="2390">
        <v>0</v>
      </c>
      <c r="K24" s="2391">
        <f>SUM(I24:J24)</f>
        <v>0</v>
      </c>
      <c r="L24" s="2389">
        <v>0</v>
      </c>
      <c r="M24" s="2390">
        <v>0</v>
      </c>
      <c r="N24" s="2404">
        <f>SUM(L24:M24)</f>
        <v>0</v>
      </c>
      <c r="O24" s="2412">
        <v>0</v>
      </c>
      <c r="P24" s="2413">
        <v>0</v>
      </c>
      <c r="Q24" s="2391">
        <f>SUM(O24:P24)</f>
        <v>0</v>
      </c>
      <c r="R24" s="2387">
        <f t="shared" si="6"/>
        <v>0</v>
      </c>
      <c r="S24" s="2388">
        <f t="shared" si="6"/>
        <v>0</v>
      </c>
      <c r="T24" s="2441">
        <f>SUM(R24:S24)</f>
        <v>0</v>
      </c>
    </row>
    <row r="25" spans="2:21" ht="27.75" customHeight="1" thickBot="1">
      <c r="B25" s="593" t="s">
        <v>34</v>
      </c>
      <c r="C25" s="2394">
        <v>0</v>
      </c>
      <c r="D25" s="2395">
        <v>0</v>
      </c>
      <c r="E25" s="2396">
        <f>SUM(C25:D25)</f>
        <v>0</v>
      </c>
      <c r="F25" s="2394">
        <v>0</v>
      </c>
      <c r="G25" s="2395">
        <v>0</v>
      </c>
      <c r="H25" s="2406">
        <f>SUM(F25:G25)</f>
        <v>0</v>
      </c>
      <c r="I25" s="2414">
        <v>0</v>
      </c>
      <c r="J25" s="2395">
        <v>0</v>
      </c>
      <c r="K25" s="2396">
        <f>SUM(I25:J25)</f>
        <v>0</v>
      </c>
      <c r="L25" s="2394">
        <v>0</v>
      </c>
      <c r="M25" s="2395">
        <v>0</v>
      </c>
      <c r="N25" s="2406">
        <f>SUM(L25:M25)</f>
        <v>0</v>
      </c>
      <c r="O25" s="2415">
        <v>0</v>
      </c>
      <c r="P25" s="2416">
        <v>0</v>
      </c>
      <c r="Q25" s="2396">
        <f>SUM(O25:P25)</f>
        <v>0</v>
      </c>
      <c r="R25" s="2392">
        <f t="shared" si="6"/>
        <v>0</v>
      </c>
      <c r="S25" s="2393">
        <f t="shared" si="6"/>
        <v>0</v>
      </c>
      <c r="T25" s="2442">
        <f>SUM(R25:S25)</f>
        <v>0</v>
      </c>
    </row>
    <row r="26" spans="2:21" ht="29.25" hidden="1" customHeight="1" thickBot="1">
      <c r="B26" s="1730"/>
      <c r="C26" s="2394">
        <v>0</v>
      </c>
      <c r="D26" s="2395">
        <v>0</v>
      </c>
      <c r="E26" s="2396">
        <f>SUM(C26:D26)</f>
        <v>0</v>
      </c>
      <c r="F26" s="2394">
        <v>0</v>
      </c>
      <c r="G26" s="2395">
        <v>0</v>
      </c>
      <c r="H26" s="2406">
        <f>SUM(F26:G26)</f>
        <v>0</v>
      </c>
      <c r="I26" s="2414">
        <v>0</v>
      </c>
      <c r="J26" s="2395">
        <v>0</v>
      </c>
      <c r="K26" s="2396">
        <f>SUM(I26:J26)</f>
        <v>0</v>
      </c>
      <c r="L26" s="2394">
        <v>0</v>
      </c>
      <c r="M26" s="2395">
        <v>0</v>
      </c>
      <c r="N26" s="2406">
        <f>SUM(L26:M26)</f>
        <v>0</v>
      </c>
      <c r="O26" s="2415">
        <v>0</v>
      </c>
      <c r="P26" s="2416">
        <v>0</v>
      </c>
      <c r="Q26" s="2396">
        <f>SUM(O26:P26)</f>
        <v>0</v>
      </c>
      <c r="R26" s="2392">
        <f t="shared" si="6"/>
        <v>0</v>
      </c>
      <c r="S26" s="2393">
        <f t="shared" si="6"/>
        <v>0</v>
      </c>
      <c r="T26" s="2442">
        <f>SUM(R26:S26)</f>
        <v>0</v>
      </c>
    </row>
    <row r="27" spans="2:21" ht="31.5" hidden="1" customHeight="1" thickBot="1">
      <c r="B27" s="1730"/>
      <c r="C27" s="2394">
        <v>0</v>
      </c>
      <c r="D27" s="2395">
        <v>0</v>
      </c>
      <c r="E27" s="2396">
        <f>SUM(C27:D27)</f>
        <v>0</v>
      </c>
      <c r="F27" s="2394">
        <v>0</v>
      </c>
      <c r="G27" s="2395">
        <v>0</v>
      </c>
      <c r="H27" s="2406">
        <f>SUM(F27:G27)</f>
        <v>0</v>
      </c>
      <c r="I27" s="2414">
        <v>0</v>
      </c>
      <c r="J27" s="2395">
        <v>0</v>
      </c>
      <c r="K27" s="2396">
        <f>SUM(I27:J27)</f>
        <v>0</v>
      </c>
      <c r="L27" s="2394">
        <v>0</v>
      </c>
      <c r="M27" s="2395">
        <v>0</v>
      </c>
      <c r="N27" s="2406">
        <f>SUM(L27:M27)</f>
        <v>0</v>
      </c>
      <c r="O27" s="2415">
        <v>0</v>
      </c>
      <c r="P27" s="2416">
        <v>0</v>
      </c>
      <c r="Q27" s="2396">
        <f>SUM(O27:P27)</f>
        <v>0</v>
      </c>
      <c r="R27" s="2392">
        <f t="shared" si="6"/>
        <v>0</v>
      </c>
      <c r="S27" s="2393">
        <f t="shared" si="6"/>
        <v>0</v>
      </c>
      <c r="T27" s="2442">
        <f>SUM(R27:S27)</f>
        <v>0</v>
      </c>
    </row>
    <row r="28" spans="2:21" ht="27" customHeight="1" thickBot="1">
      <c r="B28" s="1081" t="s">
        <v>13</v>
      </c>
      <c r="C28" s="2379">
        <f t="shared" ref="C28:T28" si="7">SUM(C23:C27)</f>
        <v>0</v>
      </c>
      <c r="D28" s="2381">
        <f t="shared" si="7"/>
        <v>7</v>
      </c>
      <c r="E28" s="2417">
        <f t="shared" si="7"/>
        <v>7</v>
      </c>
      <c r="F28" s="2381">
        <f t="shared" si="7"/>
        <v>0</v>
      </c>
      <c r="G28" s="2381">
        <f t="shared" si="7"/>
        <v>2</v>
      </c>
      <c r="H28" s="2383">
        <f t="shared" si="7"/>
        <v>2</v>
      </c>
      <c r="I28" s="2418">
        <f t="shared" si="7"/>
        <v>0</v>
      </c>
      <c r="J28" s="2381">
        <f t="shared" si="7"/>
        <v>1</v>
      </c>
      <c r="K28" s="2381">
        <f t="shared" si="7"/>
        <v>1</v>
      </c>
      <c r="L28" s="2381">
        <f t="shared" si="7"/>
        <v>0</v>
      </c>
      <c r="M28" s="2381">
        <f t="shared" si="7"/>
        <v>1</v>
      </c>
      <c r="N28" s="2381">
        <f t="shared" si="7"/>
        <v>1</v>
      </c>
      <c r="O28" s="2381">
        <f t="shared" si="7"/>
        <v>0</v>
      </c>
      <c r="P28" s="2381">
        <f t="shared" si="7"/>
        <v>0</v>
      </c>
      <c r="Q28" s="2417">
        <f t="shared" si="7"/>
        <v>0</v>
      </c>
      <c r="R28" s="2381">
        <f t="shared" si="7"/>
        <v>0</v>
      </c>
      <c r="S28" s="2381">
        <f t="shared" si="7"/>
        <v>11</v>
      </c>
      <c r="T28" s="2440">
        <f t="shared" si="7"/>
        <v>11</v>
      </c>
    </row>
    <row r="29" spans="2:21" ht="30.75" customHeight="1" thickBot="1">
      <c r="B29" s="2419" t="s">
        <v>10</v>
      </c>
      <c r="C29" s="2420">
        <f t="shared" ref="C29:T29" si="8">C21</f>
        <v>0</v>
      </c>
      <c r="D29" s="2421">
        <f t="shared" si="8"/>
        <v>22</v>
      </c>
      <c r="E29" s="2422">
        <f t="shared" si="8"/>
        <v>22</v>
      </c>
      <c r="F29" s="2423">
        <f t="shared" si="8"/>
        <v>0</v>
      </c>
      <c r="G29" s="2421">
        <f t="shared" si="8"/>
        <v>46</v>
      </c>
      <c r="H29" s="2424">
        <f t="shared" si="8"/>
        <v>46</v>
      </c>
      <c r="I29" s="2420">
        <f t="shared" si="8"/>
        <v>0</v>
      </c>
      <c r="J29" s="2421">
        <f t="shared" si="8"/>
        <v>61</v>
      </c>
      <c r="K29" s="2422">
        <f t="shared" si="8"/>
        <v>61</v>
      </c>
      <c r="L29" s="2423">
        <f t="shared" si="8"/>
        <v>0</v>
      </c>
      <c r="M29" s="2421">
        <f t="shared" si="8"/>
        <v>51</v>
      </c>
      <c r="N29" s="2424">
        <f t="shared" si="8"/>
        <v>51</v>
      </c>
      <c r="O29" s="2420">
        <f t="shared" si="8"/>
        <v>2</v>
      </c>
      <c r="P29" s="2421">
        <f t="shared" si="8"/>
        <v>82</v>
      </c>
      <c r="Q29" s="2422">
        <f t="shared" si="8"/>
        <v>84</v>
      </c>
      <c r="R29" s="2423">
        <f t="shared" si="8"/>
        <v>2</v>
      </c>
      <c r="S29" s="2421">
        <f t="shared" si="8"/>
        <v>262</v>
      </c>
      <c r="T29" s="2445">
        <f t="shared" si="8"/>
        <v>264</v>
      </c>
      <c r="U29" s="422"/>
    </row>
    <row r="30" spans="2:21" ht="37.5" customHeight="1" thickBot="1">
      <c r="B30" s="1090" t="s">
        <v>17</v>
      </c>
      <c r="C30" s="2425">
        <f t="shared" ref="C30:T30" si="9">C28</f>
        <v>0</v>
      </c>
      <c r="D30" s="2426">
        <f t="shared" si="9"/>
        <v>7</v>
      </c>
      <c r="E30" s="2427">
        <f t="shared" si="9"/>
        <v>7</v>
      </c>
      <c r="F30" s="2428">
        <f t="shared" si="9"/>
        <v>0</v>
      </c>
      <c r="G30" s="2426">
        <f t="shared" si="9"/>
        <v>2</v>
      </c>
      <c r="H30" s="2429">
        <f t="shared" si="9"/>
        <v>2</v>
      </c>
      <c r="I30" s="2425">
        <f t="shared" si="9"/>
        <v>0</v>
      </c>
      <c r="J30" s="2426">
        <f t="shared" si="9"/>
        <v>1</v>
      </c>
      <c r="K30" s="2427">
        <f t="shared" si="9"/>
        <v>1</v>
      </c>
      <c r="L30" s="2428">
        <f t="shared" si="9"/>
        <v>0</v>
      </c>
      <c r="M30" s="2426">
        <f t="shared" si="9"/>
        <v>1</v>
      </c>
      <c r="N30" s="2429">
        <f t="shared" si="9"/>
        <v>1</v>
      </c>
      <c r="O30" s="2425">
        <f t="shared" si="9"/>
        <v>0</v>
      </c>
      <c r="P30" s="2426">
        <f t="shared" si="9"/>
        <v>0</v>
      </c>
      <c r="Q30" s="2427">
        <f t="shared" si="9"/>
        <v>0</v>
      </c>
      <c r="R30" s="2428">
        <f t="shared" si="9"/>
        <v>0</v>
      </c>
      <c r="S30" s="2426">
        <f t="shared" si="9"/>
        <v>11</v>
      </c>
      <c r="T30" s="2427">
        <f t="shared" si="9"/>
        <v>11</v>
      </c>
    </row>
    <row r="31" spans="2:21" ht="36" customHeight="1" thickBot="1">
      <c r="B31" s="1091" t="s">
        <v>18</v>
      </c>
      <c r="C31" s="2430">
        <f t="shared" ref="C31:T31" si="10">SUM(C29:C30)</f>
        <v>0</v>
      </c>
      <c r="D31" s="2431">
        <f t="shared" si="10"/>
        <v>29</v>
      </c>
      <c r="E31" s="2432">
        <f t="shared" si="10"/>
        <v>29</v>
      </c>
      <c r="F31" s="2433">
        <f t="shared" si="10"/>
        <v>0</v>
      </c>
      <c r="G31" s="2431">
        <f t="shared" si="10"/>
        <v>48</v>
      </c>
      <c r="H31" s="2434">
        <f t="shared" si="10"/>
        <v>48</v>
      </c>
      <c r="I31" s="2430">
        <f t="shared" si="10"/>
        <v>0</v>
      </c>
      <c r="J31" s="2431">
        <f t="shared" si="10"/>
        <v>62</v>
      </c>
      <c r="K31" s="2432">
        <f t="shared" si="10"/>
        <v>62</v>
      </c>
      <c r="L31" s="2433">
        <f t="shared" si="10"/>
        <v>0</v>
      </c>
      <c r="M31" s="2431">
        <f t="shared" si="10"/>
        <v>52</v>
      </c>
      <c r="N31" s="2434">
        <f t="shared" si="10"/>
        <v>52</v>
      </c>
      <c r="O31" s="2430">
        <f t="shared" si="10"/>
        <v>2</v>
      </c>
      <c r="P31" s="2431">
        <f t="shared" si="10"/>
        <v>82</v>
      </c>
      <c r="Q31" s="2432">
        <f t="shared" si="10"/>
        <v>84</v>
      </c>
      <c r="R31" s="2433">
        <f t="shared" si="10"/>
        <v>2</v>
      </c>
      <c r="S31" s="2431">
        <f t="shared" si="10"/>
        <v>273</v>
      </c>
      <c r="T31" s="2432">
        <f t="shared" si="10"/>
        <v>275</v>
      </c>
    </row>
    <row r="32" spans="2:21" ht="25.5">
      <c r="B32" s="418"/>
      <c r="C32" s="421"/>
      <c r="D32" s="421"/>
      <c r="E32" s="421"/>
      <c r="F32" s="421"/>
      <c r="G32" s="421"/>
      <c r="H32" s="421"/>
      <c r="I32" s="421"/>
      <c r="J32" s="421"/>
      <c r="K32" s="421"/>
      <c r="L32" s="421"/>
      <c r="M32" s="421"/>
      <c r="N32" s="421"/>
      <c r="O32" s="421"/>
      <c r="P32" s="421"/>
      <c r="Q32" s="421"/>
      <c r="R32" s="421"/>
      <c r="S32" s="421"/>
      <c r="T32" s="421"/>
    </row>
    <row r="33" spans="2:20" ht="25.5">
      <c r="B33" s="418"/>
      <c r="C33" s="421"/>
      <c r="D33" s="421"/>
      <c r="E33" s="421"/>
      <c r="F33" s="421"/>
      <c r="G33" s="421"/>
      <c r="H33" s="421"/>
      <c r="I33" s="421"/>
      <c r="J33" s="421"/>
      <c r="K33" s="421"/>
      <c r="L33" s="421"/>
      <c r="M33" s="421"/>
      <c r="N33" s="421"/>
      <c r="O33" s="421"/>
      <c r="P33" s="421"/>
      <c r="Q33" s="421"/>
      <c r="R33" s="421"/>
      <c r="S33" s="421"/>
      <c r="T33" s="421"/>
    </row>
    <row r="34" spans="2:20" ht="25.5">
      <c r="B34" s="3704"/>
      <c r="C34" s="3704"/>
      <c r="D34" s="3704"/>
      <c r="E34" s="3704"/>
      <c r="F34" s="3704"/>
      <c r="G34" s="3704"/>
      <c r="H34" s="3704"/>
      <c r="I34" s="3704"/>
      <c r="J34" s="3704"/>
      <c r="K34" s="3704"/>
      <c r="L34" s="3704"/>
      <c r="M34" s="3704"/>
      <c r="N34" s="3704"/>
      <c r="O34" s="3704"/>
      <c r="P34" s="3704"/>
      <c r="Q34" s="3704"/>
      <c r="R34" s="3704"/>
      <c r="S34" s="3704"/>
      <c r="T34" s="3704"/>
    </row>
    <row r="35" spans="2:20" ht="25.5">
      <c r="B35" s="418"/>
      <c r="C35" s="421"/>
      <c r="D35" s="421"/>
      <c r="E35" s="421"/>
      <c r="F35" s="421"/>
      <c r="G35" s="421"/>
      <c r="H35" s="421"/>
      <c r="I35" s="421"/>
      <c r="J35" s="421"/>
      <c r="K35" s="421"/>
      <c r="L35" s="421"/>
      <c r="M35" s="421"/>
      <c r="N35" s="421"/>
      <c r="O35" s="421"/>
      <c r="P35" s="421"/>
      <c r="Q35" s="421"/>
      <c r="R35" s="421"/>
      <c r="S35" s="421"/>
      <c r="T35" s="421"/>
    </row>
    <row r="36" spans="2:20" ht="25.5"/>
    <row r="37" spans="2:20" ht="25.5">
      <c r="B37" s="422"/>
      <c r="C37" s="421"/>
      <c r="D37" s="421"/>
      <c r="E37" s="421"/>
      <c r="F37" s="421"/>
      <c r="G37" s="421"/>
      <c r="H37" s="421"/>
      <c r="I37" s="421"/>
      <c r="J37" s="421"/>
      <c r="K37" s="421"/>
      <c r="L37" s="421"/>
      <c r="M37" s="421"/>
      <c r="N37" s="421"/>
      <c r="O37" s="421"/>
      <c r="P37" s="421"/>
      <c r="Q37" s="421"/>
      <c r="R37" s="421"/>
      <c r="S37" s="421"/>
      <c r="T37" s="421"/>
    </row>
    <row r="38" spans="2:20" ht="25.5">
      <c r="B38" s="422"/>
      <c r="C38" s="422"/>
      <c r="D38" s="422"/>
      <c r="E38" s="422"/>
      <c r="F38" s="422"/>
      <c r="G38" s="422"/>
      <c r="H38" s="422"/>
      <c r="I38" s="422"/>
      <c r="J38" s="422"/>
      <c r="K38" s="422"/>
      <c r="L38" s="422"/>
      <c r="M38" s="422"/>
      <c r="N38" s="422"/>
      <c r="O38" s="422"/>
      <c r="P38" s="422"/>
      <c r="Q38" s="422"/>
      <c r="R38" s="422"/>
      <c r="S38" s="422"/>
      <c r="T38" s="422"/>
    </row>
    <row r="39" spans="2:20" ht="25.5"/>
    <row r="40" spans="2:20" ht="25.5"/>
    <row r="41" spans="2:20" ht="25.5"/>
    <row r="42" spans="2:20" ht="25.5"/>
    <row r="43" spans="2:20" ht="25.5"/>
    <row r="44" spans="2:20" ht="25.5"/>
    <row r="45" spans="2:20" ht="25.5"/>
    <row r="46" spans="2:20" ht="25.5"/>
    <row r="47" spans="2:20" ht="25.5"/>
    <row r="48" spans="2:20" ht="25.5"/>
    <row r="49" ht="25.5"/>
    <row r="50" ht="25.5"/>
    <row r="51" ht="25.5"/>
    <row r="52" ht="25.5"/>
    <row r="53" ht="25.5"/>
    <row r="54" ht="25.5"/>
    <row r="55" ht="25.5"/>
    <row r="56" ht="25.5"/>
    <row r="57" ht="25.5"/>
    <row r="58" ht="25.5"/>
    <row r="59" ht="25.5"/>
    <row r="60" ht="25.5"/>
    <row r="61" ht="25.5"/>
    <row r="62" ht="25.5"/>
    <row r="63" ht="25.5"/>
    <row r="64" ht="25.5"/>
    <row r="65" ht="25.5"/>
    <row r="66" ht="25.5"/>
    <row r="67" ht="25.5"/>
    <row r="68" ht="25.5"/>
    <row r="69" ht="25.5"/>
    <row r="70" ht="25.5"/>
    <row r="71" ht="25.5"/>
    <row r="72" ht="25.5"/>
    <row r="73" ht="25.5"/>
    <row r="74" ht="25.5"/>
    <row r="75" ht="25.5"/>
    <row r="76" ht="25.5"/>
    <row r="77" ht="25.5"/>
    <row r="78" ht="25.5"/>
    <row r="79" ht="25.5"/>
    <row r="80" ht="25.5"/>
    <row r="81" ht="25.5"/>
    <row r="82" ht="25.5"/>
    <row r="83" ht="25.5"/>
    <row r="84" ht="25.5"/>
    <row r="85" ht="25.5"/>
    <row r="86" ht="25.5"/>
    <row r="87" ht="25.5"/>
    <row r="88" ht="25.5"/>
    <row r="89" ht="25.5"/>
    <row r="90" ht="25.5"/>
    <row r="91" ht="25.5"/>
    <row r="92" ht="25.5"/>
    <row r="93" ht="25.5"/>
    <row r="94" ht="25.5"/>
    <row r="95" ht="25.5"/>
    <row r="96" ht="25.5"/>
    <row r="97" ht="25.5"/>
    <row r="98" ht="25.5"/>
    <row r="99" ht="25.5"/>
    <row r="100" ht="25.5"/>
    <row r="101" ht="25.5"/>
    <row r="102" ht="25.5"/>
    <row r="103" ht="25.5"/>
    <row r="104" ht="25.5"/>
    <row r="105" ht="25.5"/>
    <row r="106" ht="25.5"/>
    <row r="107" ht="25.5"/>
    <row r="108" ht="25.5"/>
    <row r="109" ht="25.5"/>
    <row r="110" ht="25.5"/>
    <row r="111" ht="25.5"/>
    <row r="112" ht="25.5"/>
    <row r="113" ht="25.5"/>
    <row r="114" ht="25.5"/>
    <row r="115" ht="25.5"/>
    <row r="116" ht="25.5"/>
    <row r="117" ht="25.5"/>
    <row r="118" ht="25.5"/>
    <row r="119" ht="25.5"/>
    <row r="120" ht="25.5"/>
    <row r="121" ht="25.5"/>
    <row r="122" ht="25.5"/>
    <row r="123" ht="25.5"/>
    <row r="124" ht="25.5"/>
    <row r="125" ht="25.5"/>
    <row r="126" ht="25.5"/>
    <row r="127" ht="25.5"/>
    <row r="128" ht="25.5"/>
    <row r="129" ht="25.5"/>
    <row r="130" ht="25.5"/>
    <row r="131" ht="25.5"/>
    <row r="132" ht="25.5"/>
    <row r="133" ht="25.5"/>
    <row r="134" ht="25.5"/>
    <row r="135" ht="25.5"/>
    <row r="136" ht="25.5"/>
    <row r="137" ht="25.5"/>
    <row r="138" ht="25.5"/>
    <row r="139" ht="25.5"/>
    <row r="140" ht="25.5"/>
    <row r="141" ht="25.5"/>
    <row r="142" ht="25.5"/>
    <row r="143" ht="25.5"/>
    <row r="144" ht="25.5"/>
    <row r="145" ht="25.5"/>
    <row r="146" ht="25.5"/>
    <row r="147" ht="25.5"/>
    <row r="148" ht="25.5"/>
    <row r="149" ht="25.5"/>
    <row r="150" ht="25.5"/>
    <row r="151" ht="25.5"/>
    <row r="152" ht="25.5"/>
    <row r="153" ht="25.5"/>
    <row r="154" ht="25.5"/>
    <row r="155" ht="25.5"/>
    <row r="156" ht="25.5"/>
    <row r="157" ht="25.5"/>
    <row r="158" ht="25.5"/>
    <row r="159" ht="25.5"/>
    <row r="160" ht="25.5"/>
    <row r="161" ht="25.5"/>
    <row r="162" ht="25.5"/>
    <row r="163" ht="25.5"/>
    <row r="164" ht="25.5"/>
    <row r="165" ht="25.5"/>
    <row r="166" ht="25.5"/>
    <row r="167" ht="25.5"/>
    <row r="168" ht="25.5"/>
    <row r="169" ht="25.5"/>
    <row r="170" ht="25.5"/>
    <row r="171" ht="25.5"/>
    <row r="172" ht="25.5"/>
    <row r="173" ht="25.5"/>
    <row r="174" ht="25.5"/>
    <row r="175" ht="25.5"/>
    <row r="176" ht="25.5"/>
    <row r="177" ht="25.5"/>
    <row r="178" ht="25.5"/>
    <row r="179" ht="25.5"/>
    <row r="180" ht="25.5"/>
    <row r="181" ht="25.5"/>
    <row r="182" ht="25.5"/>
    <row r="183" ht="25.5"/>
    <row r="184" ht="25.5"/>
    <row r="185" ht="25.5"/>
    <row r="186" ht="25.5"/>
    <row r="187" ht="25.5"/>
    <row r="188" ht="25.5"/>
    <row r="189" ht="25.5"/>
    <row r="190" ht="25.5"/>
    <row r="191" ht="25.5"/>
    <row r="192" ht="25.5"/>
    <row r="193" ht="25.5"/>
    <row r="194" ht="25.5"/>
    <row r="195" ht="25.5"/>
    <row r="196" ht="25.5"/>
    <row r="197" ht="25.5"/>
    <row r="198" ht="25.5"/>
    <row r="199" ht="25.5"/>
    <row r="200" ht="25.5"/>
    <row r="201" ht="25.5"/>
    <row r="202" ht="25.5"/>
    <row r="203" ht="25.5"/>
    <row r="204" ht="25.5"/>
    <row r="205" ht="25.5"/>
    <row r="206" ht="25.5"/>
    <row r="207" ht="25.5"/>
    <row r="208" ht="25.5"/>
    <row r="209" ht="25.5"/>
    <row r="210" ht="25.5"/>
    <row r="211" ht="25.5"/>
    <row r="212" ht="25.5"/>
    <row r="213" ht="25.5"/>
    <row r="214" ht="25.5"/>
    <row r="215" ht="25.5"/>
    <row r="216" ht="25.5"/>
    <row r="217" ht="25.5"/>
    <row r="218" ht="25.5"/>
    <row r="219" ht="25.5"/>
    <row r="220" ht="25.5"/>
    <row r="221" ht="25.5"/>
    <row r="222" ht="25.5"/>
    <row r="223" ht="25.5"/>
    <row r="224" ht="25.5"/>
    <row r="225" ht="25.5"/>
    <row r="226" ht="25.5"/>
    <row r="227" ht="25.5"/>
    <row r="228" ht="25.5"/>
    <row r="229" ht="25.5"/>
    <row r="230" ht="25.5"/>
    <row r="231" ht="25.5"/>
    <row r="232" ht="25.5"/>
    <row r="233" ht="25.5"/>
    <row r="234" ht="25.5"/>
    <row r="235" ht="25.5"/>
    <row r="236" ht="25.5"/>
    <row r="237" ht="25.5"/>
    <row r="238" ht="25.5"/>
    <row r="239" ht="25.5"/>
    <row r="240" ht="25.5"/>
    <row r="241" ht="25.5"/>
    <row r="242" ht="25.5"/>
    <row r="243" ht="25.5"/>
    <row r="244" ht="25.5"/>
    <row r="245" ht="25.5"/>
    <row r="246" ht="25.5"/>
    <row r="247" ht="25.5"/>
    <row r="248" ht="25.5"/>
    <row r="249" ht="25.5"/>
    <row r="250" ht="25.5"/>
    <row r="251" ht="25.5"/>
    <row r="252" ht="25.5"/>
    <row r="253" ht="25.5"/>
    <row r="254" ht="25.5"/>
    <row r="255" ht="25.5"/>
    <row r="256" ht="25.5"/>
    <row r="257" ht="25.5"/>
    <row r="258" ht="25.5"/>
    <row r="259" ht="25.5"/>
    <row r="260" ht="25.5"/>
    <row r="261" ht="25.5"/>
    <row r="262" ht="25.5"/>
    <row r="263" ht="25.5"/>
    <row r="264" ht="25.5"/>
    <row r="265" ht="25.5"/>
    <row r="266" ht="25.5"/>
    <row r="267" ht="25.5"/>
    <row r="268" ht="25.5"/>
    <row r="269" ht="25.5"/>
    <row r="270" ht="25.5"/>
    <row r="271" ht="25.5"/>
    <row r="272" ht="25.5"/>
    <row r="273" ht="25.5"/>
    <row r="274" ht="25.5"/>
    <row r="275" ht="25.5"/>
    <row r="276" ht="25.5"/>
    <row r="277" ht="25.5"/>
    <row r="278" ht="25.5"/>
    <row r="279" ht="25.5"/>
    <row r="280" ht="25.5"/>
    <row r="281" ht="25.5"/>
    <row r="282" ht="25.5"/>
    <row r="283" ht="25.5"/>
    <row r="284" ht="25.5"/>
    <row r="285" ht="25.5"/>
    <row r="286" ht="25.5"/>
    <row r="287" ht="25.5"/>
    <row r="288" ht="25.5"/>
    <row r="289" ht="25.5"/>
    <row r="290" ht="25.5"/>
    <row r="291" ht="25.5"/>
    <row r="292" ht="25.5"/>
    <row r="293" ht="25.5"/>
    <row r="294" ht="25.5"/>
    <row r="295" ht="25.5"/>
    <row r="296" ht="25.5"/>
    <row r="297" ht="25.5"/>
    <row r="298" ht="25.5"/>
    <row r="299" ht="25.5"/>
    <row r="300" ht="25.5"/>
    <row r="301" ht="25.5"/>
    <row r="302" ht="25.5"/>
    <row r="303" ht="25.5"/>
    <row r="304" ht="25.5"/>
    <row r="305" ht="25.5"/>
    <row r="306" ht="25.5"/>
    <row r="307" ht="25.5"/>
    <row r="308" ht="25.5"/>
    <row r="309" ht="25.5"/>
    <row r="310" ht="25.5"/>
    <row r="311" ht="25.5"/>
    <row r="312" ht="25.5"/>
    <row r="313" ht="25.5"/>
    <row r="314" ht="25.5"/>
    <row r="315" ht="25.5"/>
    <row r="316" ht="25.5"/>
    <row r="317" ht="25.5"/>
    <row r="318" ht="25.5"/>
    <row r="319" ht="25.5"/>
    <row r="320" ht="25.5"/>
    <row r="321" ht="25.5"/>
    <row r="322" ht="25.5"/>
    <row r="323" ht="25.5"/>
    <row r="324" ht="25.5"/>
    <row r="325" ht="25.5"/>
    <row r="326" ht="25.5"/>
    <row r="327" ht="25.5"/>
    <row r="328" ht="25.5"/>
    <row r="329" ht="25.5"/>
    <row r="330" ht="25.5"/>
    <row r="331" ht="25.5"/>
    <row r="332" ht="25.5"/>
    <row r="333" ht="25.5"/>
    <row r="334" ht="25.5"/>
    <row r="335" ht="25.5"/>
    <row r="336" ht="25.5"/>
    <row r="337" ht="25.5"/>
    <row r="338" ht="25.5"/>
    <row r="339" ht="25.5"/>
    <row r="340" ht="25.5"/>
    <row r="341" ht="25.5"/>
    <row r="342" ht="25.5"/>
    <row r="343" ht="25.5"/>
    <row r="344" ht="25.5"/>
    <row r="345" ht="25.5"/>
    <row r="346" ht="25.5"/>
    <row r="347" ht="25.5"/>
    <row r="348" ht="25.5"/>
    <row r="349" ht="25.5"/>
    <row r="350" ht="25.5"/>
    <row r="351" ht="25.5"/>
    <row r="352" ht="25.5"/>
    <row r="353" ht="25.5"/>
    <row r="354" ht="25.5"/>
    <row r="355" ht="25.5"/>
    <row r="356" ht="25.5"/>
    <row r="357" ht="25.5"/>
    <row r="358" ht="25.5"/>
    <row r="359" ht="25.5"/>
    <row r="360" ht="25.5"/>
    <row r="361" ht="25.5"/>
    <row r="362" ht="25.5"/>
    <row r="363" ht="25.5"/>
    <row r="364" ht="25.5"/>
    <row r="365" ht="25.5"/>
    <row r="366" ht="25.5"/>
    <row r="367" ht="25.5"/>
    <row r="368" ht="25.5"/>
    <row r="369" ht="25.5"/>
    <row r="370" ht="25.5"/>
    <row r="371" ht="25.5"/>
    <row r="372" ht="25.5"/>
    <row r="373" ht="25.5"/>
    <row r="374" ht="25.5"/>
    <row r="375" ht="25.5"/>
    <row r="376" ht="25.5"/>
    <row r="377" ht="25.5"/>
    <row r="378" ht="25.5"/>
    <row r="379" ht="25.5"/>
    <row r="380" ht="25.5"/>
    <row r="381" ht="25.5"/>
    <row r="382" ht="25.5"/>
    <row r="383" ht="25.5"/>
    <row r="384" ht="25.5"/>
    <row r="385" ht="25.5"/>
    <row r="386" ht="25.5"/>
    <row r="387" ht="25.5"/>
    <row r="388" ht="25.5"/>
    <row r="389" ht="25.5"/>
    <row r="390" ht="25.5"/>
    <row r="391" ht="25.5"/>
    <row r="392" ht="25.5"/>
    <row r="393" ht="25.5"/>
    <row r="394" ht="25.5"/>
    <row r="395" ht="25.5"/>
    <row r="396" ht="25.5"/>
    <row r="397" ht="25.5"/>
    <row r="398" ht="25.5"/>
    <row r="399" ht="25.5"/>
    <row r="400" ht="25.5"/>
    <row r="401" ht="25.5"/>
    <row r="402" ht="25.5"/>
    <row r="403" ht="25.5"/>
    <row r="404" ht="25.5"/>
    <row r="405" ht="25.5"/>
    <row r="406" ht="25.5"/>
    <row r="407" ht="25.5"/>
    <row r="408" ht="25.5"/>
    <row r="409" ht="25.5"/>
    <row r="410" ht="25.5"/>
    <row r="411" ht="25.5"/>
    <row r="412" ht="25.5"/>
    <row r="413" ht="25.5"/>
    <row r="414" ht="25.5"/>
    <row r="415" ht="25.5"/>
    <row r="416" ht="25.5"/>
    <row r="417" ht="25.5"/>
    <row r="418" ht="25.5"/>
    <row r="419" ht="25.5"/>
    <row r="420" ht="25.5"/>
    <row r="421" ht="25.5"/>
    <row r="422" ht="25.5"/>
    <row r="423" ht="25.5"/>
    <row r="424" ht="25.5"/>
    <row r="425" ht="25.5"/>
    <row r="426" ht="25.5"/>
    <row r="427" ht="25.5"/>
    <row r="428" ht="25.5"/>
    <row r="429" ht="25.5"/>
    <row r="430" ht="25.5"/>
    <row r="431" ht="25.5"/>
    <row r="432" ht="25.5"/>
    <row r="433" ht="25.5"/>
    <row r="434" ht="25.5"/>
    <row r="435" ht="25.5"/>
    <row r="436" ht="25.5"/>
    <row r="437" ht="25.5"/>
    <row r="438" ht="25.5"/>
    <row r="439" ht="25.5"/>
    <row r="440" ht="25.5"/>
    <row r="441" ht="25.5"/>
    <row r="442" ht="25.5"/>
    <row r="443" ht="25.5"/>
    <row r="444" ht="25.5"/>
    <row r="445" ht="25.5"/>
    <row r="446" ht="25.5"/>
    <row r="447" ht="25.5"/>
    <row r="448" ht="25.5"/>
    <row r="449" ht="25.5"/>
    <row r="450" ht="25.5"/>
    <row r="451" ht="25.5"/>
    <row r="452" ht="25.5"/>
    <row r="453" ht="25.5"/>
    <row r="454" ht="25.5"/>
    <row r="455" ht="25.5"/>
    <row r="456" ht="25.5"/>
    <row r="457" ht="25.5"/>
    <row r="458" ht="25.5"/>
    <row r="459" ht="25.5"/>
    <row r="460" ht="25.5"/>
    <row r="461" ht="25.5"/>
    <row r="462" ht="25.5"/>
    <row r="463" ht="25.5"/>
    <row r="464" ht="25.5"/>
    <row r="465" ht="25.5"/>
    <row r="466" ht="25.5"/>
    <row r="467" ht="25.5"/>
    <row r="468" ht="25.5"/>
    <row r="469" ht="25.5"/>
    <row r="470" ht="25.5"/>
    <row r="471" ht="25.5"/>
    <row r="472" ht="25.5"/>
    <row r="473" ht="25.5"/>
    <row r="474" ht="25.5"/>
    <row r="475" ht="25.5"/>
    <row r="476" ht="25.5"/>
    <row r="477" ht="25.5"/>
    <row r="478" ht="25.5"/>
    <row r="479" ht="25.5"/>
    <row r="480" ht="25.5"/>
    <row r="481" ht="25.5"/>
    <row r="482" ht="25.5"/>
    <row r="483" ht="25.5"/>
    <row r="484" ht="25.5"/>
    <row r="485" ht="25.5"/>
    <row r="486" ht="25.5"/>
    <row r="487" ht="25.5"/>
    <row r="488" ht="25.5"/>
    <row r="489" ht="25.5"/>
    <row r="490" ht="25.5"/>
    <row r="491" ht="25.5"/>
    <row r="492" ht="25.5"/>
    <row r="493" ht="25.5"/>
    <row r="494" ht="25.5"/>
    <row r="495" ht="25.5"/>
    <row r="496" ht="25.5"/>
    <row r="497" ht="25.5"/>
    <row r="498" ht="25.5"/>
    <row r="499" ht="25.5"/>
    <row r="500" ht="25.5"/>
    <row r="501" ht="25.5"/>
    <row r="502" ht="25.5"/>
    <row r="503" ht="25.5"/>
    <row r="504" ht="25.5"/>
    <row r="505" ht="25.5"/>
    <row r="506" ht="25.5"/>
    <row r="507" ht="25.5"/>
    <row r="508" ht="25.5"/>
    <row r="509" ht="25.5"/>
    <row r="510" ht="25.5"/>
    <row r="511" ht="25.5"/>
    <row r="512" ht="25.5"/>
    <row r="513" ht="25.5"/>
    <row r="514" ht="25.5"/>
    <row r="515" ht="25.5"/>
    <row r="516" ht="25.5"/>
    <row r="517" ht="25.5"/>
    <row r="518" ht="25.5"/>
    <row r="519" ht="25.5"/>
    <row r="520" ht="25.5"/>
    <row r="521" ht="25.5"/>
    <row r="522" ht="25.5"/>
    <row r="523" ht="25.5"/>
    <row r="524" ht="25.5"/>
    <row r="525" ht="25.5"/>
    <row r="526" ht="25.5"/>
    <row r="527" ht="25.5"/>
    <row r="528" ht="25.5"/>
    <row r="529" ht="25.5"/>
    <row r="530" ht="25.5"/>
    <row r="531" ht="25.5"/>
    <row r="532" ht="25.5"/>
    <row r="533" ht="25.5"/>
    <row r="534" ht="25.5"/>
    <row r="535" ht="25.5"/>
    <row r="536" ht="25.5"/>
    <row r="537" ht="25.5"/>
    <row r="538" ht="25.5"/>
    <row r="539" ht="25.5"/>
    <row r="540" ht="25.5"/>
    <row r="541" ht="25.5"/>
    <row r="542" ht="25.5"/>
    <row r="543" ht="25.5"/>
    <row r="544" ht="25.5"/>
    <row r="545" ht="25.5"/>
    <row r="546" ht="25.5"/>
    <row r="547" ht="25.5"/>
    <row r="548" ht="25.5"/>
    <row r="549" ht="25.5"/>
    <row r="550" ht="25.5"/>
    <row r="551" ht="25.5"/>
    <row r="552" ht="25.5"/>
    <row r="553" ht="25.5"/>
    <row r="554" ht="25.5"/>
    <row r="555" ht="25.5"/>
    <row r="556" ht="25.5"/>
    <row r="557" ht="25.5"/>
    <row r="558" ht="25.5"/>
    <row r="559" ht="25.5"/>
    <row r="560" ht="25.5"/>
    <row r="561" ht="25.5"/>
    <row r="562" ht="25.5"/>
    <row r="563" ht="25.5"/>
    <row r="564" ht="25.5"/>
    <row r="565" ht="25.5"/>
    <row r="566" ht="25.5"/>
    <row r="567" ht="25.5"/>
    <row r="568" ht="25.5"/>
    <row r="569" ht="25.5"/>
    <row r="570" ht="25.5"/>
    <row r="571" ht="25.5"/>
    <row r="572" ht="25.5"/>
    <row r="573" ht="25.5"/>
    <row r="574" ht="25.5"/>
    <row r="575" ht="25.5"/>
    <row r="576" ht="25.5"/>
    <row r="577" ht="25.5"/>
    <row r="578" ht="25.5"/>
    <row r="579" ht="25.5"/>
    <row r="580" ht="25.5"/>
    <row r="581" ht="25.5"/>
    <row r="582" ht="25.5"/>
    <row r="583" ht="25.5"/>
    <row r="584" ht="25.5"/>
    <row r="585" ht="25.5"/>
    <row r="586" ht="25.5"/>
    <row r="587" ht="25.5"/>
    <row r="588" ht="25.5"/>
    <row r="589" ht="25.5"/>
    <row r="590" ht="25.5"/>
    <row r="591" ht="25.5"/>
    <row r="592" ht="25.5"/>
    <row r="593" ht="25.5"/>
    <row r="594" ht="25.5"/>
    <row r="595" ht="25.5"/>
    <row r="596" ht="25.5"/>
    <row r="597" ht="25.5"/>
    <row r="598" ht="25.5"/>
    <row r="599" ht="25.5"/>
    <row r="600" ht="25.5"/>
    <row r="601" ht="25.5"/>
    <row r="602" ht="25.5"/>
    <row r="603" ht="25.5"/>
    <row r="604" ht="25.5"/>
    <row r="605" ht="25.5"/>
    <row r="606" ht="25.5"/>
    <row r="607" ht="25.5"/>
    <row r="608" ht="25.5"/>
    <row r="609" ht="25.5"/>
    <row r="610" ht="25.5"/>
    <row r="611" ht="25.5"/>
    <row r="612" ht="25.5"/>
    <row r="613" ht="25.5"/>
    <row r="614" ht="25.5"/>
    <row r="615" ht="25.5"/>
    <row r="616" ht="25.5"/>
    <row r="617" ht="25.5"/>
    <row r="618" ht="25.5"/>
    <row r="619" ht="25.5"/>
    <row r="620" ht="25.5"/>
    <row r="621" ht="25.5"/>
    <row r="622" ht="25.5"/>
    <row r="623" ht="25.5"/>
    <row r="624" ht="25.5"/>
    <row r="625" ht="25.5"/>
    <row r="626" ht="25.5"/>
    <row r="627" ht="25.5"/>
    <row r="628" ht="25.5"/>
    <row r="629" ht="25.5"/>
    <row r="630" ht="25.5"/>
    <row r="631" ht="25.5"/>
    <row r="632" ht="25.5"/>
    <row r="633" ht="25.5"/>
    <row r="634" ht="25.5"/>
    <row r="635" ht="25.5"/>
    <row r="636" ht="25.5"/>
    <row r="637" ht="25.5"/>
    <row r="638" ht="25.5"/>
    <row r="639" ht="25.5"/>
    <row r="640" ht="25.5"/>
    <row r="641" ht="25.5"/>
    <row r="642" ht="25.5"/>
    <row r="643" ht="25.5"/>
    <row r="644" ht="25.5"/>
    <row r="645" ht="25.5"/>
    <row r="646" ht="25.5"/>
    <row r="647" ht="25.5"/>
    <row r="648" ht="25.5"/>
    <row r="649" ht="25.5"/>
    <row r="650" ht="25.5"/>
    <row r="651" ht="25.5"/>
    <row r="652" ht="25.5"/>
    <row r="653" ht="25.5"/>
    <row r="654" ht="25.5"/>
    <row r="655" ht="25.5"/>
    <row r="656" ht="25.5"/>
    <row r="657" ht="25.5"/>
    <row r="658" ht="25.5"/>
    <row r="659" ht="25.5"/>
    <row r="660" ht="25.5"/>
    <row r="661" ht="25.5"/>
    <row r="662" ht="25.5"/>
    <row r="663" ht="25.5"/>
    <row r="664" ht="25.5"/>
    <row r="665" ht="25.5"/>
    <row r="666" ht="25.5"/>
    <row r="667" ht="25.5"/>
    <row r="668" ht="25.5"/>
    <row r="669" ht="25.5"/>
    <row r="670" ht="25.5"/>
    <row r="671" ht="25.5"/>
    <row r="672" ht="25.5"/>
    <row r="673" ht="25.5"/>
    <row r="674" ht="25.5"/>
    <row r="675" ht="25.5"/>
    <row r="676" ht="25.5"/>
    <row r="677" ht="25.5"/>
    <row r="678" ht="25.5"/>
    <row r="679" ht="25.5"/>
    <row r="680" ht="25.5"/>
    <row r="681" ht="25.5"/>
    <row r="682" ht="25.5"/>
    <row r="683" ht="25.5"/>
    <row r="684" ht="25.5"/>
    <row r="685" ht="25.5"/>
    <row r="686" ht="25.5"/>
    <row r="687" ht="25.5"/>
    <row r="688" ht="25.5"/>
    <row r="689" ht="25.5"/>
    <row r="690" ht="25.5"/>
    <row r="691" ht="25.5"/>
    <row r="692" ht="25.5"/>
    <row r="693" ht="25.5"/>
    <row r="694" ht="25.5"/>
    <row r="695" ht="25.5"/>
    <row r="696" ht="25.5"/>
    <row r="697" ht="25.5"/>
    <row r="698" ht="25.5"/>
    <row r="699" ht="25.5"/>
    <row r="700" ht="25.5"/>
    <row r="701" ht="25.5"/>
    <row r="702" ht="25.5"/>
    <row r="703" ht="25.5"/>
    <row r="704" ht="25.5"/>
    <row r="705" ht="25.5"/>
    <row r="706" ht="25.5"/>
    <row r="707" ht="25.5"/>
    <row r="708" ht="25.5"/>
    <row r="709" ht="25.5"/>
    <row r="710" ht="25.5"/>
    <row r="711" ht="25.5"/>
    <row r="712" ht="25.5"/>
    <row r="713" ht="25.5"/>
    <row r="714" ht="25.5"/>
    <row r="715" ht="25.5"/>
    <row r="716" ht="25.5"/>
    <row r="717" ht="25.5"/>
    <row r="718" ht="25.5"/>
    <row r="719" ht="25.5"/>
    <row r="720" ht="25.5"/>
    <row r="721" ht="25.5"/>
    <row r="722" ht="25.5"/>
    <row r="723" ht="25.5"/>
    <row r="724" ht="25.5"/>
    <row r="725" ht="25.5"/>
    <row r="726" ht="25.5"/>
    <row r="727" ht="25.5"/>
    <row r="728" ht="25.5"/>
    <row r="729" ht="25.5"/>
    <row r="730" ht="25.5"/>
    <row r="731" ht="25.5"/>
    <row r="732" ht="25.5"/>
    <row r="733" ht="25.5"/>
    <row r="734" ht="25.5"/>
    <row r="735" ht="25.5"/>
    <row r="736" ht="25.5"/>
    <row r="737" ht="25.5"/>
    <row r="738" ht="25.5"/>
    <row r="739" ht="25.5"/>
    <row r="740" ht="25.5"/>
    <row r="741" ht="25.5"/>
    <row r="742" ht="25.5"/>
    <row r="743" ht="25.5"/>
    <row r="744" ht="25.5"/>
    <row r="745" ht="25.5"/>
    <row r="746" ht="25.5"/>
    <row r="747" ht="25.5"/>
    <row r="748" ht="25.5"/>
    <row r="749" ht="25.5"/>
    <row r="750" ht="25.5"/>
    <row r="751" ht="25.5"/>
    <row r="752" ht="25.5"/>
    <row r="753" ht="25.5"/>
    <row r="754" ht="25.5"/>
    <row r="755" ht="25.5"/>
    <row r="756" ht="25.5"/>
    <row r="757" ht="25.5"/>
    <row r="758" ht="25.5"/>
    <row r="759" ht="25.5"/>
    <row r="760" ht="25.5"/>
    <row r="761" ht="25.5"/>
    <row r="762" ht="25.5"/>
    <row r="763" ht="25.5"/>
    <row r="764" ht="25.5"/>
    <row r="765" ht="25.5"/>
    <row r="766" ht="25.5"/>
    <row r="767" ht="25.5"/>
    <row r="768" ht="25.5"/>
    <row r="769" ht="25.5"/>
    <row r="770" ht="25.5"/>
    <row r="771" ht="25.5"/>
    <row r="772" ht="25.5"/>
    <row r="773" ht="25.5"/>
    <row r="774" ht="25.5"/>
    <row r="775" ht="25.5"/>
    <row r="776" ht="25.5"/>
    <row r="777" ht="25.5"/>
    <row r="778" ht="25.5"/>
    <row r="779" ht="25.5"/>
    <row r="780" ht="25.5"/>
    <row r="781" ht="25.5"/>
    <row r="782" ht="25.5"/>
    <row r="783" ht="25.5"/>
    <row r="784" ht="25.5"/>
    <row r="785" ht="25.5"/>
    <row r="786" ht="25.5"/>
    <row r="787" ht="25.5"/>
    <row r="788" ht="25.5"/>
    <row r="789" ht="25.5"/>
    <row r="790" ht="25.5"/>
    <row r="791" ht="25.5"/>
    <row r="792" ht="25.5"/>
    <row r="793" ht="25.5"/>
    <row r="794" ht="25.5"/>
    <row r="795" ht="25.5"/>
    <row r="796" ht="25.5"/>
    <row r="797" ht="25.5"/>
    <row r="798" ht="25.5"/>
    <row r="799" ht="25.5"/>
    <row r="800" ht="25.5"/>
    <row r="801" ht="25.5"/>
    <row r="802" ht="25.5"/>
    <row r="803" ht="25.5"/>
    <row r="804" ht="25.5"/>
    <row r="805" ht="25.5"/>
    <row r="806" ht="25.5"/>
    <row r="807" ht="25.5"/>
    <row r="808" ht="25.5"/>
    <row r="809" ht="25.5"/>
    <row r="810" ht="25.5"/>
    <row r="811" ht="25.5"/>
    <row r="812" ht="25.5"/>
    <row r="813" ht="25.5"/>
    <row r="814" ht="25.5"/>
    <row r="815" ht="25.5"/>
    <row r="816" ht="25.5"/>
    <row r="817" ht="25.5"/>
    <row r="818" ht="25.5"/>
    <row r="819" ht="25.5"/>
    <row r="820" ht="25.5"/>
    <row r="821" ht="25.5"/>
    <row r="822" ht="25.5"/>
    <row r="823" ht="25.5"/>
    <row r="824" ht="25.5"/>
    <row r="825" ht="25.5"/>
    <row r="826" ht="25.5"/>
    <row r="827" ht="25.5"/>
    <row r="828" ht="25.5"/>
    <row r="829" ht="25.5"/>
    <row r="830" ht="25.5"/>
    <row r="831" ht="25.5"/>
    <row r="832" ht="25.5"/>
    <row r="833" ht="25.5"/>
    <row r="834" ht="25.5"/>
    <row r="835" ht="25.5"/>
    <row r="836" ht="25.5"/>
    <row r="837" ht="25.5"/>
    <row r="838" ht="25.5"/>
    <row r="839" ht="25.5"/>
    <row r="840" ht="25.5"/>
    <row r="841" ht="25.5"/>
    <row r="842" ht="25.5"/>
    <row r="843" ht="25.5"/>
    <row r="844" ht="25.5"/>
    <row r="845" ht="25.5"/>
    <row r="846" ht="25.5"/>
    <row r="847" ht="25.5"/>
    <row r="848" ht="25.5"/>
    <row r="849" ht="25.5"/>
    <row r="850" ht="25.5"/>
    <row r="851" ht="25.5"/>
    <row r="852" ht="25.5"/>
    <row r="853" ht="25.5"/>
    <row r="854" ht="25.5"/>
    <row r="855" ht="25.5"/>
    <row r="856" ht="25.5"/>
    <row r="857" ht="25.5"/>
    <row r="858" ht="25.5"/>
    <row r="859" ht="25.5"/>
    <row r="860" ht="25.5"/>
    <row r="861" ht="25.5"/>
    <row r="862" ht="25.5"/>
    <row r="863" ht="25.5"/>
    <row r="864" ht="25.5"/>
    <row r="865" ht="25.5"/>
    <row r="866" ht="25.5"/>
    <row r="867" ht="25.5"/>
    <row r="868" ht="25.5"/>
    <row r="869" ht="25.5"/>
    <row r="870" ht="25.5"/>
    <row r="871" ht="25.5"/>
    <row r="872" ht="25.5"/>
    <row r="873" ht="25.5"/>
    <row r="874" ht="25.5"/>
    <row r="875" ht="25.5"/>
    <row r="876" ht="25.5"/>
    <row r="877" ht="25.5"/>
    <row r="878" ht="25.5"/>
    <row r="879" ht="25.5"/>
    <row r="880" ht="25.5"/>
    <row r="881" ht="25.5"/>
    <row r="882" ht="25.5"/>
    <row r="883" ht="25.5"/>
    <row r="884" ht="25.5"/>
    <row r="885" ht="25.5"/>
    <row r="886" ht="25.5"/>
    <row r="887" ht="25.5"/>
    <row r="888" ht="25.5"/>
    <row r="889" ht="25.5"/>
    <row r="890" ht="25.5"/>
    <row r="891" ht="25.5"/>
    <row r="892" ht="25.5"/>
    <row r="893" ht="25.5"/>
    <row r="894" ht="25.5"/>
    <row r="895" ht="25.5"/>
    <row r="896" ht="25.5"/>
    <row r="897" ht="25.5"/>
    <row r="898" ht="25.5"/>
    <row r="899" ht="25.5"/>
    <row r="900" ht="25.5"/>
    <row r="901" ht="25.5"/>
    <row r="902" ht="25.5"/>
    <row r="903" ht="25.5"/>
    <row r="904" ht="25.5"/>
    <row r="905" ht="25.5"/>
    <row r="906" ht="25.5"/>
    <row r="907" ht="25.5"/>
    <row r="908" ht="25.5"/>
    <row r="909" ht="25.5"/>
    <row r="910" ht="25.5"/>
    <row r="911" ht="25.5"/>
    <row r="912" ht="25.5"/>
    <row r="913" ht="25.5"/>
    <row r="914" ht="25.5"/>
    <row r="915" ht="25.5"/>
    <row r="916" ht="25.5"/>
    <row r="917" ht="25.5"/>
    <row r="918" ht="25.5"/>
    <row r="919" ht="25.5"/>
    <row r="920" ht="25.5"/>
    <row r="921" ht="25.5"/>
    <row r="922" ht="25.5"/>
    <row r="923" ht="25.5"/>
    <row r="924" ht="25.5"/>
    <row r="925" ht="25.5"/>
    <row r="926" ht="25.5"/>
    <row r="927" ht="25.5"/>
    <row r="928" ht="25.5"/>
    <row r="929" ht="25.5"/>
    <row r="930" ht="25.5"/>
    <row r="931" ht="25.5"/>
    <row r="932" ht="25.5"/>
    <row r="933" ht="25.5"/>
    <row r="934" ht="25.5"/>
    <row r="935" ht="25.5"/>
    <row r="936" ht="25.5"/>
    <row r="937" ht="25.5"/>
    <row r="938" ht="25.5"/>
    <row r="939" ht="25.5"/>
    <row r="940" ht="25.5"/>
    <row r="941" ht="25.5"/>
    <row r="942" ht="25.5"/>
    <row r="943" ht="25.5"/>
    <row r="944" ht="25.5"/>
    <row r="945" ht="25.5"/>
    <row r="946" ht="25.5"/>
    <row r="947" ht="25.5"/>
    <row r="948" ht="25.5"/>
    <row r="949" ht="25.5"/>
    <row r="950" ht="25.5"/>
    <row r="951" ht="25.5"/>
    <row r="952" ht="25.5"/>
    <row r="953" ht="25.5"/>
    <row r="954" ht="25.5"/>
    <row r="955" ht="25.5"/>
    <row r="956" ht="25.5"/>
    <row r="957" ht="25.5"/>
    <row r="958" ht="25.5"/>
    <row r="959" ht="25.5"/>
    <row r="960" ht="25.5"/>
    <row r="961" ht="25.5"/>
    <row r="962" ht="25.5"/>
    <row r="963" ht="25.5"/>
    <row r="964" ht="25.5"/>
    <row r="965" ht="25.5"/>
    <row r="966" ht="25.5"/>
    <row r="967" ht="25.5"/>
    <row r="968" ht="25.5"/>
    <row r="969" ht="25.5"/>
    <row r="970" ht="25.5"/>
    <row r="971" ht="25.5"/>
    <row r="972" ht="25.5"/>
    <row r="973" ht="25.5"/>
    <row r="974" ht="25.5"/>
    <row r="975" ht="25.5"/>
    <row r="976" ht="25.5"/>
    <row r="977" ht="25.5"/>
    <row r="978" ht="25.5"/>
    <row r="979" ht="25.5"/>
    <row r="980" ht="25.5"/>
    <row r="981" ht="25.5"/>
    <row r="982" ht="25.5"/>
    <row r="983" ht="25.5"/>
    <row r="984" ht="25.5"/>
    <row r="985" ht="25.5"/>
    <row r="986" ht="25.5"/>
    <row r="987" ht="25.5"/>
    <row r="988" ht="25.5"/>
    <row r="989" ht="25.5"/>
    <row r="990" ht="25.5"/>
    <row r="991" ht="25.5"/>
    <row r="992" ht="25.5"/>
    <row r="993" ht="25.5"/>
    <row r="994" ht="25.5"/>
    <row r="995" ht="25.5"/>
    <row r="996" ht="25.5"/>
    <row r="997" ht="25.5"/>
    <row r="998" ht="25.5"/>
    <row r="999" ht="25.5"/>
    <row r="1000" ht="25.5"/>
  </sheetData>
  <mergeCells count="11">
    <mergeCell ref="B34:T34"/>
    <mergeCell ref="A1:T1"/>
    <mergeCell ref="A2:T2"/>
    <mergeCell ref="A3:T3"/>
    <mergeCell ref="R5:T6"/>
    <mergeCell ref="B5:B7"/>
    <mergeCell ref="C5:E6"/>
    <mergeCell ref="F5:H6"/>
    <mergeCell ref="I5:K6"/>
    <mergeCell ref="L5:N6"/>
    <mergeCell ref="O5:Q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59"/>
  <sheetViews>
    <sheetView topLeftCell="A28" zoomScale="50" zoomScaleNormal="50" workbookViewId="0">
      <selection activeCell="K31" sqref="K31"/>
    </sheetView>
  </sheetViews>
  <sheetFormatPr defaultRowHeight="20.25"/>
  <cols>
    <col min="1" max="1" width="88.42578125" style="529" customWidth="1"/>
    <col min="2" max="18" width="9.42578125" style="529" customWidth="1"/>
    <col min="19" max="19" width="9.42578125" style="534" customWidth="1"/>
    <col min="20" max="256" width="9.140625" style="529"/>
    <col min="257" max="257" width="88.42578125" style="529" customWidth="1"/>
    <col min="258" max="275" width="9.42578125" style="529" customWidth="1"/>
    <col min="276" max="512" width="9.140625" style="529"/>
    <col min="513" max="513" width="88.42578125" style="529" customWidth="1"/>
    <col min="514" max="531" width="9.42578125" style="529" customWidth="1"/>
    <col min="532" max="768" width="9.140625" style="529"/>
    <col min="769" max="769" width="88.42578125" style="529" customWidth="1"/>
    <col min="770" max="787" width="9.42578125" style="529" customWidth="1"/>
    <col min="788" max="1024" width="9.140625" style="529"/>
    <col min="1025" max="1025" width="88.42578125" style="529" customWidth="1"/>
    <col min="1026" max="1043" width="9.42578125" style="529" customWidth="1"/>
    <col min="1044" max="1280" width="9.140625" style="529"/>
    <col min="1281" max="1281" width="88.42578125" style="529" customWidth="1"/>
    <col min="1282" max="1299" width="9.42578125" style="529" customWidth="1"/>
    <col min="1300" max="1536" width="9.140625" style="529"/>
    <col min="1537" max="1537" width="88.42578125" style="529" customWidth="1"/>
    <col min="1538" max="1555" width="9.42578125" style="529" customWidth="1"/>
    <col min="1556" max="1792" width="9.140625" style="529"/>
    <col min="1793" max="1793" width="88.42578125" style="529" customWidth="1"/>
    <col min="1794" max="1811" width="9.42578125" style="529" customWidth="1"/>
    <col min="1812" max="2048" width="9.140625" style="529"/>
    <col min="2049" max="2049" width="88.42578125" style="529" customWidth="1"/>
    <col min="2050" max="2067" width="9.42578125" style="529" customWidth="1"/>
    <col min="2068" max="2304" width="9.140625" style="529"/>
    <col min="2305" max="2305" width="88.42578125" style="529" customWidth="1"/>
    <col min="2306" max="2323" width="9.42578125" style="529" customWidth="1"/>
    <col min="2324" max="2560" width="9.140625" style="529"/>
    <col min="2561" max="2561" width="88.42578125" style="529" customWidth="1"/>
    <col min="2562" max="2579" width="9.42578125" style="529" customWidth="1"/>
    <col min="2580" max="2816" width="9.140625" style="529"/>
    <col min="2817" max="2817" width="88.42578125" style="529" customWidth="1"/>
    <col min="2818" max="2835" width="9.42578125" style="529" customWidth="1"/>
    <col min="2836" max="3072" width="9.140625" style="529"/>
    <col min="3073" max="3073" width="88.42578125" style="529" customWidth="1"/>
    <col min="3074" max="3091" width="9.42578125" style="529" customWidth="1"/>
    <col min="3092" max="3328" width="9.140625" style="529"/>
    <col min="3329" max="3329" width="88.42578125" style="529" customWidth="1"/>
    <col min="3330" max="3347" width="9.42578125" style="529" customWidth="1"/>
    <col min="3348" max="3584" width="9.140625" style="529"/>
    <col min="3585" max="3585" width="88.42578125" style="529" customWidth="1"/>
    <col min="3586" max="3603" width="9.42578125" style="529" customWidth="1"/>
    <col min="3604" max="3840" width="9.140625" style="529"/>
    <col min="3841" max="3841" width="88.42578125" style="529" customWidth="1"/>
    <col min="3842" max="3859" width="9.42578125" style="529" customWidth="1"/>
    <col min="3860" max="4096" width="9.140625" style="529"/>
    <col min="4097" max="4097" width="88.42578125" style="529" customWidth="1"/>
    <col min="4098" max="4115" width="9.42578125" style="529" customWidth="1"/>
    <col min="4116" max="4352" width="9.140625" style="529"/>
    <col min="4353" max="4353" width="88.42578125" style="529" customWidth="1"/>
    <col min="4354" max="4371" width="9.42578125" style="529" customWidth="1"/>
    <col min="4372" max="4608" width="9.140625" style="529"/>
    <col min="4609" max="4609" width="88.42578125" style="529" customWidth="1"/>
    <col min="4610" max="4627" width="9.42578125" style="529" customWidth="1"/>
    <col min="4628" max="4864" width="9.140625" style="529"/>
    <col min="4865" max="4865" width="88.42578125" style="529" customWidth="1"/>
    <col min="4866" max="4883" width="9.42578125" style="529" customWidth="1"/>
    <col min="4884" max="5120" width="9.140625" style="529"/>
    <col min="5121" max="5121" width="88.42578125" style="529" customWidth="1"/>
    <col min="5122" max="5139" width="9.42578125" style="529" customWidth="1"/>
    <col min="5140" max="5376" width="9.140625" style="529"/>
    <col min="5377" max="5377" width="88.42578125" style="529" customWidth="1"/>
    <col min="5378" max="5395" width="9.42578125" style="529" customWidth="1"/>
    <col min="5396" max="5632" width="9.140625" style="529"/>
    <col min="5633" max="5633" width="88.42578125" style="529" customWidth="1"/>
    <col min="5634" max="5651" width="9.42578125" style="529" customWidth="1"/>
    <col min="5652" max="5888" width="9.140625" style="529"/>
    <col min="5889" max="5889" width="88.42578125" style="529" customWidth="1"/>
    <col min="5890" max="5907" width="9.42578125" style="529" customWidth="1"/>
    <col min="5908" max="6144" width="9.140625" style="529"/>
    <col min="6145" max="6145" width="88.42578125" style="529" customWidth="1"/>
    <col min="6146" max="6163" width="9.42578125" style="529" customWidth="1"/>
    <col min="6164" max="6400" width="9.140625" style="529"/>
    <col min="6401" max="6401" width="88.42578125" style="529" customWidth="1"/>
    <col min="6402" max="6419" width="9.42578125" style="529" customWidth="1"/>
    <col min="6420" max="6656" width="9.140625" style="529"/>
    <col min="6657" max="6657" width="88.42578125" style="529" customWidth="1"/>
    <col min="6658" max="6675" width="9.42578125" style="529" customWidth="1"/>
    <col min="6676" max="6912" width="9.140625" style="529"/>
    <col min="6913" max="6913" width="88.42578125" style="529" customWidth="1"/>
    <col min="6914" max="6931" width="9.42578125" style="529" customWidth="1"/>
    <col min="6932" max="7168" width="9.140625" style="529"/>
    <col min="7169" max="7169" width="88.42578125" style="529" customWidth="1"/>
    <col min="7170" max="7187" width="9.42578125" style="529" customWidth="1"/>
    <col min="7188" max="7424" width="9.140625" style="529"/>
    <col min="7425" max="7425" width="88.42578125" style="529" customWidth="1"/>
    <col min="7426" max="7443" width="9.42578125" style="529" customWidth="1"/>
    <col min="7444" max="7680" width="9.140625" style="529"/>
    <col min="7681" max="7681" width="88.42578125" style="529" customWidth="1"/>
    <col min="7682" max="7699" width="9.42578125" style="529" customWidth="1"/>
    <col min="7700" max="7936" width="9.140625" style="529"/>
    <col min="7937" max="7937" width="88.42578125" style="529" customWidth="1"/>
    <col min="7938" max="7955" width="9.42578125" style="529" customWidth="1"/>
    <col min="7956" max="8192" width="9.140625" style="529"/>
    <col min="8193" max="8193" width="88.42578125" style="529" customWidth="1"/>
    <col min="8194" max="8211" width="9.42578125" style="529" customWidth="1"/>
    <col min="8212" max="8448" width="9.140625" style="529"/>
    <col min="8449" max="8449" width="88.42578125" style="529" customWidth="1"/>
    <col min="8450" max="8467" width="9.42578125" style="529" customWidth="1"/>
    <col min="8468" max="8704" width="9.140625" style="529"/>
    <col min="8705" max="8705" width="88.42578125" style="529" customWidth="1"/>
    <col min="8706" max="8723" width="9.42578125" style="529" customWidth="1"/>
    <col min="8724" max="8960" width="9.140625" style="529"/>
    <col min="8961" max="8961" width="88.42578125" style="529" customWidth="1"/>
    <col min="8962" max="8979" width="9.42578125" style="529" customWidth="1"/>
    <col min="8980" max="9216" width="9.140625" style="529"/>
    <col min="9217" max="9217" width="88.42578125" style="529" customWidth="1"/>
    <col min="9218" max="9235" width="9.42578125" style="529" customWidth="1"/>
    <col min="9236" max="9472" width="9.140625" style="529"/>
    <col min="9473" max="9473" width="88.42578125" style="529" customWidth="1"/>
    <col min="9474" max="9491" width="9.42578125" style="529" customWidth="1"/>
    <col min="9492" max="9728" width="9.140625" style="529"/>
    <col min="9729" max="9729" width="88.42578125" style="529" customWidth="1"/>
    <col min="9730" max="9747" width="9.42578125" style="529" customWidth="1"/>
    <col min="9748" max="9984" width="9.140625" style="529"/>
    <col min="9985" max="9985" width="88.42578125" style="529" customWidth="1"/>
    <col min="9986" max="10003" width="9.42578125" style="529" customWidth="1"/>
    <col min="10004" max="10240" width="9.140625" style="529"/>
    <col min="10241" max="10241" width="88.42578125" style="529" customWidth="1"/>
    <col min="10242" max="10259" width="9.42578125" style="529" customWidth="1"/>
    <col min="10260" max="10496" width="9.140625" style="529"/>
    <col min="10497" max="10497" width="88.42578125" style="529" customWidth="1"/>
    <col min="10498" max="10515" width="9.42578125" style="529" customWidth="1"/>
    <col min="10516" max="10752" width="9.140625" style="529"/>
    <col min="10753" max="10753" width="88.42578125" style="529" customWidth="1"/>
    <col min="10754" max="10771" width="9.42578125" style="529" customWidth="1"/>
    <col min="10772" max="11008" width="9.140625" style="529"/>
    <col min="11009" max="11009" width="88.42578125" style="529" customWidth="1"/>
    <col min="11010" max="11027" width="9.42578125" style="529" customWidth="1"/>
    <col min="11028" max="11264" width="9.140625" style="529"/>
    <col min="11265" max="11265" width="88.42578125" style="529" customWidth="1"/>
    <col min="11266" max="11283" width="9.42578125" style="529" customWidth="1"/>
    <col min="11284" max="11520" width="9.140625" style="529"/>
    <col min="11521" max="11521" width="88.42578125" style="529" customWidth="1"/>
    <col min="11522" max="11539" width="9.42578125" style="529" customWidth="1"/>
    <col min="11540" max="11776" width="9.140625" style="529"/>
    <col min="11777" max="11777" width="88.42578125" style="529" customWidth="1"/>
    <col min="11778" max="11795" width="9.42578125" style="529" customWidth="1"/>
    <col min="11796" max="12032" width="9.140625" style="529"/>
    <col min="12033" max="12033" width="88.42578125" style="529" customWidth="1"/>
    <col min="12034" max="12051" width="9.42578125" style="529" customWidth="1"/>
    <col min="12052" max="12288" width="9.140625" style="529"/>
    <col min="12289" max="12289" width="88.42578125" style="529" customWidth="1"/>
    <col min="12290" max="12307" width="9.42578125" style="529" customWidth="1"/>
    <col min="12308" max="12544" width="9.140625" style="529"/>
    <col min="12545" max="12545" width="88.42578125" style="529" customWidth="1"/>
    <col min="12546" max="12563" width="9.42578125" style="529" customWidth="1"/>
    <col min="12564" max="12800" width="9.140625" style="529"/>
    <col min="12801" max="12801" width="88.42578125" style="529" customWidth="1"/>
    <col min="12802" max="12819" width="9.42578125" style="529" customWidth="1"/>
    <col min="12820" max="13056" width="9.140625" style="529"/>
    <col min="13057" max="13057" width="88.42578125" style="529" customWidth="1"/>
    <col min="13058" max="13075" width="9.42578125" style="529" customWidth="1"/>
    <col min="13076" max="13312" width="9.140625" style="529"/>
    <col min="13313" max="13313" width="88.42578125" style="529" customWidth="1"/>
    <col min="13314" max="13331" width="9.42578125" style="529" customWidth="1"/>
    <col min="13332" max="13568" width="9.140625" style="529"/>
    <col min="13569" max="13569" width="88.42578125" style="529" customWidth="1"/>
    <col min="13570" max="13587" width="9.42578125" style="529" customWidth="1"/>
    <col min="13588" max="13824" width="9.140625" style="529"/>
    <col min="13825" max="13825" width="88.42578125" style="529" customWidth="1"/>
    <col min="13826" max="13843" width="9.42578125" style="529" customWidth="1"/>
    <col min="13844" max="14080" width="9.140625" style="529"/>
    <col min="14081" max="14081" width="88.42578125" style="529" customWidth="1"/>
    <col min="14082" max="14099" width="9.42578125" style="529" customWidth="1"/>
    <col min="14100" max="14336" width="9.140625" style="529"/>
    <col min="14337" max="14337" width="88.42578125" style="529" customWidth="1"/>
    <col min="14338" max="14355" width="9.42578125" style="529" customWidth="1"/>
    <col min="14356" max="14592" width="9.140625" style="529"/>
    <col min="14593" max="14593" width="88.42578125" style="529" customWidth="1"/>
    <col min="14594" max="14611" width="9.42578125" style="529" customWidth="1"/>
    <col min="14612" max="14848" width="9.140625" style="529"/>
    <col min="14849" max="14849" width="88.42578125" style="529" customWidth="1"/>
    <col min="14850" max="14867" width="9.42578125" style="529" customWidth="1"/>
    <col min="14868" max="15104" width="9.140625" style="529"/>
    <col min="15105" max="15105" width="88.42578125" style="529" customWidth="1"/>
    <col min="15106" max="15123" width="9.42578125" style="529" customWidth="1"/>
    <col min="15124" max="15360" width="9.140625" style="529"/>
    <col min="15361" max="15361" width="88.42578125" style="529" customWidth="1"/>
    <col min="15362" max="15379" width="9.42578125" style="529" customWidth="1"/>
    <col min="15380" max="15616" width="9.140625" style="529"/>
    <col min="15617" max="15617" width="88.42578125" style="529" customWidth="1"/>
    <col min="15618" max="15635" width="9.42578125" style="529" customWidth="1"/>
    <col min="15636" max="15872" width="9.140625" style="529"/>
    <col min="15873" max="15873" width="88.42578125" style="529" customWidth="1"/>
    <col min="15874" max="15891" width="9.42578125" style="529" customWidth="1"/>
    <col min="15892" max="16128" width="9.140625" style="529"/>
    <col min="16129" max="16129" width="88.42578125" style="529" customWidth="1"/>
    <col min="16130" max="16147" width="9.42578125" style="529" customWidth="1"/>
    <col min="16148" max="16384" width="9.140625" style="529"/>
  </cols>
  <sheetData>
    <row r="1" spans="1:19" ht="55.5" customHeight="1">
      <c r="A1" s="4267" t="s">
        <v>134</v>
      </c>
      <c r="B1" s="4267"/>
      <c r="C1" s="4267"/>
      <c r="D1" s="4267"/>
      <c r="E1" s="4267"/>
      <c r="F1" s="4267"/>
      <c r="G1" s="4267"/>
      <c r="H1" s="4267"/>
      <c r="I1" s="4267"/>
      <c r="J1" s="4267"/>
      <c r="K1" s="4267"/>
      <c r="L1" s="4267"/>
      <c r="M1" s="4267"/>
      <c r="N1" s="4267"/>
      <c r="O1" s="4267"/>
      <c r="P1" s="4267"/>
      <c r="Q1" s="4267"/>
      <c r="R1" s="4267"/>
      <c r="S1" s="4267"/>
    </row>
    <row r="2" spans="1:19" ht="27.75" customHeight="1">
      <c r="A2" s="4267" t="s">
        <v>379</v>
      </c>
      <c r="B2" s="4267"/>
      <c r="C2" s="4267"/>
      <c r="D2" s="4267"/>
      <c r="E2" s="4267"/>
      <c r="F2" s="4267"/>
      <c r="G2" s="4267"/>
      <c r="H2" s="4267"/>
      <c r="I2" s="4267"/>
      <c r="J2" s="4267"/>
      <c r="K2" s="4267"/>
      <c r="L2" s="4267"/>
      <c r="M2" s="4267"/>
      <c r="N2" s="4267"/>
      <c r="O2" s="4267"/>
      <c r="P2" s="4267"/>
      <c r="Q2" s="4267"/>
      <c r="R2" s="4267"/>
      <c r="S2" s="4267"/>
    </row>
    <row r="3" spans="1:19" ht="33" customHeight="1" thickBot="1">
      <c r="A3" s="3007"/>
      <c r="B3" s="530"/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  <c r="P3" s="530"/>
      <c r="Q3" s="530"/>
      <c r="R3" s="530"/>
      <c r="S3" s="533"/>
    </row>
    <row r="4" spans="1:19" ht="23.25" customHeight="1">
      <c r="A4" s="4268" t="s">
        <v>9</v>
      </c>
      <c r="B4" s="4271" t="s">
        <v>0</v>
      </c>
      <c r="C4" s="4272"/>
      <c r="D4" s="4272"/>
      <c r="E4" s="4271" t="s">
        <v>1</v>
      </c>
      <c r="F4" s="4272"/>
      <c r="G4" s="4275"/>
      <c r="H4" s="4279" t="s">
        <v>2</v>
      </c>
      <c r="I4" s="4272"/>
      <c r="J4" s="4272"/>
      <c r="K4" s="4271" t="s">
        <v>3</v>
      </c>
      <c r="L4" s="4272"/>
      <c r="M4" s="4275"/>
      <c r="N4" s="4283">
        <v>5</v>
      </c>
      <c r="O4" s="4272"/>
      <c r="P4" s="4272"/>
      <c r="Q4" s="4261" t="s">
        <v>6</v>
      </c>
      <c r="R4" s="4262"/>
      <c r="S4" s="4263"/>
    </row>
    <row r="5" spans="1:19" ht="12.75" customHeight="1" thickBot="1">
      <c r="A5" s="4269"/>
      <c r="B5" s="4273"/>
      <c r="C5" s="4274"/>
      <c r="D5" s="4274"/>
      <c r="E5" s="4276"/>
      <c r="F5" s="4277"/>
      <c r="G5" s="4278"/>
      <c r="H5" s="4277"/>
      <c r="I5" s="4277"/>
      <c r="J5" s="4277"/>
      <c r="K5" s="4280"/>
      <c r="L5" s="4281"/>
      <c r="M5" s="4282"/>
      <c r="N5" s="4273"/>
      <c r="O5" s="4274"/>
      <c r="P5" s="4274"/>
      <c r="Q5" s="4264"/>
      <c r="R5" s="4265"/>
      <c r="S5" s="4266"/>
    </row>
    <row r="6" spans="1:19" ht="147.75" customHeight="1" thickBot="1">
      <c r="A6" s="4270"/>
      <c r="B6" s="3331" t="s">
        <v>26</v>
      </c>
      <c r="C6" s="3331" t="s">
        <v>27</v>
      </c>
      <c r="D6" s="3331" t="s">
        <v>4</v>
      </c>
      <c r="E6" s="3331" t="s">
        <v>26</v>
      </c>
      <c r="F6" s="3331" t="s">
        <v>27</v>
      </c>
      <c r="G6" s="3331" t="s">
        <v>4</v>
      </c>
      <c r="H6" s="3331" t="s">
        <v>26</v>
      </c>
      <c r="I6" s="3331" t="s">
        <v>27</v>
      </c>
      <c r="J6" s="3331" t="s">
        <v>4</v>
      </c>
      <c r="K6" s="3331" t="s">
        <v>26</v>
      </c>
      <c r="L6" s="3331" t="s">
        <v>27</v>
      </c>
      <c r="M6" s="3331" t="s">
        <v>4</v>
      </c>
      <c r="N6" s="3331" t="s">
        <v>26</v>
      </c>
      <c r="O6" s="3331" t="s">
        <v>27</v>
      </c>
      <c r="P6" s="3331" t="s">
        <v>4</v>
      </c>
      <c r="Q6" s="3331" t="s">
        <v>26</v>
      </c>
      <c r="R6" s="3331" t="s">
        <v>27</v>
      </c>
      <c r="S6" s="3410" t="s">
        <v>4</v>
      </c>
    </row>
    <row r="7" spans="1:19" ht="34.5" customHeight="1" thickBot="1">
      <c r="A7" s="3137" t="s">
        <v>22</v>
      </c>
      <c r="B7" s="3332"/>
      <c r="C7" s="3333"/>
      <c r="D7" s="3334"/>
      <c r="E7" s="3335"/>
      <c r="F7" s="3335"/>
      <c r="G7" s="3336"/>
      <c r="H7" s="3332"/>
      <c r="I7" s="3335"/>
      <c r="J7" s="3337"/>
      <c r="K7" s="3335"/>
      <c r="L7" s="3335"/>
      <c r="M7" s="3336"/>
      <c r="N7" s="3332"/>
      <c r="O7" s="3335"/>
      <c r="P7" s="3337"/>
      <c r="Q7" s="3186"/>
      <c r="R7" s="3186"/>
      <c r="S7" s="3338"/>
    </row>
    <row r="8" spans="1:19" ht="28.5" customHeight="1">
      <c r="A8" s="3140" t="s">
        <v>136</v>
      </c>
      <c r="B8" s="3367">
        <f t="shared" ref="B8:S15" si="0">B24+B39</f>
        <v>0</v>
      </c>
      <c r="C8" s="3390">
        <f t="shared" si="0"/>
        <v>0</v>
      </c>
      <c r="D8" s="3391">
        <f t="shared" si="0"/>
        <v>0</v>
      </c>
      <c r="E8" s="3367">
        <f t="shared" si="0"/>
        <v>11</v>
      </c>
      <c r="F8" s="3390">
        <f t="shared" si="0"/>
        <v>0</v>
      </c>
      <c r="G8" s="3391">
        <f t="shared" si="0"/>
        <v>11</v>
      </c>
      <c r="H8" s="3367">
        <f t="shared" si="0"/>
        <v>0</v>
      </c>
      <c r="I8" s="3390">
        <f t="shared" si="0"/>
        <v>0</v>
      </c>
      <c r="J8" s="3391">
        <f t="shared" si="0"/>
        <v>0</v>
      </c>
      <c r="K8" s="3367">
        <f t="shared" si="0"/>
        <v>0</v>
      </c>
      <c r="L8" s="3390">
        <f t="shared" si="0"/>
        <v>0</v>
      </c>
      <c r="M8" s="3391">
        <f t="shared" si="0"/>
        <v>0</v>
      </c>
      <c r="N8" s="3367">
        <f t="shared" si="0"/>
        <v>0</v>
      </c>
      <c r="O8" s="3390">
        <f t="shared" si="0"/>
        <v>0</v>
      </c>
      <c r="P8" s="3391">
        <f t="shared" si="0"/>
        <v>0</v>
      </c>
      <c r="Q8" s="3367">
        <f t="shared" si="0"/>
        <v>11</v>
      </c>
      <c r="R8" s="3390">
        <f t="shared" si="0"/>
        <v>0</v>
      </c>
      <c r="S8" s="3391">
        <f t="shared" si="0"/>
        <v>11</v>
      </c>
    </row>
    <row r="9" spans="1:19" ht="28.5" customHeight="1">
      <c r="A9" s="3140" t="s">
        <v>137</v>
      </c>
      <c r="B9" s="3368">
        <f t="shared" si="0"/>
        <v>0</v>
      </c>
      <c r="C9" s="3392">
        <f t="shared" si="0"/>
        <v>20</v>
      </c>
      <c r="D9" s="3393">
        <f t="shared" si="0"/>
        <v>20</v>
      </c>
      <c r="E9" s="3368">
        <f t="shared" si="0"/>
        <v>0</v>
      </c>
      <c r="F9" s="3392">
        <f t="shared" si="0"/>
        <v>31</v>
      </c>
      <c r="G9" s="3393">
        <f t="shared" si="0"/>
        <v>31</v>
      </c>
      <c r="H9" s="3368">
        <f t="shared" si="0"/>
        <v>0</v>
      </c>
      <c r="I9" s="3392">
        <f t="shared" si="0"/>
        <v>23</v>
      </c>
      <c r="J9" s="3393">
        <f t="shared" si="0"/>
        <v>23</v>
      </c>
      <c r="K9" s="3368">
        <f t="shared" si="0"/>
        <v>0</v>
      </c>
      <c r="L9" s="3392">
        <f t="shared" si="0"/>
        <v>13</v>
      </c>
      <c r="M9" s="3393">
        <f t="shared" si="0"/>
        <v>13</v>
      </c>
      <c r="N9" s="3368">
        <f t="shared" si="0"/>
        <v>0</v>
      </c>
      <c r="O9" s="3392">
        <f t="shared" si="0"/>
        <v>0</v>
      </c>
      <c r="P9" s="3393">
        <f t="shared" si="0"/>
        <v>0</v>
      </c>
      <c r="Q9" s="3368">
        <f t="shared" si="0"/>
        <v>0</v>
      </c>
      <c r="R9" s="3392">
        <f t="shared" si="0"/>
        <v>87</v>
      </c>
      <c r="S9" s="3393">
        <f t="shared" si="0"/>
        <v>87</v>
      </c>
    </row>
    <row r="10" spans="1:19" ht="28.5" customHeight="1" thickBot="1">
      <c r="A10" s="3140" t="s">
        <v>139</v>
      </c>
      <c r="B10" s="3369">
        <f t="shared" si="0"/>
        <v>0</v>
      </c>
      <c r="C10" s="3394">
        <f t="shared" si="0"/>
        <v>17</v>
      </c>
      <c r="D10" s="3395">
        <f t="shared" si="0"/>
        <v>17</v>
      </c>
      <c r="E10" s="3369">
        <f t="shared" si="0"/>
        <v>0</v>
      </c>
      <c r="F10" s="3394">
        <f t="shared" si="0"/>
        <v>28</v>
      </c>
      <c r="G10" s="3395">
        <f t="shared" si="0"/>
        <v>28</v>
      </c>
      <c r="H10" s="3369">
        <f t="shared" si="0"/>
        <v>10</v>
      </c>
      <c r="I10" s="3394">
        <f t="shared" si="0"/>
        <v>21</v>
      </c>
      <c r="J10" s="3395">
        <f t="shared" si="0"/>
        <v>31</v>
      </c>
      <c r="K10" s="3369">
        <f t="shared" si="0"/>
        <v>10</v>
      </c>
      <c r="L10" s="3394">
        <f t="shared" si="0"/>
        <v>21</v>
      </c>
      <c r="M10" s="3395">
        <f t="shared" si="0"/>
        <v>31</v>
      </c>
      <c r="N10" s="3369">
        <f t="shared" si="0"/>
        <v>10</v>
      </c>
      <c r="O10" s="3394">
        <f t="shared" si="0"/>
        <v>20</v>
      </c>
      <c r="P10" s="3395">
        <f t="shared" si="0"/>
        <v>30</v>
      </c>
      <c r="Q10" s="3369">
        <f t="shared" si="0"/>
        <v>30</v>
      </c>
      <c r="R10" s="3394">
        <f t="shared" si="0"/>
        <v>107</v>
      </c>
      <c r="S10" s="3393">
        <f t="shared" si="0"/>
        <v>137</v>
      </c>
    </row>
    <row r="11" spans="1:19" ht="28.5" customHeight="1" thickBot="1">
      <c r="A11" s="3370" t="s">
        <v>140</v>
      </c>
      <c r="B11" s="3385">
        <f t="shared" si="0"/>
        <v>0</v>
      </c>
      <c r="C11" s="3396">
        <f t="shared" si="0"/>
        <v>0</v>
      </c>
      <c r="D11" s="3397">
        <f t="shared" si="0"/>
        <v>0</v>
      </c>
      <c r="E11" s="3385">
        <f t="shared" si="0"/>
        <v>0</v>
      </c>
      <c r="F11" s="3396">
        <f t="shared" si="0"/>
        <v>0</v>
      </c>
      <c r="G11" s="3397">
        <f t="shared" si="0"/>
        <v>0</v>
      </c>
      <c r="H11" s="3385">
        <f t="shared" si="0"/>
        <v>0</v>
      </c>
      <c r="I11" s="3396">
        <f t="shared" si="0"/>
        <v>4</v>
      </c>
      <c r="J11" s="3397">
        <f t="shared" si="0"/>
        <v>4</v>
      </c>
      <c r="K11" s="3385">
        <f t="shared" si="0"/>
        <v>0</v>
      </c>
      <c r="L11" s="3396">
        <f t="shared" si="0"/>
        <v>0</v>
      </c>
      <c r="M11" s="3397">
        <f t="shared" si="0"/>
        <v>0</v>
      </c>
      <c r="N11" s="3385">
        <f t="shared" si="0"/>
        <v>20</v>
      </c>
      <c r="O11" s="3396">
        <f t="shared" si="0"/>
        <v>51</v>
      </c>
      <c r="P11" s="3397">
        <f t="shared" si="0"/>
        <v>71</v>
      </c>
      <c r="Q11" s="3385">
        <f t="shared" si="0"/>
        <v>20</v>
      </c>
      <c r="R11" s="3396">
        <f t="shared" si="0"/>
        <v>55</v>
      </c>
      <c r="S11" s="3397">
        <f t="shared" si="0"/>
        <v>75</v>
      </c>
    </row>
    <row r="12" spans="1:19" ht="22.5" customHeight="1">
      <c r="A12" s="3387" t="s">
        <v>276</v>
      </c>
      <c r="B12" s="3388">
        <f t="shared" si="0"/>
        <v>0</v>
      </c>
      <c r="C12" s="3398">
        <f t="shared" si="0"/>
        <v>0</v>
      </c>
      <c r="D12" s="3399">
        <f t="shared" si="0"/>
        <v>0</v>
      </c>
      <c r="E12" s="3388">
        <f t="shared" si="0"/>
        <v>0</v>
      </c>
      <c r="F12" s="3398">
        <f t="shared" si="0"/>
        <v>0</v>
      </c>
      <c r="G12" s="3399">
        <f t="shared" si="0"/>
        <v>0</v>
      </c>
      <c r="H12" s="3388">
        <f t="shared" si="0"/>
        <v>0</v>
      </c>
      <c r="I12" s="3398">
        <f t="shared" si="0"/>
        <v>4</v>
      </c>
      <c r="J12" s="3399">
        <f t="shared" si="0"/>
        <v>4</v>
      </c>
      <c r="K12" s="3388">
        <f t="shared" si="0"/>
        <v>0</v>
      </c>
      <c r="L12" s="3398">
        <f t="shared" si="0"/>
        <v>0</v>
      </c>
      <c r="M12" s="3399">
        <f t="shared" si="0"/>
        <v>0</v>
      </c>
      <c r="N12" s="3388">
        <f t="shared" si="0"/>
        <v>20</v>
      </c>
      <c r="O12" s="3398">
        <f t="shared" si="0"/>
        <v>51</v>
      </c>
      <c r="P12" s="3399">
        <f t="shared" si="0"/>
        <v>71</v>
      </c>
      <c r="Q12" s="3388">
        <f t="shared" si="0"/>
        <v>20</v>
      </c>
      <c r="R12" s="3398">
        <f t="shared" si="0"/>
        <v>55</v>
      </c>
      <c r="S12" s="3399">
        <f t="shared" si="0"/>
        <v>75</v>
      </c>
    </row>
    <row r="13" spans="1:19" ht="28.5" customHeight="1">
      <c r="A13" s="3171" t="s">
        <v>141</v>
      </c>
      <c r="B13" s="3371">
        <f t="shared" si="0"/>
        <v>0</v>
      </c>
      <c r="C13" s="3400">
        <f t="shared" si="0"/>
        <v>0</v>
      </c>
      <c r="D13" s="3401">
        <f t="shared" si="0"/>
        <v>0</v>
      </c>
      <c r="E13" s="3371">
        <f t="shared" si="0"/>
        <v>0</v>
      </c>
      <c r="F13" s="3400">
        <f t="shared" si="0"/>
        <v>0</v>
      </c>
      <c r="G13" s="3401">
        <f t="shared" si="0"/>
        <v>0</v>
      </c>
      <c r="H13" s="3371">
        <f t="shared" si="0"/>
        <v>0</v>
      </c>
      <c r="I13" s="3400">
        <f t="shared" si="0"/>
        <v>0</v>
      </c>
      <c r="J13" s="3401">
        <f t="shared" si="0"/>
        <v>0</v>
      </c>
      <c r="K13" s="3371">
        <f t="shared" si="0"/>
        <v>0</v>
      </c>
      <c r="L13" s="3400">
        <f t="shared" si="0"/>
        <v>0</v>
      </c>
      <c r="M13" s="3401">
        <f t="shared" si="0"/>
        <v>0</v>
      </c>
      <c r="N13" s="3371">
        <f t="shared" si="0"/>
        <v>0</v>
      </c>
      <c r="O13" s="3400">
        <f t="shared" si="0"/>
        <v>0</v>
      </c>
      <c r="P13" s="3401">
        <f t="shared" si="0"/>
        <v>0</v>
      </c>
      <c r="Q13" s="3371">
        <f t="shared" si="0"/>
        <v>0</v>
      </c>
      <c r="R13" s="3400">
        <f t="shared" si="0"/>
        <v>0</v>
      </c>
      <c r="S13" s="3401">
        <f t="shared" si="0"/>
        <v>0</v>
      </c>
    </row>
    <row r="14" spans="1:19" ht="28.5" customHeight="1">
      <c r="A14" s="3176" t="s">
        <v>142</v>
      </c>
      <c r="B14" s="3368">
        <f t="shared" si="0"/>
        <v>15</v>
      </c>
      <c r="C14" s="3392">
        <f t="shared" si="0"/>
        <v>6</v>
      </c>
      <c r="D14" s="3393">
        <f t="shared" si="0"/>
        <v>21</v>
      </c>
      <c r="E14" s="3368">
        <f t="shared" si="0"/>
        <v>7</v>
      </c>
      <c r="F14" s="3392">
        <f t="shared" si="0"/>
        <v>6</v>
      </c>
      <c r="G14" s="3393">
        <f t="shared" si="0"/>
        <v>13</v>
      </c>
      <c r="H14" s="3368">
        <f t="shared" si="0"/>
        <v>8</v>
      </c>
      <c r="I14" s="3392">
        <f t="shared" si="0"/>
        <v>7</v>
      </c>
      <c r="J14" s="3393">
        <f t="shared" si="0"/>
        <v>15</v>
      </c>
      <c r="K14" s="3368">
        <f t="shared" si="0"/>
        <v>13</v>
      </c>
      <c r="L14" s="3392">
        <f t="shared" si="0"/>
        <v>12</v>
      </c>
      <c r="M14" s="3393">
        <f t="shared" si="0"/>
        <v>25</v>
      </c>
      <c r="N14" s="3368">
        <f t="shared" si="0"/>
        <v>16</v>
      </c>
      <c r="O14" s="3392">
        <f t="shared" si="0"/>
        <v>17</v>
      </c>
      <c r="P14" s="3393">
        <f t="shared" si="0"/>
        <v>33</v>
      </c>
      <c r="Q14" s="3368">
        <f t="shared" si="0"/>
        <v>59</v>
      </c>
      <c r="R14" s="3392">
        <f t="shared" si="0"/>
        <v>48</v>
      </c>
      <c r="S14" s="3393">
        <f t="shared" si="0"/>
        <v>107</v>
      </c>
    </row>
    <row r="15" spans="1:19" ht="28.5" customHeight="1" thickBot="1">
      <c r="A15" s="3177" t="s">
        <v>308</v>
      </c>
      <c r="B15" s="3369">
        <f t="shared" si="0"/>
        <v>14</v>
      </c>
      <c r="C15" s="3394">
        <f t="shared" si="0"/>
        <v>4</v>
      </c>
      <c r="D15" s="3395">
        <f t="shared" si="0"/>
        <v>18</v>
      </c>
      <c r="E15" s="3369">
        <f t="shared" si="0"/>
        <v>11</v>
      </c>
      <c r="F15" s="3394">
        <f t="shared" si="0"/>
        <v>8</v>
      </c>
      <c r="G15" s="3395">
        <f t="shared" si="0"/>
        <v>19</v>
      </c>
      <c r="H15" s="3369">
        <f t="shared" si="0"/>
        <v>7</v>
      </c>
      <c r="I15" s="3394">
        <f t="shared" si="0"/>
        <v>2</v>
      </c>
      <c r="J15" s="3395">
        <f t="shared" si="0"/>
        <v>9</v>
      </c>
      <c r="K15" s="3369">
        <f t="shared" si="0"/>
        <v>5</v>
      </c>
      <c r="L15" s="3394">
        <f t="shared" si="0"/>
        <v>0</v>
      </c>
      <c r="M15" s="3395">
        <f t="shared" si="0"/>
        <v>5</v>
      </c>
      <c r="N15" s="3369">
        <f t="shared" si="0"/>
        <v>10</v>
      </c>
      <c r="O15" s="3394">
        <f t="shared" si="0"/>
        <v>4</v>
      </c>
      <c r="P15" s="3395">
        <f t="shared" si="0"/>
        <v>14</v>
      </c>
      <c r="Q15" s="3369">
        <f t="shared" si="0"/>
        <v>47</v>
      </c>
      <c r="R15" s="3394">
        <f t="shared" si="0"/>
        <v>18</v>
      </c>
      <c r="S15" s="3395">
        <f t="shared" si="0"/>
        <v>65</v>
      </c>
    </row>
    <row r="16" spans="1:19" ht="36" customHeight="1">
      <c r="A16" s="3370" t="s">
        <v>144</v>
      </c>
      <c r="B16" s="3371">
        <f t="shared" ref="B16:S16" si="1">B47+B32</f>
        <v>0</v>
      </c>
      <c r="C16" s="3400">
        <f t="shared" si="1"/>
        <v>0</v>
      </c>
      <c r="D16" s="3401">
        <f t="shared" si="1"/>
        <v>0</v>
      </c>
      <c r="E16" s="3371">
        <f t="shared" si="1"/>
        <v>11</v>
      </c>
      <c r="F16" s="3400">
        <f t="shared" si="1"/>
        <v>5</v>
      </c>
      <c r="G16" s="3401">
        <f t="shared" si="1"/>
        <v>16</v>
      </c>
      <c r="H16" s="3371">
        <f t="shared" si="1"/>
        <v>7</v>
      </c>
      <c r="I16" s="3400">
        <f t="shared" si="1"/>
        <v>1</v>
      </c>
      <c r="J16" s="3401">
        <f t="shared" si="1"/>
        <v>8</v>
      </c>
      <c r="K16" s="3371">
        <f t="shared" si="1"/>
        <v>6</v>
      </c>
      <c r="L16" s="3400">
        <f t="shared" si="1"/>
        <v>7</v>
      </c>
      <c r="M16" s="3401">
        <f t="shared" si="1"/>
        <v>13</v>
      </c>
      <c r="N16" s="3371">
        <f t="shared" si="1"/>
        <v>6</v>
      </c>
      <c r="O16" s="3400">
        <f t="shared" si="1"/>
        <v>4</v>
      </c>
      <c r="P16" s="3401">
        <f t="shared" si="1"/>
        <v>10</v>
      </c>
      <c r="Q16" s="3371">
        <f t="shared" si="1"/>
        <v>30</v>
      </c>
      <c r="R16" s="3400">
        <f t="shared" si="1"/>
        <v>17</v>
      </c>
      <c r="S16" s="3401">
        <f t="shared" si="1"/>
        <v>47</v>
      </c>
    </row>
    <row r="17" spans="1:20" ht="36" customHeight="1">
      <c r="A17" s="3140" t="s">
        <v>145</v>
      </c>
      <c r="B17" s="3368">
        <f t="shared" ref="B17:S20" si="2">B33+B48</f>
        <v>0</v>
      </c>
      <c r="C17" s="3392">
        <f t="shared" si="2"/>
        <v>18</v>
      </c>
      <c r="D17" s="3393">
        <f t="shared" si="2"/>
        <v>18</v>
      </c>
      <c r="E17" s="3368">
        <f t="shared" si="2"/>
        <v>10</v>
      </c>
      <c r="F17" s="3392">
        <f t="shared" si="2"/>
        <v>9</v>
      </c>
      <c r="G17" s="3393">
        <f t="shared" si="2"/>
        <v>19</v>
      </c>
      <c r="H17" s="3368">
        <f t="shared" si="2"/>
        <v>9</v>
      </c>
      <c r="I17" s="3392">
        <f t="shared" si="2"/>
        <v>10</v>
      </c>
      <c r="J17" s="3393">
        <f t="shared" si="2"/>
        <v>19</v>
      </c>
      <c r="K17" s="3368">
        <f t="shared" si="2"/>
        <v>10</v>
      </c>
      <c r="L17" s="3392">
        <f t="shared" si="2"/>
        <v>4</v>
      </c>
      <c r="M17" s="3393">
        <f t="shared" si="2"/>
        <v>14</v>
      </c>
      <c r="N17" s="3368">
        <f t="shared" si="2"/>
        <v>9</v>
      </c>
      <c r="O17" s="3392">
        <f t="shared" si="2"/>
        <v>5</v>
      </c>
      <c r="P17" s="3393">
        <f t="shared" si="2"/>
        <v>14</v>
      </c>
      <c r="Q17" s="3368">
        <f t="shared" si="2"/>
        <v>38</v>
      </c>
      <c r="R17" s="3392">
        <f t="shared" si="2"/>
        <v>46</v>
      </c>
      <c r="S17" s="3393">
        <f t="shared" si="2"/>
        <v>84</v>
      </c>
    </row>
    <row r="18" spans="1:20" ht="36" customHeight="1">
      <c r="A18" s="3140" t="s">
        <v>146</v>
      </c>
      <c r="B18" s="3368">
        <f t="shared" si="2"/>
        <v>16</v>
      </c>
      <c r="C18" s="3392">
        <f t="shared" si="2"/>
        <v>4</v>
      </c>
      <c r="D18" s="3393">
        <f t="shared" si="2"/>
        <v>20</v>
      </c>
      <c r="E18" s="3368">
        <f t="shared" si="2"/>
        <v>3</v>
      </c>
      <c r="F18" s="3392">
        <f t="shared" si="2"/>
        <v>20</v>
      </c>
      <c r="G18" s="3393">
        <f t="shared" si="2"/>
        <v>23</v>
      </c>
      <c r="H18" s="3368">
        <f t="shared" si="2"/>
        <v>4</v>
      </c>
      <c r="I18" s="3392">
        <f t="shared" si="2"/>
        <v>22</v>
      </c>
      <c r="J18" s="3393">
        <f t="shared" si="2"/>
        <v>26</v>
      </c>
      <c r="K18" s="3368">
        <f t="shared" si="2"/>
        <v>11</v>
      </c>
      <c r="L18" s="3392">
        <f t="shared" si="2"/>
        <v>6</v>
      </c>
      <c r="M18" s="3393">
        <f t="shared" si="2"/>
        <v>17</v>
      </c>
      <c r="N18" s="3368">
        <f t="shared" si="2"/>
        <v>24</v>
      </c>
      <c r="O18" s="3392">
        <f t="shared" si="2"/>
        <v>11</v>
      </c>
      <c r="P18" s="3393">
        <f t="shared" si="2"/>
        <v>35</v>
      </c>
      <c r="Q18" s="3368">
        <f t="shared" si="2"/>
        <v>58</v>
      </c>
      <c r="R18" s="3392">
        <f t="shared" si="2"/>
        <v>63</v>
      </c>
      <c r="S18" s="3393">
        <f t="shared" si="2"/>
        <v>121</v>
      </c>
    </row>
    <row r="19" spans="1:20" ht="36" customHeight="1">
      <c r="A19" s="3140" t="s">
        <v>148</v>
      </c>
      <c r="B19" s="3368">
        <f t="shared" si="2"/>
        <v>0</v>
      </c>
      <c r="C19" s="3392">
        <f t="shared" si="2"/>
        <v>13</v>
      </c>
      <c r="D19" s="3393">
        <f t="shared" si="2"/>
        <v>13</v>
      </c>
      <c r="E19" s="3368">
        <f t="shared" si="2"/>
        <v>1</v>
      </c>
      <c r="F19" s="3392">
        <f t="shared" si="2"/>
        <v>19</v>
      </c>
      <c r="G19" s="3393">
        <f t="shared" si="2"/>
        <v>20</v>
      </c>
      <c r="H19" s="3368">
        <f t="shared" si="2"/>
        <v>5</v>
      </c>
      <c r="I19" s="3392">
        <f t="shared" si="2"/>
        <v>14</v>
      </c>
      <c r="J19" s="3393">
        <f t="shared" si="2"/>
        <v>19</v>
      </c>
      <c r="K19" s="3368">
        <f t="shared" si="2"/>
        <v>9</v>
      </c>
      <c r="L19" s="3392">
        <f t="shared" si="2"/>
        <v>3</v>
      </c>
      <c r="M19" s="3393">
        <f t="shared" si="2"/>
        <v>12</v>
      </c>
      <c r="N19" s="3368">
        <f t="shared" si="2"/>
        <v>11</v>
      </c>
      <c r="O19" s="3392">
        <f t="shared" si="2"/>
        <v>21</v>
      </c>
      <c r="P19" s="3393">
        <f t="shared" si="2"/>
        <v>32</v>
      </c>
      <c r="Q19" s="3368">
        <f t="shared" si="2"/>
        <v>26</v>
      </c>
      <c r="R19" s="3392">
        <f t="shared" si="2"/>
        <v>70</v>
      </c>
      <c r="S19" s="3393">
        <f t="shared" si="2"/>
        <v>96</v>
      </c>
    </row>
    <row r="20" spans="1:20" ht="36" customHeight="1" thickBot="1">
      <c r="A20" s="3140" t="s">
        <v>147</v>
      </c>
      <c r="B20" s="3368">
        <f t="shared" si="2"/>
        <v>0</v>
      </c>
      <c r="C20" s="3392">
        <f t="shared" si="2"/>
        <v>0</v>
      </c>
      <c r="D20" s="3393">
        <f t="shared" si="2"/>
        <v>0</v>
      </c>
      <c r="E20" s="3368">
        <f t="shared" si="2"/>
        <v>0</v>
      </c>
      <c r="F20" s="3392">
        <f t="shared" si="2"/>
        <v>0</v>
      </c>
      <c r="G20" s="3393">
        <f t="shared" si="2"/>
        <v>0</v>
      </c>
      <c r="H20" s="3368">
        <f t="shared" si="2"/>
        <v>0</v>
      </c>
      <c r="I20" s="3392">
        <f t="shared" si="2"/>
        <v>0</v>
      </c>
      <c r="J20" s="3393">
        <f t="shared" si="2"/>
        <v>0</v>
      </c>
      <c r="K20" s="3368">
        <f t="shared" si="2"/>
        <v>0</v>
      </c>
      <c r="L20" s="3392">
        <f t="shared" si="2"/>
        <v>0</v>
      </c>
      <c r="M20" s="3393">
        <f t="shared" si="2"/>
        <v>0</v>
      </c>
      <c r="N20" s="3368">
        <f t="shared" si="2"/>
        <v>6</v>
      </c>
      <c r="O20" s="3392">
        <f t="shared" si="2"/>
        <v>1</v>
      </c>
      <c r="P20" s="3393">
        <f t="shared" si="2"/>
        <v>7</v>
      </c>
      <c r="Q20" s="3368">
        <f t="shared" si="2"/>
        <v>6</v>
      </c>
      <c r="R20" s="3392">
        <f t="shared" si="2"/>
        <v>1</v>
      </c>
      <c r="S20" s="3393">
        <f t="shared" si="2"/>
        <v>7</v>
      </c>
    </row>
    <row r="21" spans="1:20" ht="34.5" customHeight="1" thickBot="1">
      <c r="A21" s="3172" t="s">
        <v>16</v>
      </c>
      <c r="B21" s="1072">
        <f>B8+B9+B10+B11+B13+B14+B15+B16+B17+B18+B19+B20</f>
        <v>45</v>
      </c>
      <c r="C21" s="3402">
        <f t="shared" ref="C21:S21" si="3">C8+C9+C10+C11+C13+C14+C15+C16+C17+C18+C19+C20</f>
        <v>82</v>
      </c>
      <c r="D21" s="3403">
        <f t="shared" si="3"/>
        <v>127</v>
      </c>
      <c r="E21" s="1072">
        <f t="shared" si="3"/>
        <v>54</v>
      </c>
      <c r="F21" s="3402">
        <f t="shared" si="3"/>
        <v>126</v>
      </c>
      <c r="G21" s="3403">
        <f t="shared" si="3"/>
        <v>180</v>
      </c>
      <c r="H21" s="1072">
        <f t="shared" si="3"/>
        <v>50</v>
      </c>
      <c r="I21" s="3402">
        <f t="shared" si="3"/>
        <v>104</v>
      </c>
      <c r="J21" s="3403">
        <f t="shared" si="3"/>
        <v>154</v>
      </c>
      <c r="K21" s="1072">
        <f t="shared" si="3"/>
        <v>64</v>
      </c>
      <c r="L21" s="3402">
        <f t="shared" si="3"/>
        <v>66</v>
      </c>
      <c r="M21" s="3403">
        <f t="shared" si="3"/>
        <v>130</v>
      </c>
      <c r="N21" s="1072">
        <f t="shared" si="3"/>
        <v>112</v>
      </c>
      <c r="O21" s="3402">
        <f t="shared" si="3"/>
        <v>134</v>
      </c>
      <c r="P21" s="3403">
        <f t="shared" si="3"/>
        <v>246</v>
      </c>
      <c r="Q21" s="1072">
        <f t="shared" si="3"/>
        <v>325</v>
      </c>
      <c r="R21" s="3402">
        <f t="shared" si="3"/>
        <v>512</v>
      </c>
      <c r="S21" s="3403">
        <f t="shared" si="3"/>
        <v>837</v>
      </c>
    </row>
    <row r="22" spans="1:20" ht="30.75" customHeight="1" thickBot="1">
      <c r="A22" s="1057" t="s">
        <v>23</v>
      </c>
      <c r="B22" s="3339"/>
      <c r="C22" s="3340"/>
      <c r="D22" s="3341"/>
      <c r="E22" s="3339"/>
      <c r="F22" s="3340"/>
      <c r="G22" s="3342"/>
      <c r="H22" s="3339"/>
      <c r="I22" s="3340"/>
      <c r="J22" s="3342"/>
      <c r="K22" s="3339"/>
      <c r="L22" s="3340"/>
      <c r="M22" s="3342"/>
      <c r="N22" s="3339"/>
      <c r="O22" s="3340"/>
      <c r="P22" s="3342"/>
      <c r="Q22" s="1065"/>
      <c r="R22" s="3343"/>
      <c r="S22" s="3344"/>
    </row>
    <row r="23" spans="1:20" ht="30.75" customHeight="1" thickBot="1">
      <c r="A23" s="3139" t="s">
        <v>11</v>
      </c>
      <c r="B23" s="1066"/>
      <c r="C23" s="3345"/>
      <c r="D23" s="3346"/>
      <c r="E23" s="1066"/>
      <c r="F23" s="3345"/>
      <c r="G23" s="3344"/>
      <c r="H23" s="1066"/>
      <c r="I23" s="3345"/>
      <c r="J23" s="3344"/>
      <c r="K23" s="1066"/>
      <c r="L23" s="3345"/>
      <c r="M23" s="3344"/>
      <c r="N23" s="1065"/>
      <c r="O23" s="3343"/>
      <c r="P23" s="3344"/>
      <c r="Q23" s="3411"/>
      <c r="R23" s="3347"/>
      <c r="S23" s="1067"/>
    </row>
    <row r="24" spans="1:20" ht="29.25" customHeight="1">
      <c r="A24" s="3176" t="s">
        <v>136</v>
      </c>
      <c r="B24" s="3348">
        <v>0</v>
      </c>
      <c r="C24" s="3349">
        <v>0</v>
      </c>
      <c r="D24" s="3350">
        <v>0</v>
      </c>
      <c r="E24" s="3348">
        <v>11</v>
      </c>
      <c r="F24" s="3349">
        <v>0</v>
      </c>
      <c r="G24" s="3350">
        <v>11</v>
      </c>
      <c r="H24" s="3348">
        <v>0</v>
      </c>
      <c r="I24" s="3349">
        <v>0</v>
      </c>
      <c r="J24" s="3350">
        <v>0</v>
      </c>
      <c r="K24" s="3348">
        <v>0</v>
      </c>
      <c r="L24" s="3349">
        <v>0</v>
      </c>
      <c r="M24" s="3350">
        <v>0</v>
      </c>
      <c r="N24" s="3348">
        <v>0</v>
      </c>
      <c r="O24" s="3349">
        <v>0</v>
      </c>
      <c r="P24" s="3350">
        <v>0</v>
      </c>
      <c r="Q24" s="1138">
        <f t="shared" ref="Q24:R26" si="4">B24+E24+H24+K24+N24</f>
        <v>11</v>
      </c>
      <c r="R24" s="1073">
        <f t="shared" si="4"/>
        <v>0</v>
      </c>
      <c r="S24" s="1074">
        <f>Q24+R24</f>
        <v>11</v>
      </c>
    </row>
    <row r="25" spans="1:20" ht="29.25" customHeight="1">
      <c r="A25" s="3176" t="s">
        <v>137</v>
      </c>
      <c r="B25" s="3351">
        <v>0</v>
      </c>
      <c r="C25" s="3352">
        <v>20</v>
      </c>
      <c r="D25" s="3353">
        <v>20</v>
      </c>
      <c r="E25" s="3351">
        <v>0</v>
      </c>
      <c r="F25" s="3352">
        <v>30</v>
      </c>
      <c r="G25" s="3353">
        <v>30</v>
      </c>
      <c r="H25" s="3351">
        <v>0</v>
      </c>
      <c r="I25" s="3352">
        <v>22</v>
      </c>
      <c r="J25" s="3353">
        <v>22</v>
      </c>
      <c r="K25" s="3351">
        <v>0</v>
      </c>
      <c r="L25" s="3352">
        <v>13</v>
      </c>
      <c r="M25" s="3353">
        <v>13</v>
      </c>
      <c r="N25" s="3351">
        <v>0</v>
      </c>
      <c r="O25" s="3352">
        <v>0</v>
      </c>
      <c r="P25" s="3353">
        <v>0</v>
      </c>
      <c r="Q25" s="1138">
        <f t="shared" si="4"/>
        <v>0</v>
      </c>
      <c r="R25" s="1073">
        <f t="shared" si="4"/>
        <v>85</v>
      </c>
      <c r="S25" s="1074">
        <f>Q25+R25</f>
        <v>85</v>
      </c>
    </row>
    <row r="26" spans="1:20" ht="36" customHeight="1" thickBot="1">
      <c r="A26" s="3140" t="s">
        <v>139</v>
      </c>
      <c r="B26" s="3354">
        <v>0</v>
      </c>
      <c r="C26" s="3355">
        <v>17</v>
      </c>
      <c r="D26" s="3356">
        <v>17</v>
      </c>
      <c r="E26" s="3354">
        <v>0</v>
      </c>
      <c r="F26" s="3355">
        <v>26</v>
      </c>
      <c r="G26" s="3356">
        <v>26</v>
      </c>
      <c r="H26" s="3354">
        <v>8</v>
      </c>
      <c r="I26" s="3355">
        <v>20</v>
      </c>
      <c r="J26" s="3356">
        <v>28</v>
      </c>
      <c r="K26" s="3354">
        <v>9</v>
      </c>
      <c r="L26" s="3355">
        <v>21</v>
      </c>
      <c r="M26" s="3356">
        <v>30</v>
      </c>
      <c r="N26" s="3354">
        <v>10</v>
      </c>
      <c r="O26" s="3355">
        <v>20</v>
      </c>
      <c r="P26" s="3356">
        <v>30</v>
      </c>
      <c r="Q26" s="1138">
        <f t="shared" si="4"/>
        <v>27</v>
      </c>
      <c r="R26" s="1073">
        <f t="shared" si="4"/>
        <v>104</v>
      </c>
      <c r="S26" s="1074">
        <f>Q26+R26</f>
        <v>131</v>
      </c>
    </row>
    <row r="27" spans="1:20" ht="30.75" customHeight="1">
      <c r="A27" s="3382" t="s">
        <v>140</v>
      </c>
      <c r="B27" s="3372">
        <f t="shared" ref="B27:S27" si="5">SUM(B28:B28)</f>
        <v>0</v>
      </c>
      <c r="C27" s="3373">
        <f t="shared" si="5"/>
        <v>0</v>
      </c>
      <c r="D27" s="3374">
        <f t="shared" si="5"/>
        <v>0</v>
      </c>
      <c r="E27" s="3372">
        <f t="shared" si="5"/>
        <v>0</v>
      </c>
      <c r="F27" s="3373">
        <f t="shared" si="5"/>
        <v>0</v>
      </c>
      <c r="G27" s="3374">
        <f t="shared" si="5"/>
        <v>0</v>
      </c>
      <c r="H27" s="3372">
        <f t="shared" si="5"/>
        <v>0</v>
      </c>
      <c r="I27" s="3373">
        <f t="shared" si="5"/>
        <v>4</v>
      </c>
      <c r="J27" s="3374">
        <f t="shared" si="5"/>
        <v>4</v>
      </c>
      <c r="K27" s="3372">
        <f t="shared" si="5"/>
        <v>0</v>
      </c>
      <c r="L27" s="3373">
        <f t="shared" si="5"/>
        <v>0</v>
      </c>
      <c r="M27" s="3374">
        <f t="shared" si="5"/>
        <v>0</v>
      </c>
      <c r="N27" s="3372">
        <f t="shared" si="5"/>
        <v>20</v>
      </c>
      <c r="O27" s="3373">
        <f t="shared" si="5"/>
        <v>50</v>
      </c>
      <c r="P27" s="3374">
        <f t="shared" si="5"/>
        <v>70</v>
      </c>
      <c r="Q27" s="3372">
        <f t="shared" si="5"/>
        <v>20</v>
      </c>
      <c r="R27" s="3373">
        <f t="shared" si="5"/>
        <v>54</v>
      </c>
      <c r="S27" s="3374">
        <f t="shared" si="5"/>
        <v>74</v>
      </c>
    </row>
    <row r="28" spans="1:20" ht="30" customHeight="1">
      <c r="A28" s="1522" t="s">
        <v>276</v>
      </c>
      <c r="B28" s="3357">
        <v>0</v>
      </c>
      <c r="C28" s="3359">
        <v>0</v>
      </c>
      <c r="D28" s="3358">
        <v>0</v>
      </c>
      <c r="E28" s="3357">
        <v>0</v>
      </c>
      <c r="F28" s="3359">
        <v>0</v>
      </c>
      <c r="G28" s="3358">
        <v>0</v>
      </c>
      <c r="H28" s="3357">
        <v>0</v>
      </c>
      <c r="I28" s="3359">
        <v>4</v>
      </c>
      <c r="J28" s="3358">
        <v>4</v>
      </c>
      <c r="K28" s="3357">
        <v>0</v>
      </c>
      <c r="L28" s="3359">
        <v>0</v>
      </c>
      <c r="M28" s="3358">
        <v>0</v>
      </c>
      <c r="N28" s="3357">
        <v>20</v>
      </c>
      <c r="O28" s="3359">
        <v>50</v>
      </c>
      <c r="P28" s="3358">
        <v>70</v>
      </c>
      <c r="Q28" s="3378">
        <f t="shared" ref="Q28:R36" si="6">B28+E28+H28+K28+N28</f>
        <v>20</v>
      </c>
      <c r="R28" s="3379">
        <f t="shared" si="6"/>
        <v>54</v>
      </c>
      <c r="S28" s="3380">
        <f t="shared" ref="S28:S36" si="7">Q28+R28</f>
        <v>74</v>
      </c>
      <c r="T28" s="1068"/>
    </row>
    <row r="29" spans="1:20" ht="30" customHeight="1">
      <c r="A29" s="3176" t="s">
        <v>141</v>
      </c>
      <c r="B29" s="3351">
        <v>0</v>
      </c>
      <c r="C29" s="3352">
        <v>0</v>
      </c>
      <c r="D29" s="3353">
        <v>0</v>
      </c>
      <c r="E29" s="3351">
        <v>0</v>
      </c>
      <c r="F29" s="3352">
        <v>0</v>
      </c>
      <c r="G29" s="3353">
        <v>0</v>
      </c>
      <c r="H29" s="3351">
        <v>0</v>
      </c>
      <c r="I29" s="3352">
        <v>0</v>
      </c>
      <c r="J29" s="3353">
        <v>0</v>
      </c>
      <c r="K29" s="3351">
        <v>0</v>
      </c>
      <c r="L29" s="3352">
        <v>0</v>
      </c>
      <c r="M29" s="3353">
        <v>0</v>
      </c>
      <c r="N29" s="3351">
        <v>0</v>
      </c>
      <c r="O29" s="3352">
        <v>0</v>
      </c>
      <c r="P29" s="3353">
        <v>0</v>
      </c>
      <c r="Q29" s="3378">
        <f t="shared" si="6"/>
        <v>0</v>
      </c>
      <c r="R29" s="3379">
        <f t="shared" si="6"/>
        <v>0</v>
      </c>
      <c r="S29" s="3380">
        <f t="shared" si="7"/>
        <v>0</v>
      </c>
    </row>
    <row r="30" spans="1:20" ht="31.5" customHeight="1" thickBot="1">
      <c r="A30" s="3177" t="s">
        <v>142</v>
      </c>
      <c r="B30" s="3360">
        <v>14</v>
      </c>
      <c r="C30" s="3404">
        <v>6</v>
      </c>
      <c r="D30" s="3405">
        <v>20</v>
      </c>
      <c r="E30" s="3360">
        <v>6</v>
      </c>
      <c r="F30" s="3404">
        <v>6</v>
      </c>
      <c r="G30" s="3405">
        <v>12</v>
      </c>
      <c r="H30" s="3360">
        <v>7</v>
      </c>
      <c r="I30" s="3404">
        <v>7</v>
      </c>
      <c r="J30" s="3405">
        <v>14</v>
      </c>
      <c r="K30" s="3360">
        <v>12</v>
      </c>
      <c r="L30" s="3404">
        <v>12</v>
      </c>
      <c r="M30" s="3405">
        <v>24</v>
      </c>
      <c r="N30" s="3360">
        <v>16</v>
      </c>
      <c r="O30" s="3404">
        <v>17</v>
      </c>
      <c r="P30" s="3405">
        <v>33</v>
      </c>
      <c r="Q30" s="814">
        <f t="shared" si="6"/>
        <v>55</v>
      </c>
      <c r="R30" s="815">
        <f t="shared" si="6"/>
        <v>48</v>
      </c>
      <c r="S30" s="816">
        <f t="shared" si="7"/>
        <v>103</v>
      </c>
    </row>
    <row r="31" spans="1:20" ht="36" customHeight="1">
      <c r="A31" s="3179" t="s">
        <v>307</v>
      </c>
      <c r="B31" s="3383">
        <v>13</v>
      </c>
      <c r="C31" s="3406">
        <v>4</v>
      </c>
      <c r="D31" s="3407">
        <v>17</v>
      </c>
      <c r="E31" s="3383">
        <v>11</v>
      </c>
      <c r="F31" s="3406">
        <v>7</v>
      </c>
      <c r="G31" s="3407">
        <v>18</v>
      </c>
      <c r="H31" s="3383">
        <v>6</v>
      </c>
      <c r="I31" s="3406">
        <v>2</v>
      </c>
      <c r="J31" s="3407">
        <v>8</v>
      </c>
      <c r="K31" s="3383">
        <v>5</v>
      </c>
      <c r="L31" s="3406">
        <v>0</v>
      </c>
      <c r="M31" s="3407">
        <v>5</v>
      </c>
      <c r="N31" s="3383">
        <v>10</v>
      </c>
      <c r="O31" s="3406">
        <v>4</v>
      </c>
      <c r="P31" s="3407">
        <v>14</v>
      </c>
      <c r="Q31" s="3372">
        <f t="shared" si="6"/>
        <v>45</v>
      </c>
      <c r="R31" s="3373">
        <f t="shared" si="6"/>
        <v>17</v>
      </c>
      <c r="S31" s="3374">
        <f t="shared" si="7"/>
        <v>62</v>
      </c>
    </row>
    <row r="32" spans="1:20" ht="24.75" customHeight="1">
      <c r="A32" s="3176" t="s">
        <v>144</v>
      </c>
      <c r="B32" s="3361">
        <v>0</v>
      </c>
      <c r="C32" s="3362">
        <v>0</v>
      </c>
      <c r="D32" s="3363">
        <v>0</v>
      </c>
      <c r="E32" s="3361">
        <v>10</v>
      </c>
      <c r="F32" s="3362">
        <v>5</v>
      </c>
      <c r="G32" s="3363">
        <v>15</v>
      </c>
      <c r="H32" s="3361">
        <v>7</v>
      </c>
      <c r="I32" s="3362">
        <v>1</v>
      </c>
      <c r="J32" s="3363">
        <v>8</v>
      </c>
      <c r="K32" s="3361">
        <v>6</v>
      </c>
      <c r="L32" s="3362">
        <v>6</v>
      </c>
      <c r="M32" s="3363">
        <v>12</v>
      </c>
      <c r="N32" s="3361">
        <v>6</v>
      </c>
      <c r="O32" s="3362">
        <v>4</v>
      </c>
      <c r="P32" s="3363">
        <v>10</v>
      </c>
      <c r="Q32" s="3378">
        <f t="shared" si="6"/>
        <v>29</v>
      </c>
      <c r="R32" s="3379">
        <f t="shared" si="6"/>
        <v>16</v>
      </c>
      <c r="S32" s="3380">
        <f t="shared" si="7"/>
        <v>45</v>
      </c>
    </row>
    <row r="33" spans="1:19" ht="24.75" customHeight="1">
      <c r="A33" s="3176" t="s">
        <v>145</v>
      </c>
      <c r="B33" s="3361">
        <v>0</v>
      </c>
      <c r="C33" s="3362">
        <v>18</v>
      </c>
      <c r="D33" s="3363">
        <v>18</v>
      </c>
      <c r="E33" s="3361">
        <v>10</v>
      </c>
      <c r="F33" s="3362">
        <v>9</v>
      </c>
      <c r="G33" s="3363">
        <v>19</v>
      </c>
      <c r="H33" s="3361">
        <v>9</v>
      </c>
      <c r="I33" s="3362">
        <v>10</v>
      </c>
      <c r="J33" s="3363">
        <v>19</v>
      </c>
      <c r="K33" s="3361">
        <v>9</v>
      </c>
      <c r="L33" s="3362">
        <v>4</v>
      </c>
      <c r="M33" s="3363">
        <v>13</v>
      </c>
      <c r="N33" s="3361">
        <v>9</v>
      </c>
      <c r="O33" s="3362">
        <v>5</v>
      </c>
      <c r="P33" s="3363">
        <v>14</v>
      </c>
      <c r="Q33" s="3378">
        <f t="shared" si="6"/>
        <v>37</v>
      </c>
      <c r="R33" s="3379">
        <f t="shared" si="6"/>
        <v>46</v>
      </c>
      <c r="S33" s="3380">
        <f t="shared" si="7"/>
        <v>83</v>
      </c>
    </row>
    <row r="34" spans="1:19" ht="24.75" customHeight="1">
      <c r="A34" s="3176" t="s">
        <v>146</v>
      </c>
      <c r="B34" s="3361">
        <v>16</v>
      </c>
      <c r="C34" s="3362">
        <v>4</v>
      </c>
      <c r="D34" s="3363">
        <v>20</v>
      </c>
      <c r="E34" s="3361">
        <v>3</v>
      </c>
      <c r="F34" s="3362">
        <v>20</v>
      </c>
      <c r="G34" s="3363">
        <v>23</v>
      </c>
      <c r="H34" s="3361">
        <v>4</v>
      </c>
      <c r="I34" s="3362">
        <v>20</v>
      </c>
      <c r="J34" s="3363">
        <v>24</v>
      </c>
      <c r="K34" s="3361">
        <v>11</v>
      </c>
      <c r="L34" s="3362">
        <v>6</v>
      </c>
      <c r="M34" s="3363">
        <v>17</v>
      </c>
      <c r="N34" s="3361">
        <v>24</v>
      </c>
      <c r="O34" s="3362">
        <v>11</v>
      </c>
      <c r="P34" s="3363">
        <v>35</v>
      </c>
      <c r="Q34" s="3378">
        <f t="shared" si="6"/>
        <v>58</v>
      </c>
      <c r="R34" s="3379">
        <f t="shared" si="6"/>
        <v>61</v>
      </c>
      <c r="S34" s="3380">
        <f t="shared" si="7"/>
        <v>119</v>
      </c>
    </row>
    <row r="35" spans="1:19" ht="52.5" customHeight="1">
      <c r="A35" s="3176" t="s">
        <v>148</v>
      </c>
      <c r="B35" s="3361">
        <v>0</v>
      </c>
      <c r="C35" s="3362">
        <v>13</v>
      </c>
      <c r="D35" s="3363">
        <v>13</v>
      </c>
      <c r="E35" s="3361">
        <v>1</v>
      </c>
      <c r="F35" s="3362">
        <v>19</v>
      </c>
      <c r="G35" s="3363">
        <v>20</v>
      </c>
      <c r="H35" s="3361">
        <v>5</v>
      </c>
      <c r="I35" s="3362">
        <v>14</v>
      </c>
      <c r="J35" s="3363">
        <v>19</v>
      </c>
      <c r="K35" s="3361">
        <v>9</v>
      </c>
      <c r="L35" s="3362">
        <v>3</v>
      </c>
      <c r="M35" s="3363">
        <v>12</v>
      </c>
      <c r="N35" s="3361">
        <v>11</v>
      </c>
      <c r="O35" s="3362">
        <v>21</v>
      </c>
      <c r="P35" s="3363">
        <v>32</v>
      </c>
      <c r="Q35" s="3378">
        <f t="shared" si="6"/>
        <v>26</v>
      </c>
      <c r="R35" s="3379">
        <f t="shared" si="6"/>
        <v>70</v>
      </c>
      <c r="S35" s="3380">
        <f t="shared" si="7"/>
        <v>96</v>
      </c>
    </row>
    <row r="36" spans="1:19" ht="31.5" customHeight="1" thickBot="1">
      <c r="A36" s="3177" t="s">
        <v>147</v>
      </c>
      <c r="B36" s="811">
        <v>0</v>
      </c>
      <c r="C36" s="812">
        <v>0</v>
      </c>
      <c r="D36" s="813">
        <v>0</v>
      </c>
      <c r="E36" s="811">
        <v>0</v>
      </c>
      <c r="F36" s="812">
        <v>0</v>
      </c>
      <c r="G36" s="813">
        <v>0</v>
      </c>
      <c r="H36" s="811">
        <v>0</v>
      </c>
      <c r="I36" s="812">
        <v>0</v>
      </c>
      <c r="J36" s="813">
        <v>0</v>
      </c>
      <c r="K36" s="811">
        <v>0</v>
      </c>
      <c r="L36" s="812">
        <v>0</v>
      </c>
      <c r="M36" s="813">
        <v>0</v>
      </c>
      <c r="N36" s="811">
        <v>6</v>
      </c>
      <c r="O36" s="812">
        <v>1</v>
      </c>
      <c r="P36" s="813">
        <v>7</v>
      </c>
      <c r="Q36" s="814">
        <f t="shared" si="6"/>
        <v>6</v>
      </c>
      <c r="R36" s="815">
        <f t="shared" si="6"/>
        <v>1</v>
      </c>
      <c r="S36" s="816">
        <f t="shared" si="7"/>
        <v>7</v>
      </c>
    </row>
    <row r="37" spans="1:19" ht="33.75" customHeight="1" thickBot="1">
      <c r="A37" s="682" t="s">
        <v>8</v>
      </c>
      <c r="B37" s="3375">
        <f>B24+B25+B26+B27+B29+B30+B31+B32+B33+B34+B35+B36</f>
        <v>43</v>
      </c>
      <c r="C37" s="3376">
        <f t="shared" ref="C37:S37" si="8">C24+C25+C26+C27+C29+C30+C31+C32+C33+C34+C35+C36</f>
        <v>82</v>
      </c>
      <c r="D37" s="1137">
        <f t="shared" si="8"/>
        <v>125</v>
      </c>
      <c r="E37" s="3375">
        <f t="shared" si="8"/>
        <v>52</v>
      </c>
      <c r="F37" s="3376">
        <f t="shared" si="8"/>
        <v>122</v>
      </c>
      <c r="G37" s="1137">
        <f t="shared" si="8"/>
        <v>174</v>
      </c>
      <c r="H37" s="3375">
        <f t="shared" si="8"/>
        <v>46</v>
      </c>
      <c r="I37" s="3376">
        <f t="shared" si="8"/>
        <v>100</v>
      </c>
      <c r="J37" s="1137">
        <f t="shared" si="8"/>
        <v>146</v>
      </c>
      <c r="K37" s="3375">
        <f t="shared" si="8"/>
        <v>61</v>
      </c>
      <c r="L37" s="3376">
        <f t="shared" si="8"/>
        <v>65</v>
      </c>
      <c r="M37" s="1137">
        <f t="shared" si="8"/>
        <v>126</v>
      </c>
      <c r="N37" s="3375">
        <f t="shared" si="8"/>
        <v>112</v>
      </c>
      <c r="O37" s="3376">
        <f t="shared" si="8"/>
        <v>133</v>
      </c>
      <c r="P37" s="1137">
        <f t="shared" si="8"/>
        <v>245</v>
      </c>
      <c r="Q37" s="3375">
        <f t="shared" si="8"/>
        <v>314</v>
      </c>
      <c r="R37" s="3376">
        <f t="shared" si="8"/>
        <v>502</v>
      </c>
      <c r="S37" s="1137">
        <f t="shared" si="8"/>
        <v>816</v>
      </c>
    </row>
    <row r="38" spans="1:19" ht="31.5" customHeight="1" thickBot="1">
      <c r="A38" s="3364" t="s">
        <v>25</v>
      </c>
      <c r="B38" s="1066"/>
      <c r="C38" s="3345"/>
      <c r="D38" s="3365"/>
      <c r="E38" s="1066"/>
      <c r="F38" s="3345"/>
      <c r="G38" s="3365"/>
      <c r="H38" s="1066"/>
      <c r="I38" s="3345"/>
      <c r="J38" s="3365"/>
      <c r="K38" s="1066"/>
      <c r="L38" s="3345"/>
      <c r="M38" s="3365"/>
      <c r="N38" s="1066"/>
      <c r="O38" s="3345"/>
      <c r="P38" s="3365"/>
      <c r="Q38" s="1065"/>
      <c r="R38" s="3343"/>
      <c r="S38" s="3344"/>
    </row>
    <row r="39" spans="1:19" ht="24.95" customHeight="1">
      <c r="A39" s="3176" t="s">
        <v>136</v>
      </c>
      <c r="B39" s="1069">
        <v>0</v>
      </c>
      <c r="C39" s="1070">
        <v>0</v>
      </c>
      <c r="D39" s="1071">
        <v>0</v>
      </c>
      <c r="E39" s="1069">
        <v>0</v>
      </c>
      <c r="F39" s="1070">
        <v>0</v>
      </c>
      <c r="G39" s="1071">
        <v>0</v>
      </c>
      <c r="H39" s="1069">
        <v>0</v>
      </c>
      <c r="I39" s="1070">
        <v>0</v>
      </c>
      <c r="J39" s="1071">
        <v>0</v>
      </c>
      <c r="K39" s="1069">
        <v>0</v>
      </c>
      <c r="L39" s="1070">
        <v>0</v>
      </c>
      <c r="M39" s="1071">
        <v>0</v>
      </c>
      <c r="N39" s="1069">
        <v>0</v>
      </c>
      <c r="O39" s="1070">
        <v>0</v>
      </c>
      <c r="P39" s="1071">
        <v>0</v>
      </c>
      <c r="Q39" s="1138">
        <f t="shared" ref="Q39:R41" si="9">B39+E39+H39+K39+N39</f>
        <v>0</v>
      </c>
      <c r="R39" s="1073">
        <f t="shared" si="9"/>
        <v>0</v>
      </c>
      <c r="S39" s="1074">
        <f>Q39+R39</f>
        <v>0</v>
      </c>
    </row>
    <row r="40" spans="1:19" ht="24.95" customHeight="1">
      <c r="A40" s="3176" t="s">
        <v>137</v>
      </c>
      <c r="B40" s="3361">
        <v>0</v>
      </c>
      <c r="C40" s="3362">
        <v>0</v>
      </c>
      <c r="D40" s="3363">
        <v>0</v>
      </c>
      <c r="E40" s="3361">
        <v>0</v>
      </c>
      <c r="F40" s="3362">
        <v>1</v>
      </c>
      <c r="G40" s="3363">
        <v>1</v>
      </c>
      <c r="H40" s="3361">
        <v>0</v>
      </c>
      <c r="I40" s="3362">
        <v>1</v>
      </c>
      <c r="J40" s="3363">
        <v>1</v>
      </c>
      <c r="K40" s="3361">
        <v>0</v>
      </c>
      <c r="L40" s="3362">
        <v>0</v>
      </c>
      <c r="M40" s="3363">
        <v>0</v>
      </c>
      <c r="N40" s="3361">
        <v>0</v>
      </c>
      <c r="O40" s="3362">
        <v>0</v>
      </c>
      <c r="P40" s="3363">
        <v>0</v>
      </c>
      <c r="Q40" s="1138">
        <f t="shared" si="9"/>
        <v>0</v>
      </c>
      <c r="R40" s="1073">
        <f t="shared" si="9"/>
        <v>2</v>
      </c>
      <c r="S40" s="1074">
        <f>Q40+R40</f>
        <v>2</v>
      </c>
    </row>
    <row r="41" spans="1:19" ht="24.95" customHeight="1" thickBot="1">
      <c r="A41" s="3140" t="s">
        <v>139</v>
      </c>
      <c r="B41" s="3354">
        <v>0</v>
      </c>
      <c r="C41" s="3355">
        <v>0</v>
      </c>
      <c r="D41" s="3356">
        <v>0</v>
      </c>
      <c r="E41" s="3354">
        <v>0</v>
      </c>
      <c r="F41" s="3355">
        <v>2</v>
      </c>
      <c r="G41" s="3356">
        <v>2</v>
      </c>
      <c r="H41" s="3354">
        <v>2</v>
      </c>
      <c r="I41" s="3355">
        <v>1</v>
      </c>
      <c r="J41" s="3356">
        <v>3</v>
      </c>
      <c r="K41" s="3354">
        <v>1</v>
      </c>
      <c r="L41" s="3355">
        <v>0</v>
      </c>
      <c r="M41" s="3356">
        <v>1</v>
      </c>
      <c r="N41" s="3354">
        <v>0</v>
      </c>
      <c r="O41" s="3355">
        <v>0</v>
      </c>
      <c r="P41" s="3356">
        <v>0</v>
      </c>
      <c r="Q41" s="1138">
        <f t="shared" si="9"/>
        <v>3</v>
      </c>
      <c r="R41" s="1073">
        <f t="shared" si="9"/>
        <v>3</v>
      </c>
      <c r="S41" s="1074">
        <f>Q41+R41</f>
        <v>6</v>
      </c>
    </row>
    <row r="42" spans="1:19" ht="27.75" customHeight="1" thickBot="1">
      <c r="A42" s="3143" t="s">
        <v>140</v>
      </c>
      <c r="B42" s="3377">
        <f t="shared" ref="B42:S42" si="10">SUM(B43:B43)</f>
        <v>0</v>
      </c>
      <c r="C42" s="3408">
        <f t="shared" si="10"/>
        <v>0</v>
      </c>
      <c r="D42" s="3409">
        <f t="shared" si="10"/>
        <v>0</v>
      </c>
      <c r="E42" s="3377">
        <f t="shared" si="10"/>
        <v>0</v>
      </c>
      <c r="F42" s="3408">
        <f t="shared" si="10"/>
        <v>0</v>
      </c>
      <c r="G42" s="3409">
        <f t="shared" si="10"/>
        <v>0</v>
      </c>
      <c r="H42" s="3377">
        <f t="shared" si="10"/>
        <v>0</v>
      </c>
      <c r="I42" s="3408">
        <f t="shared" si="10"/>
        <v>0</v>
      </c>
      <c r="J42" s="3409">
        <f t="shared" si="10"/>
        <v>0</v>
      </c>
      <c r="K42" s="3377">
        <f t="shared" si="10"/>
        <v>0</v>
      </c>
      <c r="L42" s="3408">
        <f t="shared" si="10"/>
        <v>0</v>
      </c>
      <c r="M42" s="3409">
        <f t="shared" si="10"/>
        <v>0</v>
      </c>
      <c r="N42" s="3377">
        <f t="shared" si="10"/>
        <v>0</v>
      </c>
      <c r="O42" s="3408">
        <f t="shared" si="10"/>
        <v>1</v>
      </c>
      <c r="P42" s="3409">
        <f t="shared" si="10"/>
        <v>1</v>
      </c>
      <c r="Q42" s="3377">
        <f t="shared" si="10"/>
        <v>0</v>
      </c>
      <c r="R42" s="3408">
        <f t="shared" si="10"/>
        <v>1</v>
      </c>
      <c r="S42" s="3409">
        <f t="shared" si="10"/>
        <v>1</v>
      </c>
    </row>
    <row r="43" spans="1:19" ht="24.75" customHeight="1">
      <c r="A43" s="3387" t="s">
        <v>276</v>
      </c>
      <c r="B43" s="3412">
        <v>0</v>
      </c>
      <c r="C43" s="3413">
        <v>0</v>
      </c>
      <c r="D43" s="3414">
        <v>0</v>
      </c>
      <c r="E43" s="3412">
        <v>0</v>
      </c>
      <c r="F43" s="3413">
        <v>0</v>
      </c>
      <c r="G43" s="3414">
        <v>0</v>
      </c>
      <c r="H43" s="3412">
        <v>0</v>
      </c>
      <c r="I43" s="3413">
        <v>0</v>
      </c>
      <c r="J43" s="3414">
        <v>0</v>
      </c>
      <c r="K43" s="3412">
        <v>0</v>
      </c>
      <c r="L43" s="3413">
        <v>0</v>
      </c>
      <c r="M43" s="3414">
        <v>0</v>
      </c>
      <c r="N43" s="3412">
        <v>0</v>
      </c>
      <c r="O43" s="3413">
        <v>1</v>
      </c>
      <c r="P43" s="3414">
        <v>1</v>
      </c>
      <c r="Q43" s="3372">
        <f t="shared" ref="Q43:R51" si="11">B43+E43+H43+K43+N43</f>
        <v>0</v>
      </c>
      <c r="R43" s="3373">
        <f t="shared" si="11"/>
        <v>1</v>
      </c>
      <c r="S43" s="3374">
        <f t="shared" ref="S43:S51" si="12">Q43+R43</f>
        <v>1</v>
      </c>
    </row>
    <row r="44" spans="1:19" ht="24.95" customHeight="1">
      <c r="A44" s="3176" t="s">
        <v>141</v>
      </c>
      <c r="B44" s="3361">
        <v>0</v>
      </c>
      <c r="C44" s="3362">
        <v>0</v>
      </c>
      <c r="D44" s="3363">
        <v>0</v>
      </c>
      <c r="E44" s="3361">
        <v>0</v>
      </c>
      <c r="F44" s="3362">
        <v>0</v>
      </c>
      <c r="G44" s="3363">
        <v>0</v>
      </c>
      <c r="H44" s="3361">
        <v>0</v>
      </c>
      <c r="I44" s="3362">
        <v>0</v>
      </c>
      <c r="J44" s="3363">
        <v>0</v>
      </c>
      <c r="K44" s="3361">
        <v>0</v>
      </c>
      <c r="L44" s="3362">
        <v>0</v>
      </c>
      <c r="M44" s="3363">
        <v>0</v>
      </c>
      <c r="N44" s="3361">
        <v>0</v>
      </c>
      <c r="O44" s="3362">
        <v>0</v>
      </c>
      <c r="P44" s="3363">
        <v>0</v>
      </c>
      <c r="Q44" s="3378">
        <f t="shared" si="11"/>
        <v>0</v>
      </c>
      <c r="R44" s="3379">
        <f t="shared" si="11"/>
        <v>0</v>
      </c>
      <c r="S44" s="3380">
        <f t="shared" si="12"/>
        <v>0</v>
      </c>
    </row>
    <row r="45" spans="1:19" ht="24.95" customHeight="1">
      <c r="A45" s="3176" t="s">
        <v>142</v>
      </c>
      <c r="B45" s="3361">
        <v>1</v>
      </c>
      <c r="C45" s="3362">
        <v>0</v>
      </c>
      <c r="D45" s="3363">
        <v>1</v>
      </c>
      <c r="E45" s="3361">
        <v>1</v>
      </c>
      <c r="F45" s="3362">
        <v>0</v>
      </c>
      <c r="G45" s="3363">
        <v>1</v>
      </c>
      <c r="H45" s="3361">
        <v>1</v>
      </c>
      <c r="I45" s="3362">
        <v>0</v>
      </c>
      <c r="J45" s="3363">
        <v>1</v>
      </c>
      <c r="K45" s="3361">
        <v>1</v>
      </c>
      <c r="L45" s="3362">
        <v>0</v>
      </c>
      <c r="M45" s="3363">
        <v>1</v>
      </c>
      <c r="N45" s="3361">
        <v>0</v>
      </c>
      <c r="O45" s="3362">
        <v>0</v>
      </c>
      <c r="P45" s="3363">
        <v>0</v>
      </c>
      <c r="Q45" s="3378">
        <f t="shared" si="11"/>
        <v>4</v>
      </c>
      <c r="R45" s="3379">
        <f t="shared" si="11"/>
        <v>0</v>
      </c>
      <c r="S45" s="3380">
        <f t="shared" si="12"/>
        <v>4</v>
      </c>
    </row>
    <row r="46" spans="1:19" ht="24.95" customHeight="1">
      <c r="A46" s="3176" t="s">
        <v>307</v>
      </c>
      <c r="B46" s="3361">
        <v>1</v>
      </c>
      <c r="C46" s="3362">
        <v>0</v>
      </c>
      <c r="D46" s="3363">
        <v>1</v>
      </c>
      <c r="E46" s="3361">
        <v>0</v>
      </c>
      <c r="F46" s="3362">
        <v>1</v>
      </c>
      <c r="G46" s="3363">
        <v>1</v>
      </c>
      <c r="H46" s="3361">
        <v>1</v>
      </c>
      <c r="I46" s="3362">
        <v>0</v>
      </c>
      <c r="J46" s="3363">
        <v>1</v>
      </c>
      <c r="K46" s="3361">
        <v>0</v>
      </c>
      <c r="L46" s="3362">
        <v>0</v>
      </c>
      <c r="M46" s="3363">
        <v>0</v>
      </c>
      <c r="N46" s="3361">
        <v>0</v>
      </c>
      <c r="O46" s="3362">
        <v>0</v>
      </c>
      <c r="P46" s="3363">
        <v>0</v>
      </c>
      <c r="Q46" s="3378">
        <f t="shared" si="11"/>
        <v>2</v>
      </c>
      <c r="R46" s="3379">
        <f t="shared" si="11"/>
        <v>1</v>
      </c>
      <c r="S46" s="3380">
        <f t="shared" si="12"/>
        <v>3</v>
      </c>
    </row>
    <row r="47" spans="1:19" ht="24.95" customHeight="1">
      <c r="A47" s="3176" t="s">
        <v>144</v>
      </c>
      <c r="B47" s="3361">
        <v>0</v>
      </c>
      <c r="C47" s="3362">
        <v>0</v>
      </c>
      <c r="D47" s="3363">
        <v>0</v>
      </c>
      <c r="E47" s="3361">
        <v>1</v>
      </c>
      <c r="F47" s="3362">
        <v>0</v>
      </c>
      <c r="G47" s="3363">
        <v>1</v>
      </c>
      <c r="H47" s="3361">
        <v>0</v>
      </c>
      <c r="I47" s="3362">
        <v>0</v>
      </c>
      <c r="J47" s="3363">
        <v>0</v>
      </c>
      <c r="K47" s="3361">
        <v>0</v>
      </c>
      <c r="L47" s="3362">
        <v>1</v>
      </c>
      <c r="M47" s="3363">
        <v>1</v>
      </c>
      <c r="N47" s="3361">
        <v>0</v>
      </c>
      <c r="O47" s="3362">
        <v>0</v>
      </c>
      <c r="P47" s="3363">
        <v>0</v>
      </c>
      <c r="Q47" s="3378">
        <f t="shared" si="11"/>
        <v>1</v>
      </c>
      <c r="R47" s="3379">
        <f t="shared" si="11"/>
        <v>1</v>
      </c>
      <c r="S47" s="3380">
        <f t="shared" si="12"/>
        <v>2</v>
      </c>
    </row>
    <row r="48" spans="1:19" ht="24.95" customHeight="1">
      <c r="A48" s="3176" t="s">
        <v>145</v>
      </c>
      <c r="B48" s="3361">
        <v>0</v>
      </c>
      <c r="C48" s="3362">
        <v>0</v>
      </c>
      <c r="D48" s="3363">
        <v>0</v>
      </c>
      <c r="E48" s="3361">
        <v>0</v>
      </c>
      <c r="F48" s="3362">
        <v>0</v>
      </c>
      <c r="G48" s="3363">
        <v>0</v>
      </c>
      <c r="H48" s="3361">
        <v>0</v>
      </c>
      <c r="I48" s="3362">
        <v>0</v>
      </c>
      <c r="J48" s="3363">
        <v>0</v>
      </c>
      <c r="K48" s="3361">
        <v>1</v>
      </c>
      <c r="L48" s="3362">
        <v>0</v>
      </c>
      <c r="M48" s="3363">
        <v>1</v>
      </c>
      <c r="N48" s="3361">
        <v>0</v>
      </c>
      <c r="O48" s="3362">
        <v>0</v>
      </c>
      <c r="P48" s="3363">
        <v>0</v>
      </c>
      <c r="Q48" s="3378">
        <f t="shared" si="11"/>
        <v>1</v>
      </c>
      <c r="R48" s="3379">
        <f t="shared" si="11"/>
        <v>0</v>
      </c>
      <c r="S48" s="3380">
        <f t="shared" si="12"/>
        <v>1</v>
      </c>
    </row>
    <row r="49" spans="1:19" ht="24.95" customHeight="1">
      <c r="A49" s="3176" t="s">
        <v>146</v>
      </c>
      <c r="B49" s="3361">
        <v>0</v>
      </c>
      <c r="C49" s="3362">
        <v>0</v>
      </c>
      <c r="D49" s="3363">
        <v>0</v>
      </c>
      <c r="E49" s="3361">
        <v>0</v>
      </c>
      <c r="F49" s="3362">
        <v>0</v>
      </c>
      <c r="G49" s="3363">
        <v>0</v>
      </c>
      <c r="H49" s="3361">
        <v>0</v>
      </c>
      <c r="I49" s="3362">
        <v>2</v>
      </c>
      <c r="J49" s="3363">
        <v>2</v>
      </c>
      <c r="K49" s="3361">
        <v>0</v>
      </c>
      <c r="L49" s="3362">
        <v>0</v>
      </c>
      <c r="M49" s="3363">
        <v>0</v>
      </c>
      <c r="N49" s="3361">
        <v>0</v>
      </c>
      <c r="O49" s="3362">
        <v>0</v>
      </c>
      <c r="P49" s="3363">
        <v>0</v>
      </c>
      <c r="Q49" s="3378">
        <f t="shared" si="11"/>
        <v>0</v>
      </c>
      <c r="R49" s="3379">
        <f t="shared" si="11"/>
        <v>2</v>
      </c>
      <c r="S49" s="3380">
        <f t="shared" si="12"/>
        <v>2</v>
      </c>
    </row>
    <row r="50" spans="1:19" ht="43.5" customHeight="1">
      <c r="A50" s="3176" t="s">
        <v>148</v>
      </c>
      <c r="B50" s="3361">
        <v>0</v>
      </c>
      <c r="C50" s="3362">
        <v>0</v>
      </c>
      <c r="D50" s="3363">
        <v>0</v>
      </c>
      <c r="E50" s="3361">
        <v>0</v>
      </c>
      <c r="F50" s="3362">
        <v>0</v>
      </c>
      <c r="G50" s="3363">
        <v>0</v>
      </c>
      <c r="H50" s="3361">
        <v>0</v>
      </c>
      <c r="I50" s="3362">
        <v>0</v>
      </c>
      <c r="J50" s="3363">
        <v>0</v>
      </c>
      <c r="K50" s="3361">
        <v>0</v>
      </c>
      <c r="L50" s="3362">
        <v>0</v>
      </c>
      <c r="M50" s="3363">
        <v>0</v>
      </c>
      <c r="N50" s="3361">
        <v>0</v>
      </c>
      <c r="O50" s="3362">
        <v>0</v>
      </c>
      <c r="P50" s="3363">
        <v>0</v>
      </c>
      <c r="Q50" s="3378">
        <f t="shared" si="11"/>
        <v>0</v>
      </c>
      <c r="R50" s="3379">
        <f t="shared" si="11"/>
        <v>0</v>
      </c>
      <c r="S50" s="3380">
        <f t="shared" si="12"/>
        <v>0</v>
      </c>
    </row>
    <row r="51" spans="1:19" ht="30" customHeight="1" thickBot="1">
      <c r="A51" s="3177" t="s">
        <v>147</v>
      </c>
      <c r="B51" s="811">
        <v>0</v>
      </c>
      <c r="C51" s="812">
        <v>0</v>
      </c>
      <c r="D51" s="813">
        <v>0</v>
      </c>
      <c r="E51" s="3415">
        <v>0</v>
      </c>
      <c r="F51" s="812">
        <v>0</v>
      </c>
      <c r="G51" s="3366">
        <v>0</v>
      </c>
      <c r="H51" s="811">
        <v>0</v>
      </c>
      <c r="I51" s="812">
        <v>0</v>
      </c>
      <c r="J51" s="813">
        <v>0</v>
      </c>
      <c r="K51" s="3384">
        <v>0</v>
      </c>
      <c r="L51" s="812">
        <v>0</v>
      </c>
      <c r="M51" s="3366">
        <v>0</v>
      </c>
      <c r="N51" s="811">
        <v>0</v>
      </c>
      <c r="O51" s="812">
        <v>0</v>
      </c>
      <c r="P51" s="813">
        <v>0</v>
      </c>
      <c r="Q51" s="814">
        <f t="shared" si="11"/>
        <v>0</v>
      </c>
      <c r="R51" s="815">
        <f t="shared" si="11"/>
        <v>0</v>
      </c>
      <c r="S51" s="816">
        <f t="shared" si="12"/>
        <v>0</v>
      </c>
    </row>
    <row r="52" spans="1:19" ht="33.75" customHeight="1" thickBot="1">
      <c r="A52" s="3386" t="s">
        <v>13</v>
      </c>
      <c r="B52" s="3381">
        <f>B39+B40+B41+B42+B44+B45+B46+B47+B48+B49+B50+B51</f>
        <v>2</v>
      </c>
      <c r="C52" s="3381">
        <f t="shared" ref="C52:S52" si="13">C39+C40+C41+C42+C44+C45+C46+C47+C48+C49+C50+C51</f>
        <v>0</v>
      </c>
      <c r="D52" s="3381">
        <f t="shared" si="13"/>
        <v>2</v>
      </c>
      <c r="E52" s="3381">
        <f t="shared" si="13"/>
        <v>2</v>
      </c>
      <c r="F52" s="3381">
        <f t="shared" si="13"/>
        <v>4</v>
      </c>
      <c r="G52" s="3381">
        <f t="shared" si="13"/>
        <v>6</v>
      </c>
      <c r="H52" s="3381">
        <f t="shared" si="13"/>
        <v>4</v>
      </c>
      <c r="I52" s="3381">
        <f t="shared" si="13"/>
        <v>4</v>
      </c>
      <c r="J52" s="3381">
        <f t="shared" si="13"/>
        <v>8</v>
      </c>
      <c r="K52" s="3381">
        <f t="shared" si="13"/>
        <v>3</v>
      </c>
      <c r="L52" s="3381">
        <f t="shared" si="13"/>
        <v>1</v>
      </c>
      <c r="M52" s="3381">
        <f t="shared" si="13"/>
        <v>4</v>
      </c>
      <c r="N52" s="3381">
        <f t="shared" si="13"/>
        <v>0</v>
      </c>
      <c r="O52" s="3381">
        <f t="shared" si="13"/>
        <v>1</v>
      </c>
      <c r="P52" s="3381">
        <f t="shared" si="13"/>
        <v>1</v>
      </c>
      <c r="Q52" s="3381">
        <f t="shared" si="13"/>
        <v>11</v>
      </c>
      <c r="R52" s="3381">
        <f t="shared" si="13"/>
        <v>10</v>
      </c>
      <c r="S52" s="3381">
        <f t="shared" si="13"/>
        <v>21</v>
      </c>
    </row>
    <row r="53" spans="1:19" ht="36" customHeight="1" thickBot="1">
      <c r="A53" s="3138" t="s">
        <v>163</v>
      </c>
      <c r="B53" s="3389">
        <f t="shared" ref="B53:S53" si="14">B37+B52</f>
        <v>45</v>
      </c>
      <c r="C53" s="3389">
        <f t="shared" si="14"/>
        <v>82</v>
      </c>
      <c r="D53" s="3389">
        <f t="shared" si="14"/>
        <v>127</v>
      </c>
      <c r="E53" s="3389">
        <f t="shared" si="14"/>
        <v>54</v>
      </c>
      <c r="F53" s="3389">
        <f t="shared" si="14"/>
        <v>126</v>
      </c>
      <c r="G53" s="3389">
        <f t="shared" si="14"/>
        <v>180</v>
      </c>
      <c r="H53" s="3389">
        <f t="shared" si="14"/>
        <v>50</v>
      </c>
      <c r="I53" s="3389">
        <f t="shared" si="14"/>
        <v>104</v>
      </c>
      <c r="J53" s="3389">
        <f t="shared" si="14"/>
        <v>154</v>
      </c>
      <c r="K53" s="3389">
        <f t="shared" si="14"/>
        <v>64</v>
      </c>
      <c r="L53" s="3389">
        <f t="shared" si="14"/>
        <v>66</v>
      </c>
      <c r="M53" s="3389">
        <f t="shared" si="14"/>
        <v>130</v>
      </c>
      <c r="N53" s="3389">
        <f t="shared" si="14"/>
        <v>112</v>
      </c>
      <c r="O53" s="3389">
        <f t="shared" si="14"/>
        <v>134</v>
      </c>
      <c r="P53" s="3389">
        <f t="shared" si="14"/>
        <v>246</v>
      </c>
      <c r="Q53" s="3389">
        <f t="shared" si="14"/>
        <v>325</v>
      </c>
      <c r="R53" s="3389">
        <f t="shared" si="14"/>
        <v>512</v>
      </c>
      <c r="S53" s="3389">
        <f t="shared" si="14"/>
        <v>837</v>
      </c>
    </row>
    <row r="54" spans="1:19">
      <c r="A54" s="2246"/>
      <c r="B54" s="532"/>
      <c r="C54" s="532"/>
      <c r="D54" s="532"/>
      <c r="E54" s="532"/>
      <c r="F54" s="532"/>
      <c r="G54" s="532"/>
      <c r="H54" s="532"/>
      <c r="I54" s="532"/>
      <c r="J54" s="532"/>
      <c r="K54" s="532"/>
      <c r="L54" s="532"/>
      <c r="M54" s="532"/>
      <c r="N54" s="532"/>
      <c r="O54" s="532"/>
      <c r="P54" s="532"/>
      <c r="Q54" s="532"/>
      <c r="R54" s="532"/>
      <c r="S54" s="532"/>
    </row>
    <row r="55" spans="1:19">
      <c r="A55" s="2246"/>
      <c r="B55" s="532"/>
      <c r="C55" s="532"/>
      <c r="D55" s="532"/>
      <c r="E55" s="532"/>
      <c r="F55" s="532"/>
      <c r="G55" s="532"/>
      <c r="H55" s="532"/>
      <c r="I55" s="532"/>
      <c r="J55" s="532"/>
      <c r="K55" s="532"/>
      <c r="L55" s="532"/>
      <c r="M55" s="532"/>
      <c r="N55" s="532"/>
      <c r="O55" s="532"/>
      <c r="P55" s="532"/>
      <c r="Q55" s="532"/>
      <c r="R55" s="532"/>
      <c r="S55" s="532"/>
    </row>
    <row r="56" spans="1:19">
      <c r="A56" s="4260"/>
      <c r="B56" s="4260"/>
      <c r="C56" s="4260"/>
      <c r="D56" s="4260"/>
      <c r="E56" s="4260"/>
      <c r="F56" s="4260"/>
      <c r="G56" s="4260"/>
      <c r="H56" s="4260"/>
      <c r="I56" s="4260"/>
      <c r="J56" s="4260"/>
      <c r="K56" s="4260"/>
      <c r="L56" s="4260"/>
      <c r="M56" s="4260"/>
      <c r="N56" s="4260"/>
      <c r="O56" s="4260"/>
      <c r="P56" s="4260"/>
      <c r="Q56" s="4260"/>
      <c r="R56" s="4260"/>
      <c r="S56" s="4260"/>
    </row>
    <row r="57" spans="1:19">
      <c r="A57" s="2246"/>
      <c r="B57" s="532"/>
      <c r="C57" s="532"/>
      <c r="D57" s="532"/>
      <c r="E57" s="532"/>
      <c r="F57" s="532"/>
      <c r="G57" s="532"/>
      <c r="H57" s="532"/>
      <c r="I57" s="532"/>
      <c r="J57" s="532"/>
      <c r="K57" s="532"/>
      <c r="L57" s="532"/>
      <c r="M57" s="532"/>
      <c r="N57" s="532"/>
      <c r="O57" s="532"/>
      <c r="P57" s="532"/>
      <c r="Q57" s="532"/>
      <c r="R57" s="532"/>
      <c r="S57" s="532"/>
    </row>
    <row r="59" spans="1:19">
      <c r="A59" s="535"/>
      <c r="B59" s="532"/>
      <c r="C59" s="532"/>
      <c r="D59" s="532"/>
      <c r="E59" s="532"/>
      <c r="F59" s="532"/>
      <c r="G59" s="532"/>
      <c r="H59" s="532"/>
      <c r="I59" s="532"/>
      <c r="J59" s="532"/>
      <c r="K59" s="532"/>
      <c r="L59" s="532"/>
      <c r="M59" s="532"/>
      <c r="N59" s="532"/>
      <c r="O59" s="532"/>
      <c r="P59" s="532"/>
      <c r="Q59" s="532"/>
      <c r="R59" s="532"/>
      <c r="S59" s="532"/>
    </row>
  </sheetData>
  <mergeCells count="10">
    <mergeCell ref="A56:S56"/>
    <mergeCell ref="Q4:S5"/>
    <mergeCell ref="A1:S1"/>
    <mergeCell ref="A2:S2"/>
    <mergeCell ref="A4:A6"/>
    <mergeCell ref="B4:D5"/>
    <mergeCell ref="E4:G5"/>
    <mergeCell ref="H4:J5"/>
    <mergeCell ref="K4:M5"/>
    <mergeCell ref="N4:P5"/>
  </mergeCells>
  <pageMargins left="0.70866141732283472" right="0.70866141732283472" top="0.74803149606299213" bottom="0.74803149606299213" header="0.31496062992125984" footer="0.31496062992125984"/>
  <pageSetup paperSize="9" scale="30" orientation="portrait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39"/>
  <sheetViews>
    <sheetView zoomScale="60" zoomScaleNormal="60" workbookViewId="0">
      <selection activeCell="Y23" sqref="Y23"/>
    </sheetView>
  </sheetViews>
  <sheetFormatPr defaultRowHeight="20.25"/>
  <cols>
    <col min="1" max="1" width="73.28515625" style="527" customWidth="1"/>
    <col min="2" max="256" width="9.140625" style="527"/>
    <col min="257" max="257" width="73.28515625" style="527" customWidth="1"/>
    <col min="258" max="512" width="9.140625" style="527"/>
    <col min="513" max="513" width="73.28515625" style="527" customWidth="1"/>
    <col min="514" max="768" width="9.140625" style="527"/>
    <col min="769" max="769" width="73.28515625" style="527" customWidth="1"/>
    <col min="770" max="1024" width="9.140625" style="527"/>
    <col min="1025" max="1025" width="73.28515625" style="527" customWidth="1"/>
    <col min="1026" max="1280" width="9.140625" style="527"/>
    <col min="1281" max="1281" width="73.28515625" style="527" customWidth="1"/>
    <col min="1282" max="1536" width="9.140625" style="527"/>
    <col min="1537" max="1537" width="73.28515625" style="527" customWidth="1"/>
    <col min="1538" max="1792" width="9.140625" style="527"/>
    <col min="1793" max="1793" width="73.28515625" style="527" customWidth="1"/>
    <col min="1794" max="2048" width="9.140625" style="527"/>
    <col min="2049" max="2049" width="73.28515625" style="527" customWidth="1"/>
    <col min="2050" max="2304" width="9.140625" style="527"/>
    <col min="2305" max="2305" width="73.28515625" style="527" customWidth="1"/>
    <col min="2306" max="2560" width="9.140625" style="527"/>
    <col min="2561" max="2561" width="73.28515625" style="527" customWidth="1"/>
    <col min="2562" max="2816" width="9.140625" style="527"/>
    <col min="2817" max="2817" width="73.28515625" style="527" customWidth="1"/>
    <col min="2818" max="3072" width="9.140625" style="527"/>
    <col min="3073" max="3073" width="73.28515625" style="527" customWidth="1"/>
    <col min="3074" max="3328" width="9.140625" style="527"/>
    <col min="3329" max="3329" width="73.28515625" style="527" customWidth="1"/>
    <col min="3330" max="3584" width="9.140625" style="527"/>
    <col min="3585" max="3585" width="73.28515625" style="527" customWidth="1"/>
    <col min="3586" max="3840" width="9.140625" style="527"/>
    <col min="3841" max="3841" width="73.28515625" style="527" customWidth="1"/>
    <col min="3842" max="4096" width="9.140625" style="527"/>
    <col min="4097" max="4097" width="73.28515625" style="527" customWidth="1"/>
    <col min="4098" max="4352" width="9.140625" style="527"/>
    <col min="4353" max="4353" width="73.28515625" style="527" customWidth="1"/>
    <col min="4354" max="4608" width="9.140625" style="527"/>
    <col min="4609" max="4609" width="73.28515625" style="527" customWidth="1"/>
    <col min="4610" max="4864" width="9.140625" style="527"/>
    <col min="4865" max="4865" width="73.28515625" style="527" customWidth="1"/>
    <col min="4866" max="5120" width="9.140625" style="527"/>
    <col min="5121" max="5121" width="73.28515625" style="527" customWidth="1"/>
    <col min="5122" max="5376" width="9.140625" style="527"/>
    <col min="5377" max="5377" width="73.28515625" style="527" customWidth="1"/>
    <col min="5378" max="5632" width="9.140625" style="527"/>
    <col min="5633" max="5633" width="73.28515625" style="527" customWidth="1"/>
    <col min="5634" max="5888" width="9.140625" style="527"/>
    <col min="5889" max="5889" width="73.28515625" style="527" customWidth="1"/>
    <col min="5890" max="6144" width="9.140625" style="527"/>
    <col min="6145" max="6145" width="73.28515625" style="527" customWidth="1"/>
    <col min="6146" max="6400" width="9.140625" style="527"/>
    <col min="6401" max="6401" width="73.28515625" style="527" customWidth="1"/>
    <col min="6402" max="6656" width="9.140625" style="527"/>
    <col min="6657" max="6657" width="73.28515625" style="527" customWidth="1"/>
    <col min="6658" max="6912" width="9.140625" style="527"/>
    <col min="6913" max="6913" width="73.28515625" style="527" customWidth="1"/>
    <col min="6914" max="7168" width="9.140625" style="527"/>
    <col min="7169" max="7169" width="73.28515625" style="527" customWidth="1"/>
    <col min="7170" max="7424" width="9.140625" style="527"/>
    <col min="7425" max="7425" width="73.28515625" style="527" customWidth="1"/>
    <col min="7426" max="7680" width="9.140625" style="527"/>
    <col min="7681" max="7681" width="73.28515625" style="527" customWidth="1"/>
    <col min="7682" max="7936" width="9.140625" style="527"/>
    <col min="7937" max="7937" width="73.28515625" style="527" customWidth="1"/>
    <col min="7938" max="8192" width="9.140625" style="527"/>
    <col min="8193" max="8193" width="73.28515625" style="527" customWidth="1"/>
    <col min="8194" max="8448" width="9.140625" style="527"/>
    <col min="8449" max="8449" width="73.28515625" style="527" customWidth="1"/>
    <col min="8450" max="8704" width="9.140625" style="527"/>
    <col min="8705" max="8705" width="73.28515625" style="527" customWidth="1"/>
    <col min="8706" max="8960" width="9.140625" style="527"/>
    <col min="8961" max="8961" width="73.28515625" style="527" customWidth="1"/>
    <col min="8962" max="9216" width="9.140625" style="527"/>
    <col min="9217" max="9217" width="73.28515625" style="527" customWidth="1"/>
    <col min="9218" max="9472" width="9.140625" style="527"/>
    <col min="9473" max="9473" width="73.28515625" style="527" customWidth="1"/>
    <col min="9474" max="9728" width="9.140625" style="527"/>
    <col min="9729" max="9729" width="73.28515625" style="527" customWidth="1"/>
    <col min="9730" max="9984" width="9.140625" style="527"/>
    <col min="9985" max="9985" width="73.28515625" style="527" customWidth="1"/>
    <col min="9986" max="10240" width="9.140625" style="527"/>
    <col min="10241" max="10241" width="73.28515625" style="527" customWidth="1"/>
    <col min="10242" max="10496" width="9.140625" style="527"/>
    <col min="10497" max="10497" width="73.28515625" style="527" customWidth="1"/>
    <col min="10498" max="10752" width="9.140625" style="527"/>
    <col min="10753" max="10753" width="73.28515625" style="527" customWidth="1"/>
    <col min="10754" max="11008" width="9.140625" style="527"/>
    <col min="11009" max="11009" width="73.28515625" style="527" customWidth="1"/>
    <col min="11010" max="11264" width="9.140625" style="527"/>
    <col min="11265" max="11265" width="73.28515625" style="527" customWidth="1"/>
    <col min="11266" max="11520" width="9.140625" style="527"/>
    <col min="11521" max="11521" width="73.28515625" style="527" customWidth="1"/>
    <col min="11522" max="11776" width="9.140625" style="527"/>
    <col min="11777" max="11777" width="73.28515625" style="527" customWidth="1"/>
    <col min="11778" max="12032" width="9.140625" style="527"/>
    <col min="12033" max="12033" width="73.28515625" style="527" customWidth="1"/>
    <col min="12034" max="12288" width="9.140625" style="527"/>
    <col min="12289" max="12289" width="73.28515625" style="527" customWidth="1"/>
    <col min="12290" max="12544" width="9.140625" style="527"/>
    <col min="12545" max="12545" width="73.28515625" style="527" customWidth="1"/>
    <col min="12546" max="12800" width="9.140625" style="527"/>
    <col min="12801" max="12801" width="73.28515625" style="527" customWidth="1"/>
    <col min="12802" max="13056" width="9.140625" style="527"/>
    <col min="13057" max="13057" width="73.28515625" style="527" customWidth="1"/>
    <col min="13058" max="13312" width="9.140625" style="527"/>
    <col min="13313" max="13313" width="73.28515625" style="527" customWidth="1"/>
    <col min="13314" max="13568" width="9.140625" style="527"/>
    <col min="13569" max="13569" width="73.28515625" style="527" customWidth="1"/>
    <col min="13570" max="13824" width="9.140625" style="527"/>
    <col min="13825" max="13825" width="73.28515625" style="527" customWidth="1"/>
    <col min="13826" max="14080" width="9.140625" style="527"/>
    <col min="14081" max="14081" width="73.28515625" style="527" customWidth="1"/>
    <col min="14082" max="14336" width="9.140625" style="527"/>
    <col min="14337" max="14337" width="73.28515625" style="527" customWidth="1"/>
    <col min="14338" max="14592" width="9.140625" style="527"/>
    <col min="14593" max="14593" width="73.28515625" style="527" customWidth="1"/>
    <col min="14594" max="14848" width="9.140625" style="527"/>
    <col min="14849" max="14849" width="73.28515625" style="527" customWidth="1"/>
    <col min="14850" max="15104" width="9.140625" style="527"/>
    <col min="15105" max="15105" width="73.28515625" style="527" customWidth="1"/>
    <col min="15106" max="15360" width="9.140625" style="527"/>
    <col min="15361" max="15361" width="73.28515625" style="527" customWidth="1"/>
    <col min="15362" max="15616" width="9.140625" style="527"/>
    <col min="15617" max="15617" width="73.28515625" style="527" customWidth="1"/>
    <col min="15618" max="15872" width="9.140625" style="527"/>
    <col min="15873" max="15873" width="73.28515625" style="527" customWidth="1"/>
    <col min="15874" max="16128" width="9.140625" style="527"/>
    <col min="16129" max="16129" width="73.28515625" style="527" customWidth="1"/>
    <col min="16130" max="16384" width="9.140625" style="527"/>
  </cols>
  <sheetData>
    <row r="1" spans="1:19" ht="22.5" customHeight="1">
      <c r="A1" s="4267" t="s">
        <v>134</v>
      </c>
      <c r="B1" s="4267"/>
      <c r="C1" s="4267"/>
      <c r="D1" s="4267"/>
      <c r="E1" s="4267"/>
      <c r="F1" s="4267"/>
      <c r="G1" s="4267"/>
      <c r="H1" s="4267"/>
      <c r="I1" s="4267"/>
      <c r="J1" s="4267"/>
      <c r="K1" s="4267"/>
      <c r="L1" s="4267"/>
      <c r="M1" s="4267"/>
      <c r="N1" s="4267"/>
      <c r="O1" s="4267"/>
      <c r="P1" s="4267"/>
      <c r="Q1" s="4267"/>
      <c r="R1" s="4267"/>
      <c r="S1" s="4267"/>
    </row>
    <row r="2" spans="1:19" ht="28.5" customHeight="1">
      <c r="A2" s="4267" t="s">
        <v>400</v>
      </c>
      <c r="B2" s="4267"/>
      <c r="C2" s="4267"/>
      <c r="D2" s="4267"/>
      <c r="E2" s="4267"/>
      <c r="F2" s="4267"/>
      <c r="G2" s="4267"/>
      <c r="H2" s="4267"/>
      <c r="I2" s="4267"/>
      <c r="J2" s="4267"/>
      <c r="K2" s="4267"/>
      <c r="L2" s="4267"/>
      <c r="M2" s="4267"/>
      <c r="N2" s="4267"/>
      <c r="O2" s="4267"/>
      <c r="P2" s="4267"/>
      <c r="Q2" s="4267"/>
      <c r="R2" s="4267"/>
      <c r="S2" s="4267"/>
    </row>
    <row r="3" spans="1:19" ht="13.5" customHeight="1" thickBot="1">
      <c r="A3" s="3007"/>
      <c r="B3" s="530"/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  <c r="P3" s="530"/>
      <c r="Q3" s="530"/>
      <c r="R3" s="530"/>
      <c r="S3" s="533"/>
    </row>
    <row r="4" spans="1:19" ht="22.5" customHeight="1">
      <c r="A4" s="4268" t="s">
        <v>9</v>
      </c>
      <c r="B4" s="4271" t="s">
        <v>0</v>
      </c>
      <c r="C4" s="4272"/>
      <c r="D4" s="4272"/>
      <c r="E4" s="4271" t="s">
        <v>1</v>
      </c>
      <c r="F4" s="4272"/>
      <c r="G4" s="4275"/>
      <c r="H4" s="4279" t="s">
        <v>2</v>
      </c>
      <c r="I4" s="4272"/>
      <c r="J4" s="4272"/>
      <c r="K4" s="4271" t="s">
        <v>3</v>
      </c>
      <c r="L4" s="4272"/>
      <c r="M4" s="4275"/>
      <c r="N4" s="4283">
        <v>5</v>
      </c>
      <c r="O4" s="4272"/>
      <c r="P4" s="4272"/>
      <c r="Q4" s="4261" t="s">
        <v>6</v>
      </c>
      <c r="R4" s="4262"/>
      <c r="S4" s="4263"/>
    </row>
    <row r="5" spans="1:19" ht="11.25" customHeight="1" thickBot="1">
      <c r="A5" s="4269"/>
      <c r="B5" s="4273"/>
      <c r="C5" s="4274"/>
      <c r="D5" s="4274"/>
      <c r="E5" s="4276"/>
      <c r="F5" s="4277"/>
      <c r="G5" s="4278"/>
      <c r="H5" s="4277"/>
      <c r="I5" s="4277"/>
      <c r="J5" s="4277"/>
      <c r="K5" s="4280"/>
      <c r="L5" s="4281"/>
      <c r="M5" s="4282"/>
      <c r="N5" s="4273"/>
      <c r="O5" s="4274"/>
      <c r="P5" s="4274"/>
      <c r="Q5" s="4264"/>
      <c r="R5" s="4265"/>
      <c r="S5" s="4266"/>
    </row>
    <row r="6" spans="1:19" ht="107.25" customHeight="1" thickBot="1">
      <c r="A6" s="4270"/>
      <c r="B6" s="3331" t="s">
        <v>26</v>
      </c>
      <c r="C6" s="3331" t="s">
        <v>27</v>
      </c>
      <c r="D6" s="3331" t="s">
        <v>4</v>
      </c>
      <c r="E6" s="3331" t="s">
        <v>26</v>
      </c>
      <c r="F6" s="3331" t="s">
        <v>27</v>
      </c>
      <c r="G6" s="3331" t="s">
        <v>4</v>
      </c>
      <c r="H6" s="3331" t="s">
        <v>26</v>
      </c>
      <c r="I6" s="3331" t="s">
        <v>27</v>
      </c>
      <c r="J6" s="3331" t="s">
        <v>4</v>
      </c>
      <c r="K6" s="3331" t="s">
        <v>26</v>
      </c>
      <c r="L6" s="3331" t="s">
        <v>27</v>
      </c>
      <c r="M6" s="3331" t="s">
        <v>4</v>
      </c>
      <c r="N6" s="3331" t="s">
        <v>26</v>
      </c>
      <c r="O6" s="3331" t="s">
        <v>27</v>
      </c>
      <c r="P6" s="3331" t="s">
        <v>4</v>
      </c>
      <c r="Q6" s="3331" t="s">
        <v>26</v>
      </c>
      <c r="R6" s="3331" t="s">
        <v>27</v>
      </c>
      <c r="S6" s="3445" t="s">
        <v>4</v>
      </c>
    </row>
    <row r="7" spans="1:19" ht="22.5" customHeight="1" thickBot="1">
      <c r="A7" s="3178" t="s">
        <v>22</v>
      </c>
      <c r="B7" s="3332"/>
      <c r="C7" s="3333"/>
      <c r="D7" s="3334"/>
      <c r="E7" s="3335"/>
      <c r="F7" s="3335"/>
      <c r="G7" s="3336"/>
      <c r="H7" s="3332"/>
      <c r="I7" s="3335"/>
      <c r="J7" s="3337"/>
      <c r="K7" s="3335"/>
      <c r="L7" s="3335"/>
      <c r="M7" s="3336"/>
      <c r="N7" s="3332"/>
      <c r="O7" s="3335"/>
      <c r="P7" s="3337"/>
      <c r="Q7" s="3186"/>
      <c r="R7" s="3186"/>
      <c r="S7" s="3338"/>
    </row>
    <row r="8" spans="1:19" ht="22.5" customHeight="1">
      <c r="A8" s="3232" t="s">
        <v>137</v>
      </c>
      <c r="B8" s="3141">
        <f t="shared" ref="B8:P10" si="0">SUM(B14,B19)</f>
        <v>0</v>
      </c>
      <c r="C8" s="3141">
        <f t="shared" si="0"/>
        <v>0</v>
      </c>
      <c r="D8" s="3141">
        <f t="shared" si="0"/>
        <v>0</v>
      </c>
      <c r="E8" s="3141">
        <f t="shared" si="0"/>
        <v>0</v>
      </c>
      <c r="F8" s="3141">
        <f t="shared" si="0"/>
        <v>0</v>
      </c>
      <c r="G8" s="3141">
        <f t="shared" si="0"/>
        <v>0</v>
      </c>
      <c r="H8" s="3141">
        <f t="shared" si="0"/>
        <v>0</v>
      </c>
      <c r="I8" s="3141">
        <f t="shared" si="0"/>
        <v>0</v>
      </c>
      <c r="J8" s="3141">
        <f t="shared" si="0"/>
        <v>0</v>
      </c>
      <c r="K8" s="3141">
        <f t="shared" si="0"/>
        <v>13</v>
      </c>
      <c r="L8" s="3141">
        <f t="shared" si="0"/>
        <v>2</v>
      </c>
      <c r="M8" s="3141">
        <f t="shared" si="0"/>
        <v>15</v>
      </c>
      <c r="N8" s="3141">
        <f t="shared" si="0"/>
        <v>12</v>
      </c>
      <c r="O8" s="3141">
        <f t="shared" si="0"/>
        <v>11</v>
      </c>
      <c r="P8" s="3141">
        <f t="shared" si="0"/>
        <v>23</v>
      </c>
      <c r="Q8" s="3203">
        <f t="shared" ref="Q8:R10" si="1">SUM(B8,E8,H8,K8,N8)</f>
        <v>25</v>
      </c>
      <c r="R8" s="3203">
        <f t="shared" si="1"/>
        <v>13</v>
      </c>
      <c r="S8" s="3204">
        <f>SUM(Q8:R8)</f>
        <v>38</v>
      </c>
    </row>
    <row r="9" spans="1:19" ht="22.5" customHeight="1">
      <c r="A9" s="3233" t="s">
        <v>138</v>
      </c>
      <c r="B9" s="1452">
        <f t="shared" si="0"/>
        <v>0</v>
      </c>
      <c r="C9" s="1452">
        <f t="shared" si="0"/>
        <v>0</v>
      </c>
      <c r="D9" s="1452">
        <f t="shared" si="0"/>
        <v>0</v>
      </c>
      <c r="E9" s="1452">
        <f t="shared" si="0"/>
        <v>0</v>
      </c>
      <c r="F9" s="1452">
        <f t="shared" si="0"/>
        <v>0</v>
      </c>
      <c r="G9" s="1452">
        <f t="shared" si="0"/>
        <v>0</v>
      </c>
      <c r="H9" s="1452">
        <f t="shared" si="0"/>
        <v>0</v>
      </c>
      <c r="I9" s="1452">
        <f t="shared" si="0"/>
        <v>0</v>
      </c>
      <c r="J9" s="1452">
        <f t="shared" si="0"/>
        <v>0</v>
      </c>
      <c r="K9" s="1452">
        <f t="shared" si="0"/>
        <v>0</v>
      </c>
      <c r="L9" s="1452">
        <f t="shared" si="0"/>
        <v>0</v>
      </c>
      <c r="M9" s="1452">
        <f t="shared" si="0"/>
        <v>0</v>
      </c>
      <c r="N9" s="1452">
        <f t="shared" si="0"/>
        <v>0</v>
      </c>
      <c r="O9" s="1452">
        <f t="shared" si="0"/>
        <v>0</v>
      </c>
      <c r="P9" s="1452">
        <f t="shared" si="0"/>
        <v>0</v>
      </c>
      <c r="Q9" s="1463">
        <f t="shared" si="1"/>
        <v>0</v>
      </c>
      <c r="R9" s="1463">
        <f t="shared" si="1"/>
        <v>0</v>
      </c>
      <c r="S9" s="1477">
        <f>SUM(Q9:R9)</f>
        <v>0</v>
      </c>
    </row>
    <row r="10" spans="1:19" ht="22.5" customHeight="1" thickBot="1">
      <c r="A10" s="3111" t="s">
        <v>292</v>
      </c>
      <c r="B10" s="3142">
        <f t="shared" si="0"/>
        <v>15</v>
      </c>
      <c r="C10" s="3142">
        <f t="shared" si="0"/>
        <v>20</v>
      </c>
      <c r="D10" s="3142">
        <f t="shared" si="0"/>
        <v>35</v>
      </c>
      <c r="E10" s="3142">
        <f t="shared" si="0"/>
        <v>15</v>
      </c>
      <c r="F10" s="3142">
        <f t="shared" si="0"/>
        <v>19</v>
      </c>
      <c r="G10" s="3142">
        <f t="shared" si="0"/>
        <v>34</v>
      </c>
      <c r="H10" s="3142">
        <f t="shared" si="0"/>
        <v>0</v>
      </c>
      <c r="I10" s="3142">
        <f t="shared" si="0"/>
        <v>23</v>
      </c>
      <c r="J10" s="3142">
        <f t="shared" si="0"/>
        <v>23</v>
      </c>
      <c r="K10" s="3142">
        <f t="shared" si="0"/>
        <v>0</v>
      </c>
      <c r="L10" s="3142">
        <f t="shared" si="0"/>
        <v>27</v>
      </c>
      <c r="M10" s="3142">
        <f t="shared" si="0"/>
        <v>27</v>
      </c>
      <c r="N10" s="3142">
        <f t="shared" si="0"/>
        <v>0</v>
      </c>
      <c r="O10" s="3142">
        <f t="shared" si="0"/>
        <v>0</v>
      </c>
      <c r="P10" s="3142">
        <f t="shared" si="0"/>
        <v>0</v>
      </c>
      <c r="Q10" s="3205">
        <f t="shared" si="1"/>
        <v>30</v>
      </c>
      <c r="R10" s="3205">
        <f t="shared" si="1"/>
        <v>89</v>
      </c>
      <c r="S10" s="3206">
        <f>SUM(Q10:R10)</f>
        <v>119</v>
      </c>
    </row>
    <row r="11" spans="1:19" ht="22.5" customHeight="1" thickBot="1">
      <c r="A11" s="3416" t="s">
        <v>16</v>
      </c>
      <c r="B11" s="3157">
        <f t="shared" ref="B11:S11" si="2">SUM(B8:B10)</f>
        <v>15</v>
      </c>
      <c r="C11" s="3157">
        <f t="shared" si="2"/>
        <v>20</v>
      </c>
      <c r="D11" s="3157">
        <f t="shared" si="2"/>
        <v>35</v>
      </c>
      <c r="E11" s="3157">
        <f t="shared" si="2"/>
        <v>15</v>
      </c>
      <c r="F11" s="3157">
        <f t="shared" si="2"/>
        <v>19</v>
      </c>
      <c r="G11" s="3157">
        <f t="shared" si="2"/>
        <v>34</v>
      </c>
      <c r="H11" s="3157">
        <f t="shared" si="2"/>
        <v>0</v>
      </c>
      <c r="I11" s="3157">
        <f t="shared" si="2"/>
        <v>23</v>
      </c>
      <c r="J11" s="3157">
        <f t="shared" si="2"/>
        <v>23</v>
      </c>
      <c r="K11" s="3157">
        <f t="shared" si="2"/>
        <v>13</v>
      </c>
      <c r="L11" s="3157">
        <f t="shared" si="2"/>
        <v>29</v>
      </c>
      <c r="M11" s="3157">
        <f t="shared" si="2"/>
        <v>42</v>
      </c>
      <c r="N11" s="3157">
        <f t="shared" si="2"/>
        <v>12</v>
      </c>
      <c r="O11" s="3157">
        <f t="shared" si="2"/>
        <v>11</v>
      </c>
      <c r="P11" s="3157">
        <f t="shared" si="2"/>
        <v>23</v>
      </c>
      <c r="Q11" s="3157">
        <f t="shared" si="2"/>
        <v>55</v>
      </c>
      <c r="R11" s="3157">
        <f t="shared" si="2"/>
        <v>102</v>
      </c>
      <c r="S11" s="3192">
        <f t="shared" si="2"/>
        <v>157</v>
      </c>
    </row>
    <row r="12" spans="1:19" ht="22.5" customHeight="1" thickBot="1">
      <c r="A12" s="3112" t="s">
        <v>23</v>
      </c>
      <c r="B12" s="3113"/>
      <c r="C12" s="1465"/>
      <c r="D12" s="1466"/>
      <c r="E12" s="3113"/>
      <c r="F12" s="1465"/>
      <c r="G12" s="1466"/>
      <c r="H12" s="3113"/>
      <c r="I12" s="1465"/>
      <c r="J12" s="1466"/>
      <c r="K12" s="3113"/>
      <c r="L12" s="1465"/>
      <c r="M12" s="1466"/>
      <c r="N12" s="3113"/>
      <c r="O12" s="1465"/>
      <c r="P12" s="1466"/>
      <c r="Q12" s="3113"/>
      <c r="R12" s="1465"/>
      <c r="S12" s="1466"/>
    </row>
    <row r="13" spans="1:19" ht="22.5" customHeight="1" thickBot="1">
      <c r="A13" s="3112" t="s">
        <v>11</v>
      </c>
      <c r="B13" s="3417"/>
      <c r="C13" s="685"/>
      <c r="D13" s="621"/>
      <c r="E13" s="3417"/>
      <c r="F13" s="685"/>
      <c r="G13" s="621"/>
      <c r="H13" s="3417"/>
      <c r="I13" s="685"/>
      <c r="J13" s="621"/>
      <c r="K13" s="3417"/>
      <c r="L13" s="685"/>
      <c r="M13" s="621"/>
      <c r="N13" s="3418"/>
      <c r="O13" s="686"/>
      <c r="P13" s="621"/>
      <c r="Q13" s="3418"/>
      <c r="R13" s="686"/>
      <c r="S13" s="621"/>
    </row>
    <row r="14" spans="1:19" ht="22.5" customHeight="1">
      <c r="A14" s="3232" t="s">
        <v>137</v>
      </c>
      <c r="B14" s="3419">
        <v>0</v>
      </c>
      <c r="C14" s="3420">
        <v>0</v>
      </c>
      <c r="D14" s="3421">
        <v>0</v>
      </c>
      <c r="E14" s="3422">
        <v>0</v>
      </c>
      <c r="F14" s="3420">
        <v>0</v>
      </c>
      <c r="G14" s="3421">
        <v>0</v>
      </c>
      <c r="H14" s="3419">
        <v>0</v>
      </c>
      <c r="I14" s="3420">
        <v>0</v>
      </c>
      <c r="J14" s="3421">
        <v>0</v>
      </c>
      <c r="K14" s="3419">
        <v>13</v>
      </c>
      <c r="L14" s="3420">
        <v>2</v>
      </c>
      <c r="M14" s="3421">
        <v>15</v>
      </c>
      <c r="N14" s="3419">
        <v>12</v>
      </c>
      <c r="O14" s="3420">
        <v>11</v>
      </c>
      <c r="P14" s="3423">
        <v>23</v>
      </c>
      <c r="Q14" s="3431">
        <f t="shared" ref="Q14:R16" si="3">B14+E14+H14+K14+N14</f>
        <v>25</v>
      </c>
      <c r="R14" s="3432">
        <f t="shared" si="3"/>
        <v>13</v>
      </c>
      <c r="S14" s="3433">
        <f>Q14+R14</f>
        <v>38</v>
      </c>
    </row>
    <row r="15" spans="1:19" ht="22.5" customHeight="1">
      <c r="A15" s="3233" t="s">
        <v>138</v>
      </c>
      <c r="B15" s="1467">
        <v>0</v>
      </c>
      <c r="C15" s="1468">
        <v>0</v>
      </c>
      <c r="D15" s="1469">
        <v>0</v>
      </c>
      <c r="E15" s="1470">
        <v>0</v>
      </c>
      <c r="F15" s="1468">
        <v>0</v>
      </c>
      <c r="G15" s="1469">
        <v>0</v>
      </c>
      <c r="H15" s="1467">
        <v>0</v>
      </c>
      <c r="I15" s="1468">
        <v>0</v>
      </c>
      <c r="J15" s="1469">
        <v>0</v>
      </c>
      <c r="K15" s="1467">
        <v>0</v>
      </c>
      <c r="L15" s="1468">
        <v>0</v>
      </c>
      <c r="M15" s="1469">
        <v>0</v>
      </c>
      <c r="N15" s="1467">
        <v>0</v>
      </c>
      <c r="O15" s="1468">
        <v>0</v>
      </c>
      <c r="P15" s="1471">
        <v>0</v>
      </c>
      <c r="Q15" s="1474">
        <f t="shared" si="3"/>
        <v>0</v>
      </c>
      <c r="R15" s="1475">
        <f t="shared" si="3"/>
        <v>0</v>
      </c>
      <c r="S15" s="1476">
        <f>Q15+R15</f>
        <v>0</v>
      </c>
    </row>
    <row r="16" spans="1:19" ht="22.5" customHeight="1" thickBot="1">
      <c r="A16" s="3111" t="s">
        <v>292</v>
      </c>
      <c r="B16" s="1467">
        <v>14</v>
      </c>
      <c r="C16" s="1468">
        <v>20</v>
      </c>
      <c r="D16" s="1469">
        <v>34</v>
      </c>
      <c r="E16" s="3434">
        <v>15</v>
      </c>
      <c r="F16" s="3435">
        <v>19</v>
      </c>
      <c r="G16" s="1469">
        <v>34</v>
      </c>
      <c r="H16" s="3436">
        <v>0</v>
      </c>
      <c r="I16" s="3435">
        <v>22</v>
      </c>
      <c r="J16" s="1469">
        <v>22</v>
      </c>
      <c r="K16" s="3436">
        <v>0</v>
      </c>
      <c r="L16" s="3435">
        <v>26</v>
      </c>
      <c r="M16" s="1469">
        <v>26</v>
      </c>
      <c r="N16" s="3436">
        <v>0</v>
      </c>
      <c r="O16" s="3435">
        <v>0</v>
      </c>
      <c r="P16" s="1471">
        <v>0</v>
      </c>
      <c r="Q16" s="1474">
        <f t="shared" si="3"/>
        <v>29</v>
      </c>
      <c r="R16" s="1475">
        <f t="shared" si="3"/>
        <v>87</v>
      </c>
      <c r="S16" s="1476">
        <f>Q16+R16</f>
        <v>116</v>
      </c>
    </row>
    <row r="17" spans="1:19" ht="22.5" customHeight="1" thickBot="1">
      <c r="A17" s="3114" t="s">
        <v>8</v>
      </c>
      <c r="B17" s="3157">
        <f t="shared" ref="B17:S17" si="4">SUM(B14:B16)</f>
        <v>14</v>
      </c>
      <c r="C17" s="3157">
        <f t="shared" si="4"/>
        <v>20</v>
      </c>
      <c r="D17" s="3157">
        <f t="shared" si="4"/>
        <v>34</v>
      </c>
      <c r="E17" s="3157">
        <f t="shared" si="4"/>
        <v>15</v>
      </c>
      <c r="F17" s="3157">
        <f t="shared" si="4"/>
        <v>19</v>
      </c>
      <c r="G17" s="3157">
        <f t="shared" si="4"/>
        <v>34</v>
      </c>
      <c r="H17" s="3157">
        <f t="shared" si="4"/>
        <v>0</v>
      </c>
      <c r="I17" s="3157">
        <f t="shared" si="4"/>
        <v>22</v>
      </c>
      <c r="J17" s="3157">
        <f t="shared" si="4"/>
        <v>22</v>
      </c>
      <c r="K17" s="3157">
        <f t="shared" si="4"/>
        <v>13</v>
      </c>
      <c r="L17" s="3157">
        <f t="shared" si="4"/>
        <v>28</v>
      </c>
      <c r="M17" s="3157">
        <f t="shared" si="4"/>
        <v>41</v>
      </c>
      <c r="N17" s="3157">
        <f t="shared" si="4"/>
        <v>12</v>
      </c>
      <c r="O17" s="3157">
        <f t="shared" si="4"/>
        <v>11</v>
      </c>
      <c r="P17" s="3157">
        <f t="shared" si="4"/>
        <v>23</v>
      </c>
      <c r="Q17" s="3157">
        <f t="shared" si="4"/>
        <v>54</v>
      </c>
      <c r="R17" s="3157">
        <f t="shared" si="4"/>
        <v>100</v>
      </c>
      <c r="S17" s="3192">
        <f t="shared" si="4"/>
        <v>154</v>
      </c>
    </row>
    <row r="18" spans="1:19" ht="22.5" customHeight="1" thickBot="1">
      <c r="A18" s="3424" t="s">
        <v>25</v>
      </c>
      <c r="B18" s="3425"/>
      <c r="C18" s="3426"/>
      <c r="D18" s="3427"/>
      <c r="E18" s="3425"/>
      <c r="F18" s="3426"/>
      <c r="G18" s="3427"/>
      <c r="H18" s="3425"/>
      <c r="I18" s="3426"/>
      <c r="J18" s="3427"/>
      <c r="K18" s="3425"/>
      <c r="L18" s="3426"/>
      <c r="M18" s="3427"/>
      <c r="N18" s="3425"/>
      <c r="O18" s="3426"/>
      <c r="P18" s="3427"/>
      <c r="Q18" s="3428"/>
      <c r="R18" s="3426"/>
      <c r="S18" s="3212"/>
    </row>
    <row r="19" spans="1:19" ht="22.5" customHeight="1">
      <c r="A19" s="3232" t="s">
        <v>137</v>
      </c>
      <c r="B19" s="3429">
        <v>0</v>
      </c>
      <c r="C19" s="3430">
        <v>0</v>
      </c>
      <c r="D19" s="3214">
        <v>0</v>
      </c>
      <c r="E19" s="3429">
        <v>0</v>
      </c>
      <c r="F19" s="3430">
        <v>0</v>
      </c>
      <c r="G19" s="3214">
        <v>0</v>
      </c>
      <c r="H19" s="3429">
        <v>0</v>
      </c>
      <c r="I19" s="3430">
        <v>0</v>
      </c>
      <c r="J19" s="3214">
        <v>0</v>
      </c>
      <c r="K19" s="3429">
        <v>0</v>
      </c>
      <c r="L19" s="3430">
        <v>0</v>
      </c>
      <c r="M19" s="3214">
        <v>0</v>
      </c>
      <c r="N19" s="3429">
        <v>0</v>
      </c>
      <c r="O19" s="3430">
        <v>0</v>
      </c>
      <c r="P19" s="3214">
        <v>0</v>
      </c>
      <c r="Q19" s="3431">
        <f t="shared" ref="Q19:R21" si="5">B19+E19+H19+K19+N19</f>
        <v>0</v>
      </c>
      <c r="R19" s="3432">
        <f t="shared" si="5"/>
        <v>0</v>
      </c>
      <c r="S19" s="3433">
        <f>Q19+R19</f>
        <v>0</v>
      </c>
    </row>
    <row r="20" spans="1:19" ht="22.5" customHeight="1">
      <c r="A20" s="3233" t="s">
        <v>138</v>
      </c>
      <c r="B20" s="1478">
        <v>0</v>
      </c>
      <c r="C20" s="1479">
        <v>0</v>
      </c>
      <c r="D20" s="1453">
        <v>0</v>
      </c>
      <c r="E20" s="1478">
        <v>0</v>
      </c>
      <c r="F20" s="1479">
        <v>0</v>
      </c>
      <c r="G20" s="1453">
        <v>0</v>
      </c>
      <c r="H20" s="1478">
        <v>0</v>
      </c>
      <c r="I20" s="1479">
        <v>0</v>
      </c>
      <c r="J20" s="1453">
        <v>0</v>
      </c>
      <c r="K20" s="1478">
        <v>0</v>
      </c>
      <c r="L20" s="1479">
        <v>0</v>
      </c>
      <c r="M20" s="1453">
        <v>0</v>
      </c>
      <c r="N20" s="1478">
        <v>0</v>
      </c>
      <c r="O20" s="1479">
        <v>0</v>
      </c>
      <c r="P20" s="1453">
        <v>0</v>
      </c>
      <c r="Q20" s="1474">
        <f t="shared" si="5"/>
        <v>0</v>
      </c>
      <c r="R20" s="1475">
        <f t="shared" si="5"/>
        <v>0</v>
      </c>
      <c r="S20" s="1476">
        <f>Q20+R20</f>
        <v>0</v>
      </c>
    </row>
    <row r="21" spans="1:19" ht="22.5" customHeight="1" thickBot="1">
      <c r="A21" s="3439" t="s">
        <v>292</v>
      </c>
      <c r="B21" s="3440">
        <v>1</v>
      </c>
      <c r="C21" s="3441">
        <v>0</v>
      </c>
      <c r="D21" s="3216">
        <v>1</v>
      </c>
      <c r="E21" s="3440">
        <v>0</v>
      </c>
      <c r="F21" s="3441">
        <v>0</v>
      </c>
      <c r="G21" s="3216">
        <v>0</v>
      </c>
      <c r="H21" s="3440">
        <v>0</v>
      </c>
      <c r="I21" s="3441">
        <v>1</v>
      </c>
      <c r="J21" s="3216">
        <v>1</v>
      </c>
      <c r="K21" s="3440">
        <v>0</v>
      </c>
      <c r="L21" s="3441">
        <v>1</v>
      </c>
      <c r="M21" s="3216">
        <v>1</v>
      </c>
      <c r="N21" s="3440">
        <v>0</v>
      </c>
      <c r="O21" s="3441">
        <v>0</v>
      </c>
      <c r="P21" s="3216">
        <v>0</v>
      </c>
      <c r="Q21" s="3442">
        <f t="shared" si="5"/>
        <v>1</v>
      </c>
      <c r="R21" s="3443">
        <f t="shared" si="5"/>
        <v>2</v>
      </c>
      <c r="S21" s="3444">
        <f>Q21+R21</f>
        <v>3</v>
      </c>
    </row>
    <row r="22" spans="1:19" ht="22.5" customHeight="1" thickBot="1">
      <c r="A22" s="3438" t="s">
        <v>13</v>
      </c>
      <c r="B22" s="3437">
        <f t="shared" ref="B22:S22" si="6">SUM(B19:B21)</f>
        <v>1</v>
      </c>
      <c r="C22" s="3437">
        <f t="shared" si="6"/>
        <v>0</v>
      </c>
      <c r="D22" s="3437">
        <f t="shared" si="6"/>
        <v>1</v>
      </c>
      <c r="E22" s="3437">
        <f t="shared" si="6"/>
        <v>0</v>
      </c>
      <c r="F22" s="3437">
        <f t="shared" si="6"/>
        <v>0</v>
      </c>
      <c r="G22" s="3437">
        <f t="shared" si="6"/>
        <v>0</v>
      </c>
      <c r="H22" s="3437">
        <f t="shared" si="6"/>
        <v>0</v>
      </c>
      <c r="I22" s="3437">
        <f t="shared" si="6"/>
        <v>1</v>
      </c>
      <c r="J22" s="3437">
        <f t="shared" si="6"/>
        <v>1</v>
      </c>
      <c r="K22" s="3437">
        <f t="shared" si="6"/>
        <v>0</v>
      </c>
      <c r="L22" s="3437">
        <f t="shared" si="6"/>
        <v>1</v>
      </c>
      <c r="M22" s="3437">
        <f t="shared" si="6"/>
        <v>1</v>
      </c>
      <c r="N22" s="3437">
        <f t="shared" si="6"/>
        <v>0</v>
      </c>
      <c r="O22" s="3437">
        <f t="shared" si="6"/>
        <v>0</v>
      </c>
      <c r="P22" s="3437">
        <f t="shared" si="6"/>
        <v>0</v>
      </c>
      <c r="Q22" s="3437">
        <f t="shared" si="6"/>
        <v>1</v>
      </c>
      <c r="R22" s="3437">
        <f t="shared" si="6"/>
        <v>2</v>
      </c>
      <c r="S22" s="3437">
        <f t="shared" si="6"/>
        <v>3</v>
      </c>
    </row>
    <row r="23" spans="1:19" ht="28.5" customHeight="1" thickBot="1">
      <c r="A23" s="3138" t="s">
        <v>315</v>
      </c>
      <c r="B23" s="3194">
        <f t="shared" ref="B23:S23" si="7">SUM(B17,B22)</f>
        <v>15</v>
      </c>
      <c r="C23" s="3194">
        <f t="shared" si="7"/>
        <v>20</v>
      </c>
      <c r="D23" s="3194">
        <f t="shared" si="7"/>
        <v>35</v>
      </c>
      <c r="E23" s="3194">
        <f t="shared" si="7"/>
        <v>15</v>
      </c>
      <c r="F23" s="3194">
        <f t="shared" si="7"/>
        <v>19</v>
      </c>
      <c r="G23" s="3194">
        <f t="shared" si="7"/>
        <v>34</v>
      </c>
      <c r="H23" s="3194">
        <f t="shared" si="7"/>
        <v>0</v>
      </c>
      <c r="I23" s="3194">
        <f t="shared" si="7"/>
        <v>23</v>
      </c>
      <c r="J23" s="3194">
        <f t="shared" si="7"/>
        <v>23</v>
      </c>
      <c r="K23" s="3194">
        <f t="shared" si="7"/>
        <v>13</v>
      </c>
      <c r="L23" s="3194">
        <f t="shared" si="7"/>
        <v>29</v>
      </c>
      <c r="M23" s="3194">
        <f t="shared" si="7"/>
        <v>42</v>
      </c>
      <c r="N23" s="3194">
        <f t="shared" si="7"/>
        <v>12</v>
      </c>
      <c r="O23" s="3194">
        <f t="shared" si="7"/>
        <v>11</v>
      </c>
      <c r="P23" s="3194">
        <f t="shared" si="7"/>
        <v>23</v>
      </c>
      <c r="Q23" s="3194">
        <f t="shared" si="7"/>
        <v>55</v>
      </c>
      <c r="R23" s="3194">
        <f t="shared" si="7"/>
        <v>102</v>
      </c>
      <c r="S23" s="3194">
        <f t="shared" si="7"/>
        <v>157</v>
      </c>
    </row>
    <row r="24" spans="1:19" ht="22.5" customHeight="1">
      <c r="A24" s="531"/>
      <c r="B24" s="531"/>
      <c r="C24" s="531"/>
      <c r="D24" s="531"/>
      <c r="E24" s="531"/>
      <c r="F24" s="531"/>
      <c r="G24" s="531"/>
      <c r="H24" s="531"/>
      <c r="I24" s="531"/>
      <c r="J24" s="531"/>
      <c r="K24" s="531"/>
      <c r="L24" s="531"/>
      <c r="M24" s="531"/>
      <c r="N24" s="531"/>
      <c r="O24" s="531"/>
      <c r="P24" s="531"/>
      <c r="Q24" s="531"/>
      <c r="R24" s="531"/>
      <c r="S24" s="531"/>
    </row>
    <row r="25" spans="1:19" ht="22.5" customHeight="1">
      <c r="A25" s="531"/>
      <c r="B25" s="531"/>
      <c r="C25" s="531"/>
      <c r="D25" s="531"/>
      <c r="E25" s="531"/>
      <c r="F25" s="531"/>
      <c r="G25" s="531"/>
      <c r="H25" s="531"/>
      <c r="I25" s="531"/>
      <c r="J25" s="531"/>
      <c r="K25" s="531"/>
      <c r="L25" s="531"/>
      <c r="M25" s="531"/>
      <c r="N25" s="531"/>
      <c r="O25" s="531"/>
      <c r="P25" s="531"/>
      <c r="Q25" s="531"/>
      <c r="R25" s="531"/>
      <c r="S25" s="531"/>
    </row>
    <row r="26" spans="1:19" ht="22.5" customHeight="1">
      <c r="A26" s="531"/>
      <c r="B26" s="531"/>
      <c r="C26" s="531"/>
      <c r="D26" s="531"/>
      <c r="E26" s="531"/>
      <c r="F26" s="531"/>
      <c r="G26" s="531"/>
      <c r="H26" s="531"/>
      <c r="I26" s="531"/>
      <c r="J26" s="531"/>
      <c r="K26" s="531"/>
      <c r="L26" s="531"/>
      <c r="M26" s="531"/>
      <c r="N26" s="531"/>
      <c r="O26" s="531"/>
      <c r="P26" s="531"/>
      <c r="Q26" s="531"/>
      <c r="R26" s="531"/>
      <c r="S26" s="531"/>
    </row>
    <row r="27" spans="1:19" ht="22.5" customHeight="1">
      <c r="A27" s="531"/>
      <c r="B27" s="531"/>
      <c r="C27" s="531"/>
      <c r="D27" s="531"/>
      <c r="E27" s="531"/>
      <c r="F27" s="531"/>
      <c r="G27" s="531"/>
      <c r="H27" s="531"/>
      <c r="I27" s="531"/>
      <c r="J27" s="531"/>
      <c r="K27" s="531"/>
      <c r="L27" s="531"/>
      <c r="M27" s="531"/>
      <c r="N27" s="531"/>
      <c r="O27" s="531"/>
      <c r="P27" s="531"/>
      <c r="Q27" s="531"/>
      <c r="R27" s="531"/>
      <c r="S27" s="531"/>
    </row>
    <row r="28" spans="1:19" ht="31.5" customHeight="1">
      <c r="A28" s="531"/>
      <c r="B28" s="531"/>
      <c r="C28" s="531"/>
      <c r="D28" s="531"/>
      <c r="E28" s="531"/>
      <c r="F28" s="531"/>
      <c r="G28" s="531"/>
      <c r="H28" s="531"/>
      <c r="I28" s="531"/>
      <c r="J28" s="531"/>
      <c r="K28" s="531"/>
      <c r="L28" s="531"/>
      <c r="M28" s="531"/>
      <c r="N28" s="531"/>
      <c r="O28" s="531"/>
      <c r="P28" s="531"/>
      <c r="Q28" s="531"/>
      <c r="R28" s="531"/>
      <c r="S28" s="531"/>
    </row>
    <row r="29" spans="1:19" ht="30" customHeight="1">
      <c r="A29" s="531"/>
      <c r="B29" s="531"/>
      <c r="C29" s="531"/>
      <c r="D29" s="531"/>
      <c r="E29" s="531"/>
      <c r="F29" s="531"/>
      <c r="G29" s="531"/>
      <c r="H29" s="531"/>
      <c r="I29" s="531"/>
      <c r="J29" s="531"/>
      <c r="K29" s="531"/>
      <c r="L29" s="531"/>
      <c r="M29" s="531"/>
      <c r="N29" s="531"/>
      <c r="O29" s="531"/>
      <c r="P29" s="531"/>
      <c r="Q29" s="531"/>
      <c r="R29" s="531"/>
      <c r="S29" s="531"/>
    </row>
    <row r="30" spans="1:19" ht="22.5" customHeight="1">
      <c r="A30" s="531"/>
      <c r="B30" s="531"/>
      <c r="C30" s="531"/>
      <c r="D30" s="531"/>
      <c r="E30" s="531"/>
      <c r="F30" s="531"/>
      <c r="G30" s="531"/>
      <c r="H30" s="531"/>
      <c r="I30" s="531"/>
      <c r="J30" s="531"/>
      <c r="K30" s="531"/>
      <c r="L30" s="531"/>
      <c r="M30" s="531"/>
      <c r="N30" s="531"/>
      <c r="O30" s="531"/>
      <c r="P30" s="531"/>
      <c r="Q30" s="531"/>
      <c r="R30" s="531"/>
      <c r="S30" s="531"/>
    </row>
    <row r="31" spans="1:19" ht="22.5" customHeight="1">
      <c r="A31" s="531"/>
      <c r="B31" s="531"/>
      <c r="C31" s="531"/>
      <c r="D31" s="531"/>
      <c r="E31" s="531"/>
      <c r="F31" s="531"/>
      <c r="G31" s="531"/>
      <c r="H31" s="531"/>
      <c r="I31" s="531"/>
      <c r="J31" s="531"/>
      <c r="K31" s="531"/>
      <c r="L31" s="531"/>
      <c r="M31" s="531"/>
      <c r="N31" s="531"/>
      <c r="O31" s="531"/>
      <c r="P31" s="531"/>
      <c r="Q31" s="531"/>
      <c r="R31" s="531"/>
      <c r="S31" s="531"/>
    </row>
    <row r="32" spans="1:19" ht="22.5" customHeight="1">
      <c r="A32" s="531"/>
      <c r="B32" s="531"/>
      <c r="C32" s="531"/>
      <c r="D32" s="531"/>
      <c r="E32" s="531"/>
      <c r="F32" s="531"/>
      <c r="G32" s="531"/>
      <c r="H32" s="531"/>
      <c r="I32" s="531"/>
      <c r="J32" s="531"/>
      <c r="K32" s="531"/>
      <c r="L32" s="531"/>
      <c r="M32" s="531"/>
      <c r="N32" s="531"/>
      <c r="O32" s="531"/>
      <c r="P32" s="531"/>
      <c r="Q32" s="531"/>
      <c r="R32" s="531"/>
      <c r="S32" s="531"/>
    </row>
    <row r="33" spans="1:19" ht="22.5" customHeight="1">
      <c r="A33" s="531"/>
      <c r="B33" s="531"/>
      <c r="C33" s="531"/>
      <c r="D33" s="531"/>
      <c r="E33" s="531"/>
      <c r="F33" s="531"/>
      <c r="G33" s="531"/>
      <c r="H33" s="531"/>
      <c r="I33" s="531"/>
      <c r="J33" s="531"/>
      <c r="K33" s="531"/>
      <c r="L33" s="531"/>
      <c r="M33" s="531"/>
      <c r="N33" s="531"/>
      <c r="O33" s="531"/>
      <c r="P33" s="531"/>
      <c r="Q33" s="531"/>
      <c r="R33" s="531"/>
      <c r="S33" s="531"/>
    </row>
    <row r="34" spans="1:19" ht="22.5" customHeight="1"/>
    <row r="35" spans="1:19" ht="22.5" customHeight="1"/>
    <row r="36" spans="1:19" ht="22.5" customHeight="1"/>
    <row r="37" spans="1:19" ht="22.5" customHeight="1"/>
    <row r="38" spans="1:19" ht="22.5" customHeight="1"/>
    <row r="39" spans="1:19" ht="22.5" customHeight="1"/>
  </sheetData>
  <mergeCells count="9">
    <mergeCell ref="A1:S1"/>
    <mergeCell ref="A2:S2"/>
    <mergeCell ref="Q4:S5"/>
    <mergeCell ref="A4:A6"/>
    <mergeCell ref="B4:D5"/>
    <mergeCell ref="E4:G5"/>
    <mergeCell ref="H4:J5"/>
    <mergeCell ref="K4:M5"/>
    <mergeCell ref="N4:P5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81"/>
  <sheetViews>
    <sheetView view="pageBreakPreview" topLeftCell="A55" zoomScale="60" zoomScaleNormal="50" workbookViewId="0">
      <selection activeCell="F83" sqref="F83"/>
    </sheetView>
  </sheetViews>
  <sheetFormatPr defaultRowHeight="20.25"/>
  <cols>
    <col min="1" max="1" width="89" style="529" customWidth="1"/>
    <col min="2" max="2" width="11.42578125" style="529" customWidth="1"/>
    <col min="3" max="3" width="12.140625" style="529" customWidth="1"/>
    <col min="4" max="4" width="11" style="529" customWidth="1"/>
    <col min="5" max="5" width="11.5703125" style="529" customWidth="1"/>
    <col min="6" max="6" width="11.28515625" style="529" customWidth="1"/>
    <col min="7" max="7" width="9.5703125" style="529" customWidth="1"/>
    <col min="8" max="9" width="12.42578125" style="529" customWidth="1"/>
    <col min="10" max="10" width="12.85546875" style="529" customWidth="1"/>
    <col min="11" max="256" width="9.140625" style="529"/>
    <col min="257" max="257" width="89" style="529" customWidth="1"/>
    <col min="258" max="258" width="11.42578125" style="529" customWidth="1"/>
    <col min="259" max="259" width="12.140625" style="529" customWidth="1"/>
    <col min="260" max="260" width="11" style="529" customWidth="1"/>
    <col min="261" max="261" width="11.5703125" style="529" customWidth="1"/>
    <col min="262" max="262" width="9.85546875" style="529" customWidth="1"/>
    <col min="263" max="263" width="9.5703125" style="529" customWidth="1"/>
    <col min="264" max="264" width="12.42578125" style="529" customWidth="1"/>
    <col min="265" max="265" width="13.140625" style="529" customWidth="1"/>
    <col min="266" max="266" width="10.7109375" style="529" customWidth="1"/>
    <col min="267" max="512" width="9.140625" style="529"/>
    <col min="513" max="513" width="89" style="529" customWidth="1"/>
    <col min="514" max="514" width="11.42578125" style="529" customWidth="1"/>
    <col min="515" max="515" width="12.140625" style="529" customWidth="1"/>
    <col min="516" max="516" width="11" style="529" customWidth="1"/>
    <col min="517" max="517" width="11.5703125" style="529" customWidth="1"/>
    <col min="518" max="518" width="9.85546875" style="529" customWidth="1"/>
    <col min="519" max="519" width="9.5703125" style="529" customWidth="1"/>
    <col min="520" max="520" width="12.42578125" style="529" customWidth="1"/>
    <col min="521" max="521" width="13.140625" style="529" customWidth="1"/>
    <col min="522" max="522" width="10.7109375" style="529" customWidth="1"/>
    <col min="523" max="768" width="9.140625" style="529"/>
    <col min="769" max="769" width="89" style="529" customWidth="1"/>
    <col min="770" max="770" width="11.42578125" style="529" customWidth="1"/>
    <col min="771" max="771" width="12.140625" style="529" customWidth="1"/>
    <col min="772" max="772" width="11" style="529" customWidth="1"/>
    <col min="773" max="773" width="11.5703125" style="529" customWidth="1"/>
    <col min="774" max="774" width="9.85546875" style="529" customWidth="1"/>
    <col min="775" max="775" width="9.5703125" style="529" customWidth="1"/>
    <col min="776" max="776" width="12.42578125" style="529" customWidth="1"/>
    <col min="777" max="777" width="13.140625" style="529" customWidth="1"/>
    <col min="778" max="778" width="10.7109375" style="529" customWidth="1"/>
    <col min="779" max="1024" width="9.140625" style="529"/>
    <col min="1025" max="1025" width="89" style="529" customWidth="1"/>
    <col min="1026" max="1026" width="11.42578125" style="529" customWidth="1"/>
    <col min="1027" max="1027" width="12.140625" style="529" customWidth="1"/>
    <col min="1028" max="1028" width="11" style="529" customWidth="1"/>
    <col min="1029" max="1029" width="11.5703125" style="529" customWidth="1"/>
    <col min="1030" max="1030" width="9.85546875" style="529" customWidth="1"/>
    <col min="1031" max="1031" width="9.5703125" style="529" customWidth="1"/>
    <col min="1032" max="1032" width="12.42578125" style="529" customWidth="1"/>
    <col min="1033" max="1033" width="13.140625" style="529" customWidth="1"/>
    <col min="1034" max="1034" width="10.7109375" style="529" customWidth="1"/>
    <col min="1035" max="1280" width="9.140625" style="529"/>
    <col min="1281" max="1281" width="89" style="529" customWidth="1"/>
    <col min="1282" max="1282" width="11.42578125" style="529" customWidth="1"/>
    <col min="1283" max="1283" width="12.140625" style="529" customWidth="1"/>
    <col min="1284" max="1284" width="11" style="529" customWidth="1"/>
    <col min="1285" max="1285" width="11.5703125" style="529" customWidth="1"/>
    <col min="1286" max="1286" width="9.85546875" style="529" customWidth="1"/>
    <col min="1287" max="1287" width="9.5703125" style="529" customWidth="1"/>
    <col min="1288" max="1288" width="12.42578125" style="529" customWidth="1"/>
    <col min="1289" max="1289" width="13.140625" style="529" customWidth="1"/>
    <col min="1290" max="1290" width="10.7109375" style="529" customWidth="1"/>
    <col min="1291" max="1536" width="9.140625" style="529"/>
    <col min="1537" max="1537" width="89" style="529" customWidth="1"/>
    <col min="1538" max="1538" width="11.42578125" style="529" customWidth="1"/>
    <col min="1539" max="1539" width="12.140625" style="529" customWidth="1"/>
    <col min="1540" max="1540" width="11" style="529" customWidth="1"/>
    <col min="1541" max="1541" width="11.5703125" style="529" customWidth="1"/>
    <col min="1542" max="1542" width="9.85546875" style="529" customWidth="1"/>
    <col min="1543" max="1543" width="9.5703125" style="529" customWidth="1"/>
    <col min="1544" max="1544" width="12.42578125" style="529" customWidth="1"/>
    <col min="1545" max="1545" width="13.140625" style="529" customWidth="1"/>
    <col min="1546" max="1546" width="10.7109375" style="529" customWidth="1"/>
    <col min="1547" max="1792" width="9.140625" style="529"/>
    <col min="1793" max="1793" width="89" style="529" customWidth="1"/>
    <col min="1794" max="1794" width="11.42578125" style="529" customWidth="1"/>
    <col min="1795" max="1795" width="12.140625" style="529" customWidth="1"/>
    <col min="1796" max="1796" width="11" style="529" customWidth="1"/>
    <col min="1797" max="1797" width="11.5703125" style="529" customWidth="1"/>
    <col min="1798" max="1798" width="9.85546875" style="529" customWidth="1"/>
    <col min="1799" max="1799" width="9.5703125" style="529" customWidth="1"/>
    <col min="1800" max="1800" width="12.42578125" style="529" customWidth="1"/>
    <col min="1801" max="1801" width="13.140625" style="529" customWidth="1"/>
    <col min="1802" max="1802" width="10.7109375" style="529" customWidth="1"/>
    <col min="1803" max="2048" width="9.140625" style="529"/>
    <col min="2049" max="2049" width="89" style="529" customWidth="1"/>
    <col min="2050" max="2050" width="11.42578125" style="529" customWidth="1"/>
    <col min="2051" max="2051" width="12.140625" style="529" customWidth="1"/>
    <col min="2052" max="2052" width="11" style="529" customWidth="1"/>
    <col min="2053" max="2053" width="11.5703125" style="529" customWidth="1"/>
    <col min="2054" max="2054" width="9.85546875" style="529" customWidth="1"/>
    <col min="2055" max="2055" width="9.5703125" style="529" customWidth="1"/>
    <col min="2056" max="2056" width="12.42578125" style="529" customWidth="1"/>
    <col min="2057" max="2057" width="13.140625" style="529" customWidth="1"/>
    <col min="2058" max="2058" width="10.7109375" style="529" customWidth="1"/>
    <col min="2059" max="2304" width="9.140625" style="529"/>
    <col min="2305" max="2305" width="89" style="529" customWidth="1"/>
    <col min="2306" max="2306" width="11.42578125" style="529" customWidth="1"/>
    <col min="2307" max="2307" width="12.140625" style="529" customWidth="1"/>
    <col min="2308" max="2308" width="11" style="529" customWidth="1"/>
    <col min="2309" max="2309" width="11.5703125" style="529" customWidth="1"/>
    <col min="2310" max="2310" width="9.85546875" style="529" customWidth="1"/>
    <col min="2311" max="2311" width="9.5703125" style="529" customWidth="1"/>
    <col min="2312" max="2312" width="12.42578125" style="529" customWidth="1"/>
    <col min="2313" max="2313" width="13.140625" style="529" customWidth="1"/>
    <col min="2314" max="2314" width="10.7109375" style="529" customWidth="1"/>
    <col min="2315" max="2560" width="9.140625" style="529"/>
    <col min="2561" max="2561" width="89" style="529" customWidth="1"/>
    <col min="2562" max="2562" width="11.42578125" style="529" customWidth="1"/>
    <col min="2563" max="2563" width="12.140625" style="529" customWidth="1"/>
    <col min="2564" max="2564" width="11" style="529" customWidth="1"/>
    <col min="2565" max="2565" width="11.5703125" style="529" customWidth="1"/>
    <col min="2566" max="2566" width="9.85546875" style="529" customWidth="1"/>
    <col min="2567" max="2567" width="9.5703125" style="529" customWidth="1"/>
    <col min="2568" max="2568" width="12.42578125" style="529" customWidth="1"/>
    <col min="2569" max="2569" width="13.140625" style="529" customWidth="1"/>
    <col min="2570" max="2570" width="10.7109375" style="529" customWidth="1"/>
    <col min="2571" max="2816" width="9.140625" style="529"/>
    <col min="2817" max="2817" width="89" style="529" customWidth="1"/>
    <col min="2818" max="2818" width="11.42578125" style="529" customWidth="1"/>
    <col min="2819" max="2819" width="12.140625" style="529" customWidth="1"/>
    <col min="2820" max="2820" width="11" style="529" customWidth="1"/>
    <col min="2821" max="2821" width="11.5703125" style="529" customWidth="1"/>
    <col min="2822" max="2822" width="9.85546875" style="529" customWidth="1"/>
    <col min="2823" max="2823" width="9.5703125" style="529" customWidth="1"/>
    <col min="2824" max="2824" width="12.42578125" style="529" customWidth="1"/>
    <col min="2825" max="2825" width="13.140625" style="529" customWidth="1"/>
    <col min="2826" max="2826" width="10.7109375" style="529" customWidth="1"/>
    <col min="2827" max="3072" width="9.140625" style="529"/>
    <col min="3073" max="3073" width="89" style="529" customWidth="1"/>
    <col min="3074" max="3074" width="11.42578125" style="529" customWidth="1"/>
    <col min="3075" max="3075" width="12.140625" style="529" customWidth="1"/>
    <col min="3076" max="3076" width="11" style="529" customWidth="1"/>
    <col min="3077" max="3077" width="11.5703125" style="529" customWidth="1"/>
    <col min="3078" max="3078" width="9.85546875" style="529" customWidth="1"/>
    <col min="3079" max="3079" width="9.5703125" style="529" customWidth="1"/>
    <col min="3080" max="3080" width="12.42578125" style="529" customWidth="1"/>
    <col min="3081" max="3081" width="13.140625" style="529" customWidth="1"/>
    <col min="3082" max="3082" width="10.7109375" style="529" customWidth="1"/>
    <col min="3083" max="3328" width="9.140625" style="529"/>
    <col min="3329" max="3329" width="89" style="529" customWidth="1"/>
    <col min="3330" max="3330" width="11.42578125" style="529" customWidth="1"/>
    <col min="3331" max="3331" width="12.140625" style="529" customWidth="1"/>
    <col min="3332" max="3332" width="11" style="529" customWidth="1"/>
    <col min="3333" max="3333" width="11.5703125" style="529" customWidth="1"/>
    <col min="3334" max="3334" width="9.85546875" style="529" customWidth="1"/>
    <col min="3335" max="3335" width="9.5703125" style="529" customWidth="1"/>
    <col min="3336" max="3336" width="12.42578125" style="529" customWidth="1"/>
    <col min="3337" max="3337" width="13.140625" style="529" customWidth="1"/>
    <col min="3338" max="3338" width="10.7109375" style="529" customWidth="1"/>
    <col min="3339" max="3584" width="9.140625" style="529"/>
    <col min="3585" max="3585" width="89" style="529" customWidth="1"/>
    <col min="3586" max="3586" width="11.42578125" style="529" customWidth="1"/>
    <col min="3587" max="3587" width="12.140625" style="529" customWidth="1"/>
    <col min="3588" max="3588" width="11" style="529" customWidth="1"/>
    <col min="3589" max="3589" width="11.5703125" style="529" customWidth="1"/>
    <col min="3590" max="3590" width="9.85546875" style="529" customWidth="1"/>
    <col min="3591" max="3591" width="9.5703125" style="529" customWidth="1"/>
    <col min="3592" max="3592" width="12.42578125" style="529" customWidth="1"/>
    <col min="3593" max="3593" width="13.140625" style="529" customWidth="1"/>
    <col min="3594" max="3594" width="10.7109375" style="529" customWidth="1"/>
    <col min="3595" max="3840" width="9.140625" style="529"/>
    <col min="3841" max="3841" width="89" style="529" customWidth="1"/>
    <col min="3842" max="3842" width="11.42578125" style="529" customWidth="1"/>
    <col min="3843" max="3843" width="12.140625" style="529" customWidth="1"/>
    <col min="3844" max="3844" width="11" style="529" customWidth="1"/>
    <col min="3845" max="3845" width="11.5703125" style="529" customWidth="1"/>
    <col min="3846" max="3846" width="9.85546875" style="529" customWidth="1"/>
    <col min="3847" max="3847" width="9.5703125" style="529" customWidth="1"/>
    <col min="3848" max="3848" width="12.42578125" style="529" customWidth="1"/>
    <col min="3849" max="3849" width="13.140625" style="529" customWidth="1"/>
    <col min="3850" max="3850" width="10.7109375" style="529" customWidth="1"/>
    <col min="3851" max="4096" width="9.140625" style="529"/>
    <col min="4097" max="4097" width="89" style="529" customWidth="1"/>
    <col min="4098" max="4098" width="11.42578125" style="529" customWidth="1"/>
    <col min="4099" max="4099" width="12.140625" style="529" customWidth="1"/>
    <col min="4100" max="4100" width="11" style="529" customWidth="1"/>
    <col min="4101" max="4101" width="11.5703125" style="529" customWidth="1"/>
    <col min="4102" max="4102" width="9.85546875" style="529" customWidth="1"/>
    <col min="4103" max="4103" width="9.5703125" style="529" customWidth="1"/>
    <col min="4104" max="4104" width="12.42578125" style="529" customWidth="1"/>
    <col min="4105" max="4105" width="13.140625" style="529" customWidth="1"/>
    <col min="4106" max="4106" width="10.7109375" style="529" customWidth="1"/>
    <col min="4107" max="4352" width="9.140625" style="529"/>
    <col min="4353" max="4353" width="89" style="529" customWidth="1"/>
    <col min="4354" max="4354" width="11.42578125" style="529" customWidth="1"/>
    <col min="4355" max="4355" width="12.140625" style="529" customWidth="1"/>
    <col min="4356" max="4356" width="11" style="529" customWidth="1"/>
    <col min="4357" max="4357" width="11.5703125" style="529" customWidth="1"/>
    <col min="4358" max="4358" width="9.85546875" style="529" customWidth="1"/>
    <col min="4359" max="4359" width="9.5703125" style="529" customWidth="1"/>
    <col min="4360" max="4360" width="12.42578125" style="529" customWidth="1"/>
    <col min="4361" max="4361" width="13.140625" style="529" customWidth="1"/>
    <col min="4362" max="4362" width="10.7109375" style="529" customWidth="1"/>
    <col min="4363" max="4608" width="9.140625" style="529"/>
    <col min="4609" max="4609" width="89" style="529" customWidth="1"/>
    <col min="4610" max="4610" width="11.42578125" style="529" customWidth="1"/>
    <col min="4611" max="4611" width="12.140625" style="529" customWidth="1"/>
    <col min="4612" max="4612" width="11" style="529" customWidth="1"/>
    <col min="4613" max="4613" width="11.5703125" style="529" customWidth="1"/>
    <col min="4614" max="4614" width="9.85546875" style="529" customWidth="1"/>
    <col min="4615" max="4615" width="9.5703125" style="529" customWidth="1"/>
    <col min="4616" max="4616" width="12.42578125" style="529" customWidth="1"/>
    <col min="4617" max="4617" width="13.140625" style="529" customWidth="1"/>
    <col min="4618" max="4618" width="10.7109375" style="529" customWidth="1"/>
    <col min="4619" max="4864" width="9.140625" style="529"/>
    <col min="4865" max="4865" width="89" style="529" customWidth="1"/>
    <col min="4866" max="4866" width="11.42578125" style="529" customWidth="1"/>
    <col min="4867" max="4867" width="12.140625" style="529" customWidth="1"/>
    <col min="4868" max="4868" width="11" style="529" customWidth="1"/>
    <col min="4869" max="4869" width="11.5703125" style="529" customWidth="1"/>
    <col min="4870" max="4870" width="9.85546875" style="529" customWidth="1"/>
    <col min="4871" max="4871" width="9.5703125" style="529" customWidth="1"/>
    <col min="4872" max="4872" width="12.42578125" style="529" customWidth="1"/>
    <col min="4873" max="4873" width="13.140625" style="529" customWidth="1"/>
    <col min="4874" max="4874" width="10.7109375" style="529" customWidth="1"/>
    <col min="4875" max="5120" width="9.140625" style="529"/>
    <col min="5121" max="5121" width="89" style="529" customWidth="1"/>
    <col min="5122" max="5122" width="11.42578125" style="529" customWidth="1"/>
    <col min="5123" max="5123" width="12.140625" style="529" customWidth="1"/>
    <col min="5124" max="5124" width="11" style="529" customWidth="1"/>
    <col min="5125" max="5125" width="11.5703125" style="529" customWidth="1"/>
    <col min="5126" max="5126" width="9.85546875" style="529" customWidth="1"/>
    <col min="5127" max="5127" width="9.5703125" style="529" customWidth="1"/>
    <col min="5128" max="5128" width="12.42578125" style="529" customWidth="1"/>
    <col min="5129" max="5129" width="13.140625" style="529" customWidth="1"/>
    <col min="5130" max="5130" width="10.7109375" style="529" customWidth="1"/>
    <col min="5131" max="5376" width="9.140625" style="529"/>
    <col min="5377" max="5377" width="89" style="529" customWidth="1"/>
    <col min="5378" max="5378" width="11.42578125" style="529" customWidth="1"/>
    <col min="5379" max="5379" width="12.140625" style="529" customWidth="1"/>
    <col min="5380" max="5380" width="11" style="529" customWidth="1"/>
    <col min="5381" max="5381" width="11.5703125" style="529" customWidth="1"/>
    <col min="5382" max="5382" width="9.85546875" style="529" customWidth="1"/>
    <col min="5383" max="5383" width="9.5703125" style="529" customWidth="1"/>
    <col min="5384" max="5384" width="12.42578125" style="529" customWidth="1"/>
    <col min="5385" max="5385" width="13.140625" style="529" customWidth="1"/>
    <col min="5386" max="5386" width="10.7109375" style="529" customWidth="1"/>
    <col min="5387" max="5632" width="9.140625" style="529"/>
    <col min="5633" max="5633" width="89" style="529" customWidth="1"/>
    <col min="5634" max="5634" width="11.42578125" style="529" customWidth="1"/>
    <col min="5635" max="5635" width="12.140625" style="529" customWidth="1"/>
    <col min="5636" max="5636" width="11" style="529" customWidth="1"/>
    <col min="5637" max="5637" width="11.5703125" style="529" customWidth="1"/>
    <col min="5638" max="5638" width="9.85546875" style="529" customWidth="1"/>
    <col min="5639" max="5639" width="9.5703125" style="529" customWidth="1"/>
    <col min="5640" max="5640" width="12.42578125" style="529" customWidth="1"/>
    <col min="5641" max="5641" width="13.140625" style="529" customWidth="1"/>
    <col min="5642" max="5642" width="10.7109375" style="529" customWidth="1"/>
    <col min="5643" max="5888" width="9.140625" style="529"/>
    <col min="5889" max="5889" width="89" style="529" customWidth="1"/>
    <col min="5890" max="5890" width="11.42578125" style="529" customWidth="1"/>
    <col min="5891" max="5891" width="12.140625" style="529" customWidth="1"/>
    <col min="5892" max="5892" width="11" style="529" customWidth="1"/>
    <col min="5893" max="5893" width="11.5703125" style="529" customWidth="1"/>
    <col min="5894" max="5894" width="9.85546875" style="529" customWidth="1"/>
    <col min="5895" max="5895" width="9.5703125" style="529" customWidth="1"/>
    <col min="5896" max="5896" width="12.42578125" style="529" customWidth="1"/>
    <col min="5897" max="5897" width="13.140625" style="529" customWidth="1"/>
    <col min="5898" max="5898" width="10.7109375" style="529" customWidth="1"/>
    <col min="5899" max="6144" width="9.140625" style="529"/>
    <col min="6145" max="6145" width="89" style="529" customWidth="1"/>
    <col min="6146" max="6146" width="11.42578125" style="529" customWidth="1"/>
    <col min="6147" max="6147" width="12.140625" style="529" customWidth="1"/>
    <col min="6148" max="6148" width="11" style="529" customWidth="1"/>
    <col min="6149" max="6149" width="11.5703125" style="529" customWidth="1"/>
    <col min="6150" max="6150" width="9.85546875" style="529" customWidth="1"/>
    <col min="6151" max="6151" width="9.5703125" style="529" customWidth="1"/>
    <col min="6152" max="6152" width="12.42578125" style="529" customWidth="1"/>
    <col min="6153" max="6153" width="13.140625" style="529" customWidth="1"/>
    <col min="6154" max="6154" width="10.7109375" style="529" customWidth="1"/>
    <col min="6155" max="6400" width="9.140625" style="529"/>
    <col min="6401" max="6401" width="89" style="529" customWidth="1"/>
    <col min="6402" max="6402" width="11.42578125" style="529" customWidth="1"/>
    <col min="6403" max="6403" width="12.140625" style="529" customWidth="1"/>
    <col min="6404" max="6404" width="11" style="529" customWidth="1"/>
    <col min="6405" max="6405" width="11.5703125" style="529" customWidth="1"/>
    <col min="6406" max="6406" width="9.85546875" style="529" customWidth="1"/>
    <col min="6407" max="6407" width="9.5703125" style="529" customWidth="1"/>
    <col min="6408" max="6408" width="12.42578125" style="529" customWidth="1"/>
    <col min="6409" max="6409" width="13.140625" style="529" customWidth="1"/>
    <col min="6410" max="6410" width="10.7109375" style="529" customWidth="1"/>
    <col min="6411" max="6656" width="9.140625" style="529"/>
    <col min="6657" max="6657" width="89" style="529" customWidth="1"/>
    <col min="6658" max="6658" width="11.42578125" style="529" customWidth="1"/>
    <col min="6659" max="6659" width="12.140625" style="529" customWidth="1"/>
    <col min="6660" max="6660" width="11" style="529" customWidth="1"/>
    <col min="6661" max="6661" width="11.5703125" style="529" customWidth="1"/>
    <col min="6662" max="6662" width="9.85546875" style="529" customWidth="1"/>
    <col min="6663" max="6663" width="9.5703125" style="529" customWidth="1"/>
    <col min="6664" max="6664" width="12.42578125" style="529" customWidth="1"/>
    <col min="6665" max="6665" width="13.140625" style="529" customWidth="1"/>
    <col min="6666" max="6666" width="10.7109375" style="529" customWidth="1"/>
    <col min="6667" max="6912" width="9.140625" style="529"/>
    <col min="6913" max="6913" width="89" style="529" customWidth="1"/>
    <col min="6914" max="6914" width="11.42578125" style="529" customWidth="1"/>
    <col min="6915" max="6915" width="12.140625" style="529" customWidth="1"/>
    <col min="6916" max="6916" width="11" style="529" customWidth="1"/>
    <col min="6917" max="6917" width="11.5703125" style="529" customWidth="1"/>
    <col min="6918" max="6918" width="9.85546875" style="529" customWidth="1"/>
    <col min="6919" max="6919" width="9.5703125" style="529" customWidth="1"/>
    <col min="6920" max="6920" width="12.42578125" style="529" customWidth="1"/>
    <col min="6921" max="6921" width="13.140625" style="529" customWidth="1"/>
    <col min="6922" max="6922" width="10.7109375" style="529" customWidth="1"/>
    <col min="6923" max="7168" width="9.140625" style="529"/>
    <col min="7169" max="7169" width="89" style="529" customWidth="1"/>
    <col min="7170" max="7170" width="11.42578125" style="529" customWidth="1"/>
    <col min="7171" max="7171" width="12.140625" style="529" customWidth="1"/>
    <col min="7172" max="7172" width="11" style="529" customWidth="1"/>
    <col min="7173" max="7173" width="11.5703125" style="529" customWidth="1"/>
    <col min="7174" max="7174" width="9.85546875" style="529" customWidth="1"/>
    <col min="7175" max="7175" width="9.5703125" style="529" customWidth="1"/>
    <col min="7176" max="7176" width="12.42578125" style="529" customWidth="1"/>
    <col min="7177" max="7177" width="13.140625" style="529" customWidth="1"/>
    <col min="7178" max="7178" width="10.7109375" style="529" customWidth="1"/>
    <col min="7179" max="7424" width="9.140625" style="529"/>
    <col min="7425" max="7425" width="89" style="529" customWidth="1"/>
    <col min="7426" max="7426" width="11.42578125" style="529" customWidth="1"/>
    <col min="7427" max="7427" width="12.140625" style="529" customWidth="1"/>
    <col min="7428" max="7428" width="11" style="529" customWidth="1"/>
    <col min="7429" max="7429" width="11.5703125" style="529" customWidth="1"/>
    <col min="7430" max="7430" width="9.85546875" style="529" customWidth="1"/>
    <col min="7431" max="7431" width="9.5703125" style="529" customWidth="1"/>
    <col min="7432" max="7432" width="12.42578125" style="529" customWidth="1"/>
    <col min="7433" max="7433" width="13.140625" style="529" customWidth="1"/>
    <col min="7434" max="7434" width="10.7109375" style="529" customWidth="1"/>
    <col min="7435" max="7680" width="9.140625" style="529"/>
    <col min="7681" max="7681" width="89" style="529" customWidth="1"/>
    <col min="7682" max="7682" width="11.42578125" style="529" customWidth="1"/>
    <col min="7683" max="7683" width="12.140625" style="529" customWidth="1"/>
    <col min="7684" max="7684" width="11" style="529" customWidth="1"/>
    <col min="7685" max="7685" width="11.5703125" style="529" customWidth="1"/>
    <col min="7686" max="7686" width="9.85546875" style="529" customWidth="1"/>
    <col min="7687" max="7687" width="9.5703125" style="529" customWidth="1"/>
    <col min="7688" max="7688" width="12.42578125" style="529" customWidth="1"/>
    <col min="7689" max="7689" width="13.140625" style="529" customWidth="1"/>
    <col min="7690" max="7690" width="10.7109375" style="529" customWidth="1"/>
    <col min="7691" max="7936" width="9.140625" style="529"/>
    <col min="7937" max="7937" width="89" style="529" customWidth="1"/>
    <col min="7938" max="7938" width="11.42578125" style="529" customWidth="1"/>
    <col min="7939" max="7939" width="12.140625" style="529" customWidth="1"/>
    <col min="7940" max="7940" width="11" style="529" customWidth="1"/>
    <col min="7941" max="7941" width="11.5703125" style="529" customWidth="1"/>
    <col min="7942" max="7942" width="9.85546875" style="529" customWidth="1"/>
    <col min="7943" max="7943" width="9.5703125" style="529" customWidth="1"/>
    <col min="7944" max="7944" width="12.42578125" style="529" customWidth="1"/>
    <col min="7945" max="7945" width="13.140625" style="529" customWidth="1"/>
    <col min="7946" max="7946" width="10.7109375" style="529" customWidth="1"/>
    <col min="7947" max="8192" width="9.140625" style="529"/>
    <col min="8193" max="8193" width="89" style="529" customWidth="1"/>
    <col min="8194" max="8194" width="11.42578125" style="529" customWidth="1"/>
    <col min="8195" max="8195" width="12.140625" style="529" customWidth="1"/>
    <col min="8196" max="8196" width="11" style="529" customWidth="1"/>
    <col min="8197" max="8197" width="11.5703125" style="529" customWidth="1"/>
    <col min="8198" max="8198" width="9.85546875" style="529" customWidth="1"/>
    <col min="8199" max="8199" width="9.5703125" style="529" customWidth="1"/>
    <col min="8200" max="8200" width="12.42578125" style="529" customWidth="1"/>
    <col min="8201" max="8201" width="13.140625" style="529" customWidth="1"/>
    <col min="8202" max="8202" width="10.7109375" style="529" customWidth="1"/>
    <col min="8203" max="8448" width="9.140625" style="529"/>
    <col min="8449" max="8449" width="89" style="529" customWidth="1"/>
    <col min="8450" max="8450" width="11.42578125" style="529" customWidth="1"/>
    <col min="8451" max="8451" width="12.140625" style="529" customWidth="1"/>
    <col min="8452" max="8452" width="11" style="529" customWidth="1"/>
    <col min="8453" max="8453" width="11.5703125" style="529" customWidth="1"/>
    <col min="8454" max="8454" width="9.85546875" style="529" customWidth="1"/>
    <col min="8455" max="8455" width="9.5703125" style="529" customWidth="1"/>
    <col min="8456" max="8456" width="12.42578125" style="529" customWidth="1"/>
    <col min="8457" max="8457" width="13.140625" style="529" customWidth="1"/>
    <col min="8458" max="8458" width="10.7109375" style="529" customWidth="1"/>
    <col min="8459" max="8704" width="9.140625" style="529"/>
    <col min="8705" max="8705" width="89" style="529" customWidth="1"/>
    <col min="8706" max="8706" width="11.42578125" style="529" customWidth="1"/>
    <col min="8707" max="8707" width="12.140625" style="529" customWidth="1"/>
    <col min="8708" max="8708" width="11" style="529" customWidth="1"/>
    <col min="8709" max="8709" width="11.5703125" style="529" customWidth="1"/>
    <col min="8710" max="8710" width="9.85546875" style="529" customWidth="1"/>
    <col min="8711" max="8711" width="9.5703125" style="529" customWidth="1"/>
    <col min="8712" max="8712" width="12.42578125" style="529" customWidth="1"/>
    <col min="8713" max="8713" width="13.140625" style="529" customWidth="1"/>
    <col min="8714" max="8714" width="10.7109375" style="529" customWidth="1"/>
    <col min="8715" max="8960" width="9.140625" style="529"/>
    <col min="8961" max="8961" width="89" style="529" customWidth="1"/>
    <col min="8962" max="8962" width="11.42578125" style="529" customWidth="1"/>
    <col min="8963" max="8963" width="12.140625" style="529" customWidth="1"/>
    <col min="8964" max="8964" width="11" style="529" customWidth="1"/>
    <col min="8965" max="8965" width="11.5703125" style="529" customWidth="1"/>
    <col min="8966" max="8966" width="9.85546875" style="529" customWidth="1"/>
    <col min="8967" max="8967" width="9.5703125" style="529" customWidth="1"/>
    <col min="8968" max="8968" width="12.42578125" style="529" customWidth="1"/>
    <col min="8969" max="8969" width="13.140625" style="529" customWidth="1"/>
    <col min="8970" max="8970" width="10.7109375" style="529" customWidth="1"/>
    <col min="8971" max="9216" width="9.140625" style="529"/>
    <col min="9217" max="9217" width="89" style="529" customWidth="1"/>
    <col min="9218" max="9218" width="11.42578125" style="529" customWidth="1"/>
    <col min="9219" max="9219" width="12.140625" style="529" customWidth="1"/>
    <col min="9220" max="9220" width="11" style="529" customWidth="1"/>
    <col min="9221" max="9221" width="11.5703125" style="529" customWidth="1"/>
    <col min="9222" max="9222" width="9.85546875" style="529" customWidth="1"/>
    <col min="9223" max="9223" width="9.5703125" style="529" customWidth="1"/>
    <col min="9224" max="9224" width="12.42578125" style="529" customWidth="1"/>
    <col min="9225" max="9225" width="13.140625" style="529" customWidth="1"/>
    <col min="9226" max="9226" width="10.7109375" style="529" customWidth="1"/>
    <col min="9227" max="9472" width="9.140625" style="529"/>
    <col min="9473" max="9473" width="89" style="529" customWidth="1"/>
    <col min="9474" max="9474" width="11.42578125" style="529" customWidth="1"/>
    <col min="9475" max="9475" width="12.140625" style="529" customWidth="1"/>
    <col min="9476" max="9476" width="11" style="529" customWidth="1"/>
    <col min="9477" max="9477" width="11.5703125" style="529" customWidth="1"/>
    <col min="9478" max="9478" width="9.85546875" style="529" customWidth="1"/>
    <col min="9479" max="9479" width="9.5703125" style="529" customWidth="1"/>
    <col min="9480" max="9480" width="12.42578125" style="529" customWidth="1"/>
    <col min="9481" max="9481" width="13.140625" style="529" customWidth="1"/>
    <col min="9482" max="9482" width="10.7109375" style="529" customWidth="1"/>
    <col min="9483" max="9728" width="9.140625" style="529"/>
    <col min="9729" max="9729" width="89" style="529" customWidth="1"/>
    <col min="9730" max="9730" width="11.42578125" style="529" customWidth="1"/>
    <col min="9731" max="9731" width="12.140625" style="529" customWidth="1"/>
    <col min="9732" max="9732" width="11" style="529" customWidth="1"/>
    <col min="9733" max="9733" width="11.5703125" style="529" customWidth="1"/>
    <col min="9734" max="9734" width="9.85546875" style="529" customWidth="1"/>
    <col min="9735" max="9735" width="9.5703125" style="529" customWidth="1"/>
    <col min="9736" max="9736" width="12.42578125" style="529" customWidth="1"/>
    <col min="9737" max="9737" width="13.140625" style="529" customWidth="1"/>
    <col min="9738" max="9738" width="10.7109375" style="529" customWidth="1"/>
    <col min="9739" max="9984" width="9.140625" style="529"/>
    <col min="9985" max="9985" width="89" style="529" customWidth="1"/>
    <col min="9986" max="9986" width="11.42578125" style="529" customWidth="1"/>
    <col min="9987" max="9987" width="12.140625" style="529" customWidth="1"/>
    <col min="9988" max="9988" width="11" style="529" customWidth="1"/>
    <col min="9989" max="9989" width="11.5703125" style="529" customWidth="1"/>
    <col min="9990" max="9990" width="9.85546875" style="529" customWidth="1"/>
    <col min="9991" max="9991" width="9.5703125" style="529" customWidth="1"/>
    <col min="9992" max="9992" width="12.42578125" style="529" customWidth="1"/>
    <col min="9993" max="9993" width="13.140625" style="529" customWidth="1"/>
    <col min="9994" max="9994" width="10.7109375" style="529" customWidth="1"/>
    <col min="9995" max="10240" width="9.140625" style="529"/>
    <col min="10241" max="10241" width="89" style="529" customWidth="1"/>
    <col min="10242" max="10242" width="11.42578125" style="529" customWidth="1"/>
    <col min="10243" max="10243" width="12.140625" style="529" customWidth="1"/>
    <col min="10244" max="10244" width="11" style="529" customWidth="1"/>
    <col min="10245" max="10245" width="11.5703125" style="529" customWidth="1"/>
    <col min="10246" max="10246" width="9.85546875" style="529" customWidth="1"/>
    <col min="10247" max="10247" width="9.5703125" style="529" customWidth="1"/>
    <col min="10248" max="10248" width="12.42578125" style="529" customWidth="1"/>
    <col min="10249" max="10249" width="13.140625" style="529" customWidth="1"/>
    <col min="10250" max="10250" width="10.7109375" style="529" customWidth="1"/>
    <col min="10251" max="10496" width="9.140625" style="529"/>
    <col min="10497" max="10497" width="89" style="529" customWidth="1"/>
    <col min="10498" max="10498" width="11.42578125" style="529" customWidth="1"/>
    <col min="10499" max="10499" width="12.140625" style="529" customWidth="1"/>
    <col min="10500" max="10500" width="11" style="529" customWidth="1"/>
    <col min="10501" max="10501" width="11.5703125" style="529" customWidth="1"/>
    <col min="10502" max="10502" width="9.85546875" style="529" customWidth="1"/>
    <col min="10503" max="10503" width="9.5703125" style="529" customWidth="1"/>
    <col min="10504" max="10504" width="12.42578125" style="529" customWidth="1"/>
    <col min="10505" max="10505" width="13.140625" style="529" customWidth="1"/>
    <col min="10506" max="10506" width="10.7109375" style="529" customWidth="1"/>
    <col min="10507" max="10752" width="9.140625" style="529"/>
    <col min="10753" max="10753" width="89" style="529" customWidth="1"/>
    <col min="10754" max="10754" width="11.42578125" style="529" customWidth="1"/>
    <col min="10755" max="10755" width="12.140625" style="529" customWidth="1"/>
    <col min="10756" max="10756" width="11" style="529" customWidth="1"/>
    <col min="10757" max="10757" width="11.5703125" style="529" customWidth="1"/>
    <col min="10758" max="10758" width="9.85546875" style="529" customWidth="1"/>
    <col min="10759" max="10759" width="9.5703125" style="529" customWidth="1"/>
    <col min="10760" max="10760" width="12.42578125" style="529" customWidth="1"/>
    <col min="10761" max="10761" width="13.140625" style="529" customWidth="1"/>
    <col min="10762" max="10762" width="10.7109375" style="529" customWidth="1"/>
    <col min="10763" max="11008" width="9.140625" style="529"/>
    <col min="11009" max="11009" width="89" style="529" customWidth="1"/>
    <col min="11010" max="11010" width="11.42578125" style="529" customWidth="1"/>
    <col min="11011" max="11011" width="12.140625" style="529" customWidth="1"/>
    <col min="11012" max="11012" width="11" style="529" customWidth="1"/>
    <col min="11013" max="11013" width="11.5703125" style="529" customWidth="1"/>
    <col min="11014" max="11014" width="9.85546875" style="529" customWidth="1"/>
    <col min="11015" max="11015" width="9.5703125" style="529" customWidth="1"/>
    <col min="11016" max="11016" width="12.42578125" style="529" customWidth="1"/>
    <col min="11017" max="11017" width="13.140625" style="529" customWidth="1"/>
    <col min="11018" max="11018" width="10.7109375" style="529" customWidth="1"/>
    <col min="11019" max="11264" width="9.140625" style="529"/>
    <col min="11265" max="11265" width="89" style="529" customWidth="1"/>
    <col min="11266" max="11266" width="11.42578125" style="529" customWidth="1"/>
    <col min="11267" max="11267" width="12.140625" style="529" customWidth="1"/>
    <col min="11268" max="11268" width="11" style="529" customWidth="1"/>
    <col min="11269" max="11269" width="11.5703125" style="529" customWidth="1"/>
    <col min="11270" max="11270" width="9.85546875" style="529" customWidth="1"/>
    <col min="11271" max="11271" width="9.5703125" style="529" customWidth="1"/>
    <col min="11272" max="11272" width="12.42578125" style="529" customWidth="1"/>
    <col min="11273" max="11273" width="13.140625" style="529" customWidth="1"/>
    <col min="11274" max="11274" width="10.7109375" style="529" customWidth="1"/>
    <col min="11275" max="11520" width="9.140625" style="529"/>
    <col min="11521" max="11521" width="89" style="529" customWidth="1"/>
    <col min="11522" max="11522" width="11.42578125" style="529" customWidth="1"/>
    <col min="11523" max="11523" width="12.140625" style="529" customWidth="1"/>
    <col min="11524" max="11524" width="11" style="529" customWidth="1"/>
    <col min="11525" max="11525" width="11.5703125" style="529" customWidth="1"/>
    <col min="11526" max="11526" width="9.85546875" style="529" customWidth="1"/>
    <col min="11527" max="11527" width="9.5703125" style="529" customWidth="1"/>
    <col min="11528" max="11528" width="12.42578125" style="529" customWidth="1"/>
    <col min="11529" max="11529" width="13.140625" style="529" customWidth="1"/>
    <col min="11530" max="11530" width="10.7109375" style="529" customWidth="1"/>
    <col min="11531" max="11776" width="9.140625" style="529"/>
    <col min="11777" max="11777" width="89" style="529" customWidth="1"/>
    <col min="11778" max="11778" width="11.42578125" style="529" customWidth="1"/>
    <col min="11779" max="11779" width="12.140625" style="529" customWidth="1"/>
    <col min="11780" max="11780" width="11" style="529" customWidth="1"/>
    <col min="11781" max="11781" width="11.5703125" style="529" customWidth="1"/>
    <col min="11782" max="11782" width="9.85546875" style="529" customWidth="1"/>
    <col min="11783" max="11783" width="9.5703125" style="529" customWidth="1"/>
    <col min="11784" max="11784" width="12.42578125" style="529" customWidth="1"/>
    <col min="11785" max="11785" width="13.140625" style="529" customWidth="1"/>
    <col min="11786" max="11786" width="10.7109375" style="529" customWidth="1"/>
    <col min="11787" max="12032" width="9.140625" style="529"/>
    <col min="12033" max="12033" width="89" style="529" customWidth="1"/>
    <col min="12034" max="12034" width="11.42578125" style="529" customWidth="1"/>
    <col min="12035" max="12035" width="12.140625" style="529" customWidth="1"/>
    <col min="12036" max="12036" width="11" style="529" customWidth="1"/>
    <col min="12037" max="12037" width="11.5703125" style="529" customWidth="1"/>
    <col min="12038" max="12038" width="9.85546875" style="529" customWidth="1"/>
    <col min="12039" max="12039" width="9.5703125" style="529" customWidth="1"/>
    <col min="12040" max="12040" width="12.42578125" style="529" customWidth="1"/>
    <col min="12041" max="12041" width="13.140625" style="529" customWidth="1"/>
    <col min="12042" max="12042" width="10.7109375" style="529" customWidth="1"/>
    <col min="12043" max="12288" width="9.140625" style="529"/>
    <col min="12289" max="12289" width="89" style="529" customWidth="1"/>
    <col min="12290" max="12290" width="11.42578125" style="529" customWidth="1"/>
    <col min="12291" max="12291" width="12.140625" style="529" customWidth="1"/>
    <col min="12292" max="12292" width="11" style="529" customWidth="1"/>
    <col min="12293" max="12293" width="11.5703125" style="529" customWidth="1"/>
    <col min="12294" max="12294" width="9.85546875" style="529" customWidth="1"/>
    <col min="12295" max="12295" width="9.5703125" style="529" customWidth="1"/>
    <col min="12296" max="12296" width="12.42578125" style="529" customWidth="1"/>
    <col min="12297" max="12297" width="13.140625" style="529" customWidth="1"/>
    <col min="12298" max="12298" width="10.7109375" style="529" customWidth="1"/>
    <col min="12299" max="12544" width="9.140625" style="529"/>
    <col min="12545" max="12545" width="89" style="529" customWidth="1"/>
    <col min="12546" max="12546" width="11.42578125" style="529" customWidth="1"/>
    <col min="12547" max="12547" width="12.140625" style="529" customWidth="1"/>
    <col min="12548" max="12548" width="11" style="529" customWidth="1"/>
    <col min="12549" max="12549" width="11.5703125" style="529" customWidth="1"/>
    <col min="12550" max="12550" width="9.85546875" style="529" customWidth="1"/>
    <col min="12551" max="12551" width="9.5703125" style="529" customWidth="1"/>
    <col min="12552" max="12552" width="12.42578125" style="529" customWidth="1"/>
    <col min="12553" max="12553" width="13.140625" style="529" customWidth="1"/>
    <col min="12554" max="12554" width="10.7109375" style="529" customWidth="1"/>
    <col min="12555" max="12800" width="9.140625" style="529"/>
    <col min="12801" max="12801" width="89" style="529" customWidth="1"/>
    <col min="12802" max="12802" width="11.42578125" style="529" customWidth="1"/>
    <col min="12803" max="12803" width="12.140625" style="529" customWidth="1"/>
    <col min="12804" max="12804" width="11" style="529" customWidth="1"/>
    <col min="12805" max="12805" width="11.5703125" style="529" customWidth="1"/>
    <col min="12806" max="12806" width="9.85546875" style="529" customWidth="1"/>
    <col min="12807" max="12807" width="9.5703125" style="529" customWidth="1"/>
    <col min="12808" max="12808" width="12.42578125" style="529" customWidth="1"/>
    <col min="12809" max="12809" width="13.140625" style="529" customWidth="1"/>
    <col min="12810" max="12810" width="10.7109375" style="529" customWidth="1"/>
    <col min="12811" max="13056" width="9.140625" style="529"/>
    <col min="13057" max="13057" width="89" style="529" customWidth="1"/>
    <col min="13058" max="13058" width="11.42578125" style="529" customWidth="1"/>
    <col min="13059" max="13059" width="12.140625" style="529" customWidth="1"/>
    <col min="13060" max="13060" width="11" style="529" customWidth="1"/>
    <col min="13061" max="13061" width="11.5703125" style="529" customWidth="1"/>
    <col min="13062" max="13062" width="9.85546875" style="529" customWidth="1"/>
    <col min="13063" max="13063" width="9.5703125" style="529" customWidth="1"/>
    <col min="13064" max="13064" width="12.42578125" style="529" customWidth="1"/>
    <col min="13065" max="13065" width="13.140625" style="529" customWidth="1"/>
    <col min="13066" max="13066" width="10.7109375" style="529" customWidth="1"/>
    <col min="13067" max="13312" width="9.140625" style="529"/>
    <col min="13313" max="13313" width="89" style="529" customWidth="1"/>
    <col min="13314" max="13314" width="11.42578125" style="529" customWidth="1"/>
    <col min="13315" max="13315" width="12.140625" style="529" customWidth="1"/>
    <col min="13316" max="13316" width="11" style="529" customWidth="1"/>
    <col min="13317" max="13317" width="11.5703125" style="529" customWidth="1"/>
    <col min="13318" max="13318" width="9.85546875" style="529" customWidth="1"/>
    <col min="13319" max="13319" width="9.5703125" style="529" customWidth="1"/>
    <col min="13320" max="13320" width="12.42578125" style="529" customWidth="1"/>
    <col min="13321" max="13321" width="13.140625" style="529" customWidth="1"/>
    <col min="13322" max="13322" width="10.7109375" style="529" customWidth="1"/>
    <col min="13323" max="13568" width="9.140625" style="529"/>
    <col min="13569" max="13569" width="89" style="529" customWidth="1"/>
    <col min="13570" max="13570" width="11.42578125" style="529" customWidth="1"/>
    <col min="13571" max="13571" width="12.140625" style="529" customWidth="1"/>
    <col min="13572" max="13572" width="11" style="529" customWidth="1"/>
    <col min="13573" max="13573" width="11.5703125" style="529" customWidth="1"/>
    <col min="13574" max="13574" width="9.85546875" style="529" customWidth="1"/>
    <col min="13575" max="13575" width="9.5703125" style="529" customWidth="1"/>
    <col min="13576" max="13576" width="12.42578125" style="529" customWidth="1"/>
    <col min="13577" max="13577" width="13.140625" style="529" customWidth="1"/>
    <col min="13578" max="13578" width="10.7109375" style="529" customWidth="1"/>
    <col min="13579" max="13824" width="9.140625" style="529"/>
    <col min="13825" max="13825" width="89" style="529" customWidth="1"/>
    <col min="13826" max="13826" width="11.42578125" style="529" customWidth="1"/>
    <col min="13827" max="13827" width="12.140625" style="529" customWidth="1"/>
    <col min="13828" max="13828" width="11" style="529" customWidth="1"/>
    <col min="13829" max="13829" width="11.5703125" style="529" customWidth="1"/>
    <col min="13830" max="13830" width="9.85546875" style="529" customWidth="1"/>
    <col min="13831" max="13831" width="9.5703125" style="529" customWidth="1"/>
    <col min="13832" max="13832" width="12.42578125" style="529" customWidth="1"/>
    <col min="13833" max="13833" width="13.140625" style="529" customWidth="1"/>
    <col min="13834" max="13834" width="10.7109375" style="529" customWidth="1"/>
    <col min="13835" max="14080" width="9.140625" style="529"/>
    <col min="14081" max="14081" width="89" style="529" customWidth="1"/>
    <col min="14082" max="14082" width="11.42578125" style="529" customWidth="1"/>
    <col min="14083" max="14083" width="12.140625" style="529" customWidth="1"/>
    <col min="14084" max="14084" width="11" style="529" customWidth="1"/>
    <col min="14085" max="14085" width="11.5703125" style="529" customWidth="1"/>
    <col min="14086" max="14086" width="9.85546875" style="529" customWidth="1"/>
    <col min="14087" max="14087" width="9.5703125" style="529" customWidth="1"/>
    <col min="14088" max="14088" width="12.42578125" style="529" customWidth="1"/>
    <col min="14089" max="14089" width="13.140625" style="529" customWidth="1"/>
    <col min="14090" max="14090" width="10.7109375" style="529" customWidth="1"/>
    <col min="14091" max="14336" width="9.140625" style="529"/>
    <col min="14337" max="14337" width="89" style="529" customWidth="1"/>
    <col min="14338" max="14338" width="11.42578125" style="529" customWidth="1"/>
    <col min="14339" max="14339" width="12.140625" style="529" customWidth="1"/>
    <col min="14340" max="14340" width="11" style="529" customWidth="1"/>
    <col min="14341" max="14341" width="11.5703125" style="529" customWidth="1"/>
    <col min="14342" max="14342" width="9.85546875" style="529" customWidth="1"/>
    <col min="14343" max="14343" width="9.5703125" style="529" customWidth="1"/>
    <col min="14344" max="14344" width="12.42578125" style="529" customWidth="1"/>
    <col min="14345" max="14345" width="13.140625" style="529" customWidth="1"/>
    <col min="14346" max="14346" width="10.7109375" style="529" customWidth="1"/>
    <col min="14347" max="14592" width="9.140625" style="529"/>
    <col min="14593" max="14593" width="89" style="529" customWidth="1"/>
    <col min="14594" max="14594" width="11.42578125" style="529" customWidth="1"/>
    <col min="14595" max="14595" width="12.140625" style="529" customWidth="1"/>
    <col min="14596" max="14596" width="11" style="529" customWidth="1"/>
    <col min="14597" max="14597" width="11.5703125" style="529" customWidth="1"/>
    <col min="14598" max="14598" width="9.85546875" style="529" customWidth="1"/>
    <col min="14599" max="14599" width="9.5703125" style="529" customWidth="1"/>
    <col min="14600" max="14600" width="12.42578125" style="529" customWidth="1"/>
    <col min="14601" max="14601" width="13.140625" style="529" customWidth="1"/>
    <col min="14602" max="14602" width="10.7109375" style="529" customWidth="1"/>
    <col min="14603" max="14848" width="9.140625" style="529"/>
    <col min="14849" max="14849" width="89" style="529" customWidth="1"/>
    <col min="14850" max="14850" width="11.42578125" style="529" customWidth="1"/>
    <col min="14851" max="14851" width="12.140625" style="529" customWidth="1"/>
    <col min="14852" max="14852" width="11" style="529" customWidth="1"/>
    <col min="14853" max="14853" width="11.5703125" style="529" customWidth="1"/>
    <col min="14854" max="14854" width="9.85546875" style="529" customWidth="1"/>
    <col min="14855" max="14855" width="9.5703125" style="529" customWidth="1"/>
    <col min="14856" max="14856" width="12.42578125" style="529" customWidth="1"/>
    <col min="14857" max="14857" width="13.140625" style="529" customWidth="1"/>
    <col min="14858" max="14858" width="10.7109375" style="529" customWidth="1"/>
    <col min="14859" max="15104" width="9.140625" style="529"/>
    <col min="15105" max="15105" width="89" style="529" customWidth="1"/>
    <col min="15106" max="15106" width="11.42578125" style="529" customWidth="1"/>
    <col min="15107" max="15107" width="12.140625" style="529" customWidth="1"/>
    <col min="15108" max="15108" width="11" style="529" customWidth="1"/>
    <col min="15109" max="15109" width="11.5703125" style="529" customWidth="1"/>
    <col min="15110" max="15110" width="9.85546875" style="529" customWidth="1"/>
    <col min="15111" max="15111" width="9.5703125" style="529" customWidth="1"/>
    <col min="15112" max="15112" width="12.42578125" style="529" customWidth="1"/>
    <col min="15113" max="15113" width="13.140625" style="529" customWidth="1"/>
    <col min="15114" max="15114" width="10.7109375" style="529" customWidth="1"/>
    <col min="15115" max="15360" width="9.140625" style="529"/>
    <col min="15361" max="15361" width="89" style="529" customWidth="1"/>
    <col min="15362" max="15362" width="11.42578125" style="529" customWidth="1"/>
    <col min="15363" max="15363" width="12.140625" style="529" customWidth="1"/>
    <col min="15364" max="15364" width="11" style="529" customWidth="1"/>
    <col min="15365" max="15365" width="11.5703125" style="529" customWidth="1"/>
    <col min="15366" max="15366" width="9.85546875" style="529" customWidth="1"/>
    <col min="15367" max="15367" width="9.5703125" style="529" customWidth="1"/>
    <col min="15368" max="15368" width="12.42578125" style="529" customWidth="1"/>
    <col min="15369" max="15369" width="13.140625" style="529" customWidth="1"/>
    <col min="15370" max="15370" width="10.7109375" style="529" customWidth="1"/>
    <col min="15371" max="15616" width="9.140625" style="529"/>
    <col min="15617" max="15617" width="89" style="529" customWidth="1"/>
    <col min="15618" max="15618" width="11.42578125" style="529" customWidth="1"/>
    <col min="15619" max="15619" width="12.140625" style="529" customWidth="1"/>
    <col min="15620" max="15620" width="11" style="529" customWidth="1"/>
    <col min="15621" max="15621" width="11.5703125" style="529" customWidth="1"/>
    <col min="15622" max="15622" width="9.85546875" style="529" customWidth="1"/>
    <col min="15623" max="15623" width="9.5703125" style="529" customWidth="1"/>
    <col min="15624" max="15624" width="12.42578125" style="529" customWidth="1"/>
    <col min="15625" max="15625" width="13.140625" style="529" customWidth="1"/>
    <col min="15626" max="15626" width="10.7109375" style="529" customWidth="1"/>
    <col min="15627" max="15872" width="9.140625" style="529"/>
    <col min="15873" max="15873" width="89" style="529" customWidth="1"/>
    <col min="15874" max="15874" width="11.42578125" style="529" customWidth="1"/>
    <col min="15875" max="15875" width="12.140625" style="529" customWidth="1"/>
    <col min="15876" max="15876" width="11" style="529" customWidth="1"/>
    <col min="15877" max="15877" width="11.5703125" style="529" customWidth="1"/>
    <col min="15878" max="15878" width="9.85546875" style="529" customWidth="1"/>
    <col min="15879" max="15879" width="9.5703125" style="529" customWidth="1"/>
    <col min="15880" max="15880" width="12.42578125" style="529" customWidth="1"/>
    <col min="15881" max="15881" width="13.140625" style="529" customWidth="1"/>
    <col min="15882" max="15882" width="10.7109375" style="529" customWidth="1"/>
    <col min="15883" max="16128" width="9.140625" style="529"/>
    <col min="16129" max="16129" width="89" style="529" customWidth="1"/>
    <col min="16130" max="16130" width="11.42578125" style="529" customWidth="1"/>
    <col min="16131" max="16131" width="12.140625" style="529" customWidth="1"/>
    <col min="16132" max="16132" width="11" style="529" customWidth="1"/>
    <col min="16133" max="16133" width="11.5703125" style="529" customWidth="1"/>
    <col min="16134" max="16134" width="9.85546875" style="529" customWidth="1"/>
    <col min="16135" max="16135" width="9.5703125" style="529" customWidth="1"/>
    <col min="16136" max="16136" width="12.42578125" style="529" customWidth="1"/>
    <col min="16137" max="16137" width="13.140625" style="529" customWidth="1"/>
    <col min="16138" max="16138" width="10.7109375" style="529" customWidth="1"/>
    <col min="16139" max="16384" width="9.140625" style="529"/>
  </cols>
  <sheetData>
    <row r="1" spans="1:10" ht="47.25" customHeight="1">
      <c r="A1" s="4267" t="s">
        <v>134</v>
      </c>
      <c r="B1" s="4267"/>
      <c r="C1" s="4267"/>
      <c r="D1" s="4267"/>
      <c r="E1" s="4267"/>
      <c r="F1" s="4267"/>
      <c r="G1" s="4267"/>
      <c r="H1" s="4267"/>
      <c r="I1" s="4267"/>
      <c r="J1" s="4267"/>
    </row>
    <row r="2" spans="1:10" ht="15" customHeight="1">
      <c r="A2" s="4267" t="s">
        <v>383</v>
      </c>
      <c r="B2" s="4267"/>
      <c r="C2" s="4267"/>
      <c r="D2" s="4267"/>
      <c r="E2" s="4267"/>
      <c r="F2" s="4267"/>
      <c r="G2" s="4267"/>
      <c r="H2" s="4267"/>
      <c r="I2" s="4267"/>
      <c r="J2" s="4267"/>
    </row>
    <row r="3" spans="1:10" ht="19.5" customHeight="1" thickBot="1">
      <c r="A3" s="3007"/>
      <c r="B3" s="530"/>
      <c r="C3" s="530"/>
      <c r="D3" s="530"/>
      <c r="E3" s="530"/>
      <c r="F3" s="530"/>
      <c r="G3" s="530"/>
      <c r="H3" s="530"/>
      <c r="I3" s="530"/>
      <c r="J3" s="530"/>
    </row>
    <row r="4" spans="1:10" ht="33" customHeight="1" thickBot="1">
      <c r="A4" s="4268" t="s">
        <v>9</v>
      </c>
      <c r="B4" s="4285" t="s">
        <v>19</v>
      </c>
      <c r="C4" s="4286"/>
      <c r="D4" s="4287"/>
      <c r="E4" s="4285" t="s">
        <v>20</v>
      </c>
      <c r="F4" s="4286"/>
      <c r="G4" s="4287"/>
      <c r="H4" s="4261" t="s">
        <v>21</v>
      </c>
      <c r="I4" s="4262"/>
      <c r="J4" s="4263"/>
    </row>
    <row r="5" spans="1:10" ht="123.75" customHeight="1" thickBot="1">
      <c r="A5" s="4270"/>
      <c r="B5" s="1055" t="s">
        <v>26</v>
      </c>
      <c r="C5" s="1055" t="s">
        <v>27</v>
      </c>
      <c r="D5" s="1055" t="s">
        <v>4</v>
      </c>
      <c r="E5" s="1055" t="s">
        <v>26</v>
      </c>
      <c r="F5" s="1055" t="s">
        <v>27</v>
      </c>
      <c r="G5" s="1055" t="s">
        <v>4</v>
      </c>
      <c r="H5" s="1055" t="s">
        <v>26</v>
      </c>
      <c r="I5" s="1055" t="s">
        <v>27</v>
      </c>
      <c r="J5" s="1055" t="s">
        <v>4</v>
      </c>
    </row>
    <row r="6" spans="1:10" ht="31.5" customHeight="1" thickBot="1">
      <c r="A6" s="3416" t="s">
        <v>22</v>
      </c>
      <c r="B6" s="3446"/>
      <c r="C6" s="3447"/>
      <c r="D6" s="3448"/>
      <c r="E6" s="3446"/>
      <c r="F6" s="3447"/>
      <c r="G6" s="3449"/>
      <c r="H6" s="683"/>
      <c r="I6" s="684"/>
      <c r="J6" s="620"/>
    </row>
    <row r="7" spans="1:10" ht="29.25" customHeight="1">
      <c r="A7" s="3179" t="s">
        <v>254</v>
      </c>
      <c r="B7" s="3463">
        <f t="shared" ref="B7:J22" si="0">B31+B54</f>
        <v>21</v>
      </c>
      <c r="C7" s="3203">
        <f t="shared" si="0"/>
        <v>0</v>
      </c>
      <c r="D7" s="3201">
        <f t="shared" si="0"/>
        <v>21</v>
      </c>
      <c r="E7" s="3463">
        <f t="shared" si="0"/>
        <v>18</v>
      </c>
      <c r="F7" s="3203">
        <f t="shared" si="0"/>
        <v>0</v>
      </c>
      <c r="G7" s="3201">
        <f t="shared" si="0"/>
        <v>18</v>
      </c>
      <c r="H7" s="3463">
        <f t="shared" si="0"/>
        <v>39</v>
      </c>
      <c r="I7" s="3203">
        <f t="shared" si="0"/>
        <v>0</v>
      </c>
      <c r="J7" s="3496">
        <f t="shared" si="0"/>
        <v>39</v>
      </c>
    </row>
    <row r="8" spans="1:10" ht="29.25" customHeight="1">
      <c r="A8" s="3176" t="s">
        <v>255</v>
      </c>
      <c r="B8" s="1454">
        <f t="shared" si="0"/>
        <v>20</v>
      </c>
      <c r="C8" s="1463">
        <f t="shared" si="0"/>
        <v>0</v>
      </c>
      <c r="D8" s="3182">
        <f t="shared" si="0"/>
        <v>20</v>
      </c>
      <c r="E8" s="1454">
        <f t="shared" si="0"/>
        <v>13</v>
      </c>
      <c r="F8" s="1463">
        <f t="shared" si="0"/>
        <v>0</v>
      </c>
      <c r="G8" s="3182">
        <f t="shared" si="0"/>
        <v>13</v>
      </c>
      <c r="H8" s="1454">
        <f t="shared" si="0"/>
        <v>33</v>
      </c>
      <c r="I8" s="1463">
        <f t="shared" si="0"/>
        <v>0</v>
      </c>
      <c r="J8" s="1459">
        <f t="shared" si="0"/>
        <v>33</v>
      </c>
    </row>
    <row r="9" spans="1:10" ht="29.25" customHeight="1">
      <c r="A9" s="3176" t="s">
        <v>256</v>
      </c>
      <c r="B9" s="1454">
        <f t="shared" si="0"/>
        <v>18</v>
      </c>
      <c r="C9" s="1463">
        <f t="shared" si="0"/>
        <v>0</v>
      </c>
      <c r="D9" s="3182">
        <f t="shared" si="0"/>
        <v>18</v>
      </c>
      <c r="E9" s="1454">
        <f t="shared" si="0"/>
        <v>10</v>
      </c>
      <c r="F9" s="1463">
        <f t="shared" si="0"/>
        <v>0</v>
      </c>
      <c r="G9" s="3182">
        <f t="shared" si="0"/>
        <v>10</v>
      </c>
      <c r="H9" s="1454">
        <f t="shared" si="0"/>
        <v>28</v>
      </c>
      <c r="I9" s="1463">
        <f t="shared" si="0"/>
        <v>0</v>
      </c>
      <c r="J9" s="1459">
        <f t="shared" si="0"/>
        <v>28</v>
      </c>
    </row>
    <row r="10" spans="1:10">
      <c r="A10" s="3176" t="s">
        <v>257</v>
      </c>
      <c r="B10" s="1454">
        <f t="shared" si="0"/>
        <v>12</v>
      </c>
      <c r="C10" s="1463">
        <f t="shared" si="0"/>
        <v>0</v>
      </c>
      <c r="D10" s="3182">
        <f t="shared" si="0"/>
        <v>12</v>
      </c>
      <c r="E10" s="1454">
        <f t="shared" si="0"/>
        <v>14</v>
      </c>
      <c r="F10" s="1463">
        <f t="shared" si="0"/>
        <v>0</v>
      </c>
      <c r="G10" s="3182">
        <f t="shared" si="0"/>
        <v>14</v>
      </c>
      <c r="H10" s="1454">
        <f t="shared" si="0"/>
        <v>26</v>
      </c>
      <c r="I10" s="1463">
        <f t="shared" si="0"/>
        <v>0</v>
      </c>
      <c r="J10" s="1459">
        <f t="shared" si="0"/>
        <v>26</v>
      </c>
    </row>
    <row r="11" spans="1:10">
      <c r="A11" s="3176" t="s">
        <v>149</v>
      </c>
      <c r="B11" s="1454">
        <f t="shared" si="0"/>
        <v>16</v>
      </c>
      <c r="C11" s="1463">
        <f t="shared" si="0"/>
        <v>0</v>
      </c>
      <c r="D11" s="3182">
        <f t="shared" si="0"/>
        <v>16</v>
      </c>
      <c r="E11" s="1454">
        <f t="shared" si="0"/>
        <v>28</v>
      </c>
      <c r="F11" s="1463">
        <f t="shared" si="0"/>
        <v>0</v>
      </c>
      <c r="G11" s="3182">
        <f t="shared" si="0"/>
        <v>28</v>
      </c>
      <c r="H11" s="1454">
        <f t="shared" si="0"/>
        <v>44</v>
      </c>
      <c r="I11" s="1463">
        <f t="shared" si="0"/>
        <v>0</v>
      </c>
      <c r="J11" s="1459">
        <f t="shared" si="0"/>
        <v>44</v>
      </c>
    </row>
    <row r="12" spans="1:10">
      <c r="A12" s="3176" t="s">
        <v>258</v>
      </c>
      <c r="B12" s="1454">
        <f t="shared" si="0"/>
        <v>15</v>
      </c>
      <c r="C12" s="1463">
        <f t="shared" si="0"/>
        <v>1</v>
      </c>
      <c r="D12" s="3182">
        <f t="shared" si="0"/>
        <v>16</v>
      </c>
      <c r="E12" s="1454">
        <f t="shared" si="0"/>
        <v>12</v>
      </c>
      <c r="F12" s="1463">
        <f t="shared" si="0"/>
        <v>1</v>
      </c>
      <c r="G12" s="3182">
        <f t="shared" si="0"/>
        <v>13</v>
      </c>
      <c r="H12" s="1454">
        <f t="shared" si="0"/>
        <v>27</v>
      </c>
      <c r="I12" s="1463">
        <f t="shared" si="0"/>
        <v>2</v>
      </c>
      <c r="J12" s="1459">
        <f t="shared" si="0"/>
        <v>29</v>
      </c>
    </row>
    <row r="13" spans="1:10">
      <c r="A13" s="3176" t="s">
        <v>150</v>
      </c>
      <c r="B13" s="1454">
        <f t="shared" si="0"/>
        <v>33</v>
      </c>
      <c r="C13" s="1463">
        <f t="shared" si="0"/>
        <v>0</v>
      </c>
      <c r="D13" s="3182">
        <f t="shared" si="0"/>
        <v>33</v>
      </c>
      <c r="E13" s="1454">
        <f t="shared" si="0"/>
        <v>29</v>
      </c>
      <c r="F13" s="1463">
        <f t="shared" si="0"/>
        <v>0</v>
      </c>
      <c r="G13" s="3182">
        <f t="shared" si="0"/>
        <v>29</v>
      </c>
      <c r="H13" s="1454">
        <f t="shared" si="0"/>
        <v>62</v>
      </c>
      <c r="I13" s="1463">
        <f t="shared" si="0"/>
        <v>0</v>
      </c>
      <c r="J13" s="1459">
        <f t="shared" si="0"/>
        <v>62</v>
      </c>
    </row>
    <row r="14" spans="1:10">
      <c r="A14" s="3176" t="s">
        <v>259</v>
      </c>
      <c r="B14" s="1454">
        <f t="shared" si="0"/>
        <v>24</v>
      </c>
      <c r="C14" s="1463">
        <f t="shared" si="0"/>
        <v>0</v>
      </c>
      <c r="D14" s="3182">
        <f t="shared" si="0"/>
        <v>24</v>
      </c>
      <c r="E14" s="1454">
        <f t="shared" si="0"/>
        <v>14</v>
      </c>
      <c r="F14" s="1463">
        <f t="shared" si="0"/>
        <v>0</v>
      </c>
      <c r="G14" s="3182">
        <f t="shared" si="0"/>
        <v>14</v>
      </c>
      <c r="H14" s="1454">
        <f t="shared" si="0"/>
        <v>38</v>
      </c>
      <c r="I14" s="1463">
        <f t="shared" si="0"/>
        <v>0</v>
      </c>
      <c r="J14" s="1459">
        <f t="shared" si="0"/>
        <v>38</v>
      </c>
    </row>
    <row r="15" spans="1:10" ht="21" thickBot="1">
      <c r="A15" s="3177" t="s">
        <v>151</v>
      </c>
      <c r="B15" s="3464">
        <f t="shared" si="0"/>
        <v>19</v>
      </c>
      <c r="C15" s="3205">
        <f t="shared" si="0"/>
        <v>1</v>
      </c>
      <c r="D15" s="3156">
        <f t="shared" si="0"/>
        <v>20</v>
      </c>
      <c r="E15" s="3464">
        <f t="shared" si="0"/>
        <v>20</v>
      </c>
      <c r="F15" s="3205">
        <f t="shared" si="0"/>
        <v>0</v>
      </c>
      <c r="G15" s="3156">
        <f t="shared" si="0"/>
        <v>20</v>
      </c>
      <c r="H15" s="3464">
        <f t="shared" si="0"/>
        <v>39</v>
      </c>
      <c r="I15" s="3205">
        <f t="shared" si="0"/>
        <v>1</v>
      </c>
      <c r="J15" s="3183">
        <f t="shared" si="0"/>
        <v>40</v>
      </c>
    </row>
    <row r="16" spans="1:10" ht="21" thickBot="1">
      <c r="A16" s="3248" t="s">
        <v>152</v>
      </c>
      <c r="B16" s="3463">
        <f t="shared" si="0"/>
        <v>32</v>
      </c>
      <c r="C16" s="3203">
        <f t="shared" si="0"/>
        <v>12</v>
      </c>
      <c r="D16" s="3201">
        <f t="shared" si="0"/>
        <v>44</v>
      </c>
      <c r="E16" s="3463">
        <f t="shared" si="0"/>
        <v>46</v>
      </c>
      <c r="F16" s="3203">
        <f t="shared" si="0"/>
        <v>2</v>
      </c>
      <c r="G16" s="3201">
        <f t="shared" si="0"/>
        <v>48</v>
      </c>
      <c r="H16" s="3463">
        <f t="shared" si="0"/>
        <v>78</v>
      </c>
      <c r="I16" s="3203">
        <f t="shared" si="0"/>
        <v>14</v>
      </c>
      <c r="J16" s="3201">
        <f t="shared" si="0"/>
        <v>92</v>
      </c>
    </row>
    <row r="17" spans="1:10">
      <c r="A17" s="3145" t="s">
        <v>274</v>
      </c>
      <c r="B17" s="3463">
        <f t="shared" si="0"/>
        <v>0</v>
      </c>
      <c r="C17" s="3203">
        <f t="shared" si="0"/>
        <v>0</v>
      </c>
      <c r="D17" s="3201">
        <f t="shared" si="0"/>
        <v>0</v>
      </c>
      <c r="E17" s="3463">
        <f t="shared" si="0"/>
        <v>16</v>
      </c>
      <c r="F17" s="3203">
        <f t="shared" si="0"/>
        <v>1</v>
      </c>
      <c r="G17" s="3201">
        <f t="shared" si="0"/>
        <v>17</v>
      </c>
      <c r="H17" s="3463">
        <f t="shared" si="0"/>
        <v>16</v>
      </c>
      <c r="I17" s="3203">
        <f t="shared" si="0"/>
        <v>1</v>
      </c>
      <c r="J17" s="3496">
        <f t="shared" si="0"/>
        <v>17</v>
      </c>
    </row>
    <row r="18" spans="1:10" ht="40.5">
      <c r="A18" s="3149" t="s">
        <v>296</v>
      </c>
      <c r="B18" s="1454">
        <f t="shared" si="0"/>
        <v>0</v>
      </c>
      <c r="C18" s="1463">
        <f t="shared" si="0"/>
        <v>0</v>
      </c>
      <c r="D18" s="3182">
        <f t="shared" si="0"/>
        <v>0</v>
      </c>
      <c r="E18" s="1454">
        <f t="shared" si="0"/>
        <v>16</v>
      </c>
      <c r="F18" s="1463">
        <f t="shared" si="0"/>
        <v>1</v>
      </c>
      <c r="G18" s="3182">
        <f t="shared" si="0"/>
        <v>17</v>
      </c>
      <c r="H18" s="1454">
        <f t="shared" si="0"/>
        <v>16</v>
      </c>
      <c r="I18" s="1463">
        <f t="shared" si="0"/>
        <v>1</v>
      </c>
      <c r="J18" s="1459">
        <f t="shared" si="0"/>
        <v>17</v>
      </c>
    </row>
    <row r="19" spans="1:10">
      <c r="A19" s="1458" t="s">
        <v>276</v>
      </c>
      <c r="B19" s="1454">
        <f t="shared" si="0"/>
        <v>32</v>
      </c>
      <c r="C19" s="1463">
        <f t="shared" si="0"/>
        <v>12</v>
      </c>
      <c r="D19" s="3182">
        <f t="shared" si="0"/>
        <v>44</v>
      </c>
      <c r="E19" s="1454">
        <f t="shared" si="0"/>
        <v>0</v>
      </c>
      <c r="F19" s="1463">
        <f t="shared" si="0"/>
        <v>0</v>
      </c>
      <c r="G19" s="3182">
        <f t="shared" si="0"/>
        <v>0</v>
      </c>
      <c r="H19" s="1454">
        <f t="shared" si="0"/>
        <v>32</v>
      </c>
      <c r="I19" s="1463">
        <f t="shared" si="0"/>
        <v>12</v>
      </c>
      <c r="J19" s="1459">
        <f t="shared" si="0"/>
        <v>44</v>
      </c>
    </row>
    <row r="20" spans="1:10" ht="21" thickBot="1">
      <c r="A20" s="3166" t="s">
        <v>277</v>
      </c>
      <c r="B20" s="3464">
        <f t="shared" si="0"/>
        <v>0</v>
      </c>
      <c r="C20" s="3205">
        <f t="shared" si="0"/>
        <v>0</v>
      </c>
      <c r="D20" s="3156">
        <f t="shared" si="0"/>
        <v>0</v>
      </c>
      <c r="E20" s="3464">
        <f t="shared" si="0"/>
        <v>14</v>
      </c>
      <c r="F20" s="3205">
        <f t="shared" si="0"/>
        <v>0</v>
      </c>
      <c r="G20" s="3156">
        <f t="shared" si="0"/>
        <v>14</v>
      </c>
      <c r="H20" s="3464">
        <f t="shared" si="0"/>
        <v>14</v>
      </c>
      <c r="I20" s="3205">
        <f t="shared" si="0"/>
        <v>0</v>
      </c>
      <c r="J20" s="3183">
        <f t="shared" si="0"/>
        <v>14</v>
      </c>
    </row>
    <row r="21" spans="1:10" ht="29.25" customHeight="1">
      <c r="A21" s="3179" t="s">
        <v>153</v>
      </c>
      <c r="B21" s="3463">
        <f t="shared" si="0"/>
        <v>12</v>
      </c>
      <c r="C21" s="3203">
        <f t="shared" si="0"/>
        <v>1</v>
      </c>
      <c r="D21" s="3201">
        <f t="shared" si="0"/>
        <v>13</v>
      </c>
      <c r="E21" s="3463">
        <f t="shared" si="0"/>
        <v>14</v>
      </c>
      <c r="F21" s="3203">
        <f t="shared" si="0"/>
        <v>0</v>
      </c>
      <c r="G21" s="3201">
        <f t="shared" si="0"/>
        <v>14</v>
      </c>
      <c r="H21" s="3463">
        <f t="shared" si="0"/>
        <v>26</v>
      </c>
      <c r="I21" s="3203">
        <f t="shared" si="0"/>
        <v>1</v>
      </c>
      <c r="J21" s="3496">
        <f t="shared" si="0"/>
        <v>27</v>
      </c>
    </row>
    <row r="22" spans="1:10" ht="29.25" customHeight="1">
      <c r="A22" s="3176" t="s">
        <v>154</v>
      </c>
      <c r="B22" s="1454">
        <f t="shared" si="0"/>
        <v>36</v>
      </c>
      <c r="C22" s="1463">
        <f t="shared" si="0"/>
        <v>0</v>
      </c>
      <c r="D22" s="3182">
        <f t="shared" si="0"/>
        <v>36</v>
      </c>
      <c r="E22" s="1454">
        <f t="shared" si="0"/>
        <v>30</v>
      </c>
      <c r="F22" s="1463">
        <f t="shared" si="0"/>
        <v>0</v>
      </c>
      <c r="G22" s="3182">
        <f t="shared" si="0"/>
        <v>30</v>
      </c>
      <c r="H22" s="1454">
        <f t="shared" si="0"/>
        <v>66</v>
      </c>
      <c r="I22" s="1463">
        <f t="shared" si="0"/>
        <v>0</v>
      </c>
      <c r="J22" s="1459">
        <f t="shared" si="0"/>
        <v>66</v>
      </c>
    </row>
    <row r="23" spans="1:10" ht="29.25" customHeight="1">
      <c r="A23" s="3176" t="s">
        <v>156</v>
      </c>
      <c r="B23" s="1454">
        <f t="shared" ref="B23:J28" si="1">B47+B70</f>
        <v>24</v>
      </c>
      <c r="C23" s="1463">
        <f t="shared" si="1"/>
        <v>0</v>
      </c>
      <c r="D23" s="3182">
        <f t="shared" si="1"/>
        <v>24</v>
      </c>
      <c r="E23" s="1454">
        <f t="shared" si="1"/>
        <v>21</v>
      </c>
      <c r="F23" s="1463">
        <f t="shared" si="1"/>
        <v>0</v>
      </c>
      <c r="G23" s="3182">
        <f t="shared" si="1"/>
        <v>21</v>
      </c>
      <c r="H23" s="1454">
        <f t="shared" si="1"/>
        <v>45</v>
      </c>
      <c r="I23" s="1463">
        <f t="shared" si="1"/>
        <v>0</v>
      </c>
      <c r="J23" s="1459">
        <f t="shared" si="1"/>
        <v>45</v>
      </c>
    </row>
    <row r="24" spans="1:10" ht="29.25" customHeight="1">
      <c r="A24" s="3176" t="s">
        <v>260</v>
      </c>
      <c r="B24" s="1454">
        <f t="shared" si="1"/>
        <v>7</v>
      </c>
      <c r="C24" s="1463">
        <f t="shared" si="1"/>
        <v>0</v>
      </c>
      <c r="D24" s="3182">
        <f t="shared" si="1"/>
        <v>7</v>
      </c>
      <c r="E24" s="1454">
        <f t="shared" si="1"/>
        <v>8</v>
      </c>
      <c r="F24" s="1463">
        <f t="shared" si="1"/>
        <v>0</v>
      </c>
      <c r="G24" s="3182">
        <f t="shared" si="1"/>
        <v>8</v>
      </c>
      <c r="H24" s="1454">
        <f t="shared" si="1"/>
        <v>15</v>
      </c>
      <c r="I24" s="1463">
        <f t="shared" si="1"/>
        <v>0</v>
      </c>
      <c r="J24" s="1459">
        <f t="shared" si="1"/>
        <v>15</v>
      </c>
    </row>
    <row r="25" spans="1:10">
      <c r="A25" s="3176" t="s">
        <v>157</v>
      </c>
      <c r="B25" s="1454">
        <f t="shared" si="1"/>
        <v>7</v>
      </c>
      <c r="C25" s="1463">
        <f t="shared" si="1"/>
        <v>0</v>
      </c>
      <c r="D25" s="3182">
        <f t="shared" si="1"/>
        <v>7</v>
      </c>
      <c r="E25" s="1454">
        <f t="shared" si="1"/>
        <v>4</v>
      </c>
      <c r="F25" s="1463">
        <f t="shared" si="1"/>
        <v>0</v>
      </c>
      <c r="G25" s="3182">
        <f t="shared" si="1"/>
        <v>4</v>
      </c>
      <c r="H25" s="1454">
        <f t="shared" si="1"/>
        <v>11</v>
      </c>
      <c r="I25" s="1463">
        <f t="shared" si="1"/>
        <v>0</v>
      </c>
      <c r="J25" s="1459">
        <f t="shared" si="1"/>
        <v>11</v>
      </c>
    </row>
    <row r="26" spans="1:10" ht="40.5">
      <c r="A26" s="3176" t="s">
        <v>158</v>
      </c>
      <c r="B26" s="1454">
        <f t="shared" si="1"/>
        <v>0</v>
      </c>
      <c r="C26" s="1463">
        <f t="shared" si="1"/>
        <v>0</v>
      </c>
      <c r="D26" s="3182">
        <f t="shared" si="1"/>
        <v>0</v>
      </c>
      <c r="E26" s="1454">
        <f t="shared" si="1"/>
        <v>6</v>
      </c>
      <c r="F26" s="1463">
        <f t="shared" si="1"/>
        <v>0</v>
      </c>
      <c r="G26" s="3182">
        <f t="shared" si="1"/>
        <v>6</v>
      </c>
      <c r="H26" s="1454">
        <f t="shared" si="1"/>
        <v>6</v>
      </c>
      <c r="I26" s="1463">
        <f t="shared" si="1"/>
        <v>0</v>
      </c>
      <c r="J26" s="1459">
        <f t="shared" si="1"/>
        <v>6</v>
      </c>
    </row>
    <row r="27" spans="1:10" ht="21" thickBot="1">
      <c r="A27" s="3177" t="s">
        <v>261</v>
      </c>
      <c r="B27" s="3464">
        <f t="shared" si="1"/>
        <v>8</v>
      </c>
      <c r="C27" s="3205">
        <f t="shared" si="1"/>
        <v>0</v>
      </c>
      <c r="D27" s="3156">
        <f t="shared" si="1"/>
        <v>8</v>
      </c>
      <c r="E27" s="3464">
        <f t="shared" si="1"/>
        <v>5</v>
      </c>
      <c r="F27" s="3205">
        <f t="shared" si="1"/>
        <v>0</v>
      </c>
      <c r="G27" s="3156">
        <f t="shared" si="1"/>
        <v>5</v>
      </c>
      <c r="H27" s="3464">
        <f t="shared" si="1"/>
        <v>13</v>
      </c>
      <c r="I27" s="3205">
        <f t="shared" si="1"/>
        <v>0</v>
      </c>
      <c r="J27" s="3183">
        <f t="shared" si="1"/>
        <v>13</v>
      </c>
    </row>
    <row r="28" spans="1:10" ht="31.5" customHeight="1" thickBot="1">
      <c r="A28" s="1057" t="s">
        <v>12</v>
      </c>
      <c r="B28" s="3465">
        <f t="shared" si="1"/>
        <v>304</v>
      </c>
      <c r="C28" s="3209">
        <f t="shared" si="1"/>
        <v>15</v>
      </c>
      <c r="D28" s="3155">
        <f t="shared" si="1"/>
        <v>319</v>
      </c>
      <c r="E28" s="3465">
        <f t="shared" si="1"/>
        <v>292</v>
      </c>
      <c r="F28" s="3209">
        <f t="shared" si="1"/>
        <v>3</v>
      </c>
      <c r="G28" s="3155">
        <f t="shared" si="1"/>
        <v>295</v>
      </c>
      <c r="H28" s="3465">
        <f t="shared" si="1"/>
        <v>596</v>
      </c>
      <c r="I28" s="3209">
        <f t="shared" si="1"/>
        <v>18</v>
      </c>
      <c r="J28" s="3155">
        <f t="shared" si="1"/>
        <v>614</v>
      </c>
    </row>
    <row r="29" spans="1:10" ht="27" customHeight="1" thickBot="1">
      <c r="A29" s="3112" t="s">
        <v>23</v>
      </c>
      <c r="B29" s="3466"/>
      <c r="C29" s="3211"/>
      <c r="D29" s="3187"/>
      <c r="E29" s="3466"/>
      <c r="F29" s="3211"/>
      <c r="G29" s="3187"/>
      <c r="H29" s="3490"/>
      <c r="I29" s="1465"/>
      <c r="J29" s="3497"/>
    </row>
    <row r="30" spans="1:10" ht="31.5" customHeight="1" thickBot="1">
      <c r="A30" s="3114" t="s">
        <v>11</v>
      </c>
      <c r="B30" s="3467"/>
      <c r="C30" s="3451"/>
      <c r="D30" s="3474"/>
      <c r="E30" s="3467"/>
      <c r="F30" s="3451"/>
      <c r="G30" s="3474"/>
      <c r="H30" s="1132"/>
      <c r="I30" s="685"/>
      <c r="J30" s="3459"/>
    </row>
    <row r="31" spans="1:10" ht="24.95" customHeight="1">
      <c r="A31" s="3179" t="s">
        <v>254</v>
      </c>
      <c r="B31" s="3191">
        <v>21</v>
      </c>
      <c r="C31" s="3213">
        <v>0</v>
      </c>
      <c r="D31" s="3202">
        <v>21</v>
      </c>
      <c r="E31" s="3191">
        <v>18</v>
      </c>
      <c r="F31" s="3213">
        <v>0</v>
      </c>
      <c r="G31" s="3202">
        <v>18</v>
      </c>
      <c r="H31" s="3491">
        <f>B31+E31</f>
        <v>39</v>
      </c>
      <c r="I31" s="3460">
        <f>C31+F31</f>
        <v>0</v>
      </c>
      <c r="J31" s="3498">
        <f>H31+I31</f>
        <v>39</v>
      </c>
    </row>
    <row r="32" spans="1:10" ht="24.95" customHeight="1">
      <c r="A32" s="3176" t="s">
        <v>255</v>
      </c>
      <c r="B32" s="1447">
        <v>20</v>
      </c>
      <c r="C32" s="1450">
        <v>0</v>
      </c>
      <c r="D32" s="3124">
        <v>20</v>
      </c>
      <c r="E32" s="1447">
        <v>13</v>
      </c>
      <c r="F32" s="1450">
        <v>0</v>
      </c>
      <c r="G32" s="3124">
        <v>13</v>
      </c>
      <c r="H32" s="3492">
        <f t="shared" ref="H32:I39" si="2">B32+E32</f>
        <v>33</v>
      </c>
      <c r="I32" s="3461">
        <f t="shared" si="2"/>
        <v>0</v>
      </c>
      <c r="J32" s="3499">
        <f t="shared" ref="J32:J39" si="3">H32+I32</f>
        <v>33</v>
      </c>
    </row>
    <row r="33" spans="1:10" ht="24.95" customHeight="1">
      <c r="A33" s="3176" t="s">
        <v>256</v>
      </c>
      <c r="B33" s="1447">
        <v>17</v>
      </c>
      <c r="C33" s="1450">
        <v>0</v>
      </c>
      <c r="D33" s="3124">
        <v>17</v>
      </c>
      <c r="E33" s="1447">
        <v>10</v>
      </c>
      <c r="F33" s="1450">
        <v>0</v>
      </c>
      <c r="G33" s="3124">
        <v>10</v>
      </c>
      <c r="H33" s="3492">
        <f t="shared" si="2"/>
        <v>27</v>
      </c>
      <c r="I33" s="3461">
        <f t="shared" si="2"/>
        <v>0</v>
      </c>
      <c r="J33" s="3499">
        <f t="shared" si="3"/>
        <v>27</v>
      </c>
    </row>
    <row r="34" spans="1:10" ht="24.95" customHeight="1">
      <c r="A34" s="3176" t="s">
        <v>257</v>
      </c>
      <c r="B34" s="1447">
        <v>11</v>
      </c>
      <c r="C34" s="1450">
        <v>0</v>
      </c>
      <c r="D34" s="3124">
        <v>11</v>
      </c>
      <c r="E34" s="1447">
        <v>14</v>
      </c>
      <c r="F34" s="1450">
        <v>0</v>
      </c>
      <c r="G34" s="3124">
        <v>14</v>
      </c>
      <c r="H34" s="3492">
        <f t="shared" si="2"/>
        <v>25</v>
      </c>
      <c r="I34" s="3461">
        <f t="shared" si="2"/>
        <v>0</v>
      </c>
      <c r="J34" s="3499">
        <f t="shared" si="3"/>
        <v>25</v>
      </c>
    </row>
    <row r="35" spans="1:10" ht="24.95" customHeight="1">
      <c r="A35" s="3176" t="s">
        <v>149</v>
      </c>
      <c r="B35" s="1447">
        <v>15</v>
      </c>
      <c r="C35" s="1450">
        <v>0</v>
      </c>
      <c r="D35" s="3124">
        <v>15</v>
      </c>
      <c r="E35" s="1447">
        <v>28</v>
      </c>
      <c r="F35" s="1450">
        <v>0</v>
      </c>
      <c r="G35" s="3124">
        <v>28</v>
      </c>
      <c r="H35" s="3492">
        <f t="shared" si="2"/>
        <v>43</v>
      </c>
      <c r="I35" s="3461">
        <f t="shared" si="2"/>
        <v>0</v>
      </c>
      <c r="J35" s="3499">
        <f t="shared" si="3"/>
        <v>43</v>
      </c>
    </row>
    <row r="36" spans="1:10" ht="24.95" customHeight="1">
      <c r="A36" s="3176" t="s">
        <v>258</v>
      </c>
      <c r="B36" s="1447">
        <v>14</v>
      </c>
      <c r="C36" s="1450">
        <v>1</v>
      </c>
      <c r="D36" s="3124">
        <v>15</v>
      </c>
      <c r="E36" s="1447">
        <v>12</v>
      </c>
      <c r="F36" s="1450">
        <v>0</v>
      </c>
      <c r="G36" s="3124">
        <v>12</v>
      </c>
      <c r="H36" s="3492">
        <f t="shared" si="2"/>
        <v>26</v>
      </c>
      <c r="I36" s="3461">
        <f t="shared" si="2"/>
        <v>1</v>
      </c>
      <c r="J36" s="3499">
        <f t="shared" si="3"/>
        <v>27</v>
      </c>
    </row>
    <row r="37" spans="1:10" ht="24.75" customHeight="1">
      <c r="A37" s="3176" t="s">
        <v>150</v>
      </c>
      <c r="B37" s="1447">
        <v>32</v>
      </c>
      <c r="C37" s="1450">
        <v>0</v>
      </c>
      <c r="D37" s="3124">
        <v>32</v>
      </c>
      <c r="E37" s="1447">
        <v>29</v>
      </c>
      <c r="F37" s="1450">
        <v>0</v>
      </c>
      <c r="G37" s="3124">
        <v>29</v>
      </c>
      <c r="H37" s="3492">
        <f t="shared" si="2"/>
        <v>61</v>
      </c>
      <c r="I37" s="3461">
        <f t="shared" si="2"/>
        <v>0</v>
      </c>
      <c r="J37" s="3499">
        <f t="shared" si="3"/>
        <v>61</v>
      </c>
    </row>
    <row r="38" spans="1:10" ht="24.95" customHeight="1">
      <c r="A38" s="3176" t="s">
        <v>259</v>
      </c>
      <c r="B38" s="1447">
        <v>24</v>
      </c>
      <c r="C38" s="1450">
        <v>0</v>
      </c>
      <c r="D38" s="3124">
        <v>24</v>
      </c>
      <c r="E38" s="1447">
        <v>12</v>
      </c>
      <c r="F38" s="1450">
        <v>0</v>
      </c>
      <c r="G38" s="3124">
        <v>12</v>
      </c>
      <c r="H38" s="3492">
        <f t="shared" si="2"/>
        <v>36</v>
      </c>
      <c r="I38" s="3461">
        <f t="shared" si="2"/>
        <v>0</v>
      </c>
      <c r="J38" s="3499">
        <f t="shared" si="3"/>
        <v>36</v>
      </c>
    </row>
    <row r="39" spans="1:10" ht="24.95" customHeight="1" thickBot="1">
      <c r="A39" s="3177" t="s">
        <v>151</v>
      </c>
      <c r="B39" s="3136">
        <v>18</v>
      </c>
      <c r="C39" s="3215">
        <v>1</v>
      </c>
      <c r="D39" s="3135">
        <v>19</v>
      </c>
      <c r="E39" s="3136">
        <v>19</v>
      </c>
      <c r="F39" s="3215">
        <v>0</v>
      </c>
      <c r="G39" s="3135">
        <v>19</v>
      </c>
      <c r="H39" s="1133">
        <f t="shared" si="2"/>
        <v>37</v>
      </c>
      <c r="I39" s="818">
        <f t="shared" si="2"/>
        <v>1</v>
      </c>
      <c r="J39" s="1134">
        <f t="shared" si="3"/>
        <v>38</v>
      </c>
    </row>
    <row r="40" spans="1:10" ht="24.95" customHeight="1" thickBot="1">
      <c r="A40" s="3370" t="s">
        <v>152</v>
      </c>
      <c r="B40" s="3468">
        <f t="shared" ref="B40:J40" si="4">SUM(B41:B44)</f>
        <v>30</v>
      </c>
      <c r="C40" s="3484">
        <f t="shared" si="4"/>
        <v>11</v>
      </c>
      <c r="D40" s="3475">
        <f t="shared" si="4"/>
        <v>41</v>
      </c>
      <c r="E40" s="3468">
        <f t="shared" si="4"/>
        <v>45</v>
      </c>
      <c r="F40" s="3484">
        <f t="shared" si="4"/>
        <v>2</v>
      </c>
      <c r="G40" s="3475">
        <f t="shared" si="4"/>
        <v>47</v>
      </c>
      <c r="H40" s="3468">
        <f t="shared" si="4"/>
        <v>75</v>
      </c>
      <c r="I40" s="3484">
        <f t="shared" si="4"/>
        <v>13</v>
      </c>
      <c r="J40" s="3475">
        <f t="shared" si="4"/>
        <v>88</v>
      </c>
    </row>
    <row r="41" spans="1:10" ht="24.95" customHeight="1">
      <c r="A41" s="3145" t="s">
        <v>274</v>
      </c>
      <c r="B41" s="3164">
        <v>0</v>
      </c>
      <c r="C41" s="3130">
        <v>0</v>
      </c>
      <c r="D41" s="3299">
        <v>0</v>
      </c>
      <c r="E41" s="3308">
        <v>16</v>
      </c>
      <c r="F41" s="3130">
        <v>1</v>
      </c>
      <c r="G41" s="3308">
        <v>17</v>
      </c>
      <c r="H41" s="3491">
        <f t="shared" ref="H41:I51" si="5">B41+E41</f>
        <v>16</v>
      </c>
      <c r="I41" s="3460">
        <f t="shared" si="5"/>
        <v>1</v>
      </c>
      <c r="J41" s="3498">
        <f t="shared" ref="J41:J51" si="6">H41+I41</f>
        <v>17</v>
      </c>
    </row>
    <row r="42" spans="1:10" ht="39" customHeight="1">
      <c r="A42" s="3149" t="s">
        <v>296</v>
      </c>
      <c r="B42" s="3165">
        <v>0</v>
      </c>
      <c r="C42" s="1445">
        <v>0</v>
      </c>
      <c r="D42" s="3300">
        <v>0</v>
      </c>
      <c r="E42" s="1456">
        <v>16</v>
      </c>
      <c r="F42" s="1445">
        <v>1</v>
      </c>
      <c r="G42" s="1456">
        <v>17</v>
      </c>
      <c r="H42" s="3492">
        <f t="shared" si="5"/>
        <v>16</v>
      </c>
      <c r="I42" s="3461">
        <f t="shared" si="5"/>
        <v>1</v>
      </c>
      <c r="J42" s="3499">
        <f t="shared" si="6"/>
        <v>17</v>
      </c>
    </row>
    <row r="43" spans="1:10" ht="39" customHeight="1">
      <c r="A43" s="3450" t="s">
        <v>276</v>
      </c>
      <c r="B43" s="3469">
        <v>30</v>
      </c>
      <c r="C43" s="3452">
        <v>11</v>
      </c>
      <c r="D43" s="3476">
        <v>41</v>
      </c>
      <c r="E43" s="3487">
        <v>0</v>
      </c>
      <c r="F43" s="3452">
        <v>0</v>
      </c>
      <c r="G43" s="3487">
        <v>0</v>
      </c>
      <c r="H43" s="3492">
        <f t="shared" si="5"/>
        <v>30</v>
      </c>
      <c r="I43" s="3461">
        <f t="shared" si="5"/>
        <v>11</v>
      </c>
      <c r="J43" s="3499">
        <f t="shared" si="6"/>
        <v>41</v>
      </c>
    </row>
    <row r="44" spans="1:10" ht="24.95" customHeight="1" thickBot="1">
      <c r="A44" s="3166" t="s">
        <v>277</v>
      </c>
      <c r="B44" s="3167">
        <v>0</v>
      </c>
      <c r="C44" s="3132">
        <v>0</v>
      </c>
      <c r="D44" s="3301">
        <v>0</v>
      </c>
      <c r="E44" s="3309">
        <v>13</v>
      </c>
      <c r="F44" s="3132">
        <v>0</v>
      </c>
      <c r="G44" s="3309">
        <v>13</v>
      </c>
      <c r="H44" s="1133">
        <f t="shared" si="5"/>
        <v>13</v>
      </c>
      <c r="I44" s="818">
        <f t="shared" si="5"/>
        <v>0</v>
      </c>
      <c r="J44" s="1134">
        <f t="shared" si="6"/>
        <v>13</v>
      </c>
    </row>
    <row r="45" spans="1:10" ht="24.95" customHeight="1">
      <c r="A45" s="3179" t="s">
        <v>153</v>
      </c>
      <c r="B45" s="3191">
        <v>12</v>
      </c>
      <c r="C45" s="3213">
        <v>1</v>
      </c>
      <c r="D45" s="3202">
        <v>13</v>
      </c>
      <c r="E45" s="3191">
        <v>14</v>
      </c>
      <c r="F45" s="3213">
        <v>0</v>
      </c>
      <c r="G45" s="3202">
        <v>14</v>
      </c>
      <c r="H45" s="3491">
        <f t="shared" si="5"/>
        <v>26</v>
      </c>
      <c r="I45" s="3460">
        <f t="shared" si="5"/>
        <v>1</v>
      </c>
      <c r="J45" s="3498">
        <f t="shared" si="6"/>
        <v>27</v>
      </c>
    </row>
    <row r="46" spans="1:10" ht="24.95" customHeight="1">
      <c r="A46" s="3176" t="s">
        <v>154</v>
      </c>
      <c r="B46" s="1447">
        <v>34</v>
      </c>
      <c r="C46" s="1450">
        <v>0</v>
      </c>
      <c r="D46" s="3124">
        <v>34</v>
      </c>
      <c r="E46" s="1447">
        <v>28</v>
      </c>
      <c r="F46" s="1450">
        <v>0</v>
      </c>
      <c r="G46" s="3124">
        <v>28</v>
      </c>
      <c r="H46" s="3492">
        <f t="shared" si="5"/>
        <v>62</v>
      </c>
      <c r="I46" s="3461">
        <f t="shared" si="5"/>
        <v>0</v>
      </c>
      <c r="J46" s="3499">
        <f t="shared" si="6"/>
        <v>62</v>
      </c>
    </row>
    <row r="47" spans="1:10" ht="24.95" customHeight="1">
      <c r="A47" s="3176" t="s">
        <v>156</v>
      </c>
      <c r="B47" s="1447">
        <v>23</v>
      </c>
      <c r="C47" s="1450">
        <v>0</v>
      </c>
      <c r="D47" s="1460">
        <v>23</v>
      </c>
      <c r="E47" s="1457">
        <v>19</v>
      </c>
      <c r="F47" s="1450">
        <v>0</v>
      </c>
      <c r="G47" s="1457">
        <v>19</v>
      </c>
      <c r="H47" s="3492">
        <f t="shared" si="5"/>
        <v>42</v>
      </c>
      <c r="I47" s="3461">
        <f t="shared" si="5"/>
        <v>0</v>
      </c>
      <c r="J47" s="3499">
        <f t="shared" si="6"/>
        <v>42</v>
      </c>
    </row>
    <row r="48" spans="1:10" ht="24.95" customHeight="1">
      <c r="A48" s="3176" t="s">
        <v>260</v>
      </c>
      <c r="B48" s="1447">
        <v>6</v>
      </c>
      <c r="C48" s="1450">
        <v>0</v>
      </c>
      <c r="D48" s="1460">
        <v>6</v>
      </c>
      <c r="E48" s="1457">
        <v>8</v>
      </c>
      <c r="F48" s="1450">
        <v>0</v>
      </c>
      <c r="G48" s="1457">
        <v>8</v>
      </c>
      <c r="H48" s="3492">
        <f t="shared" si="5"/>
        <v>14</v>
      </c>
      <c r="I48" s="3461">
        <f t="shared" si="5"/>
        <v>0</v>
      </c>
      <c r="J48" s="3499">
        <f t="shared" si="6"/>
        <v>14</v>
      </c>
    </row>
    <row r="49" spans="1:10" ht="24.95" customHeight="1">
      <c r="A49" s="3176" t="s">
        <v>157</v>
      </c>
      <c r="B49" s="1447">
        <v>7</v>
      </c>
      <c r="C49" s="1450">
        <v>0</v>
      </c>
      <c r="D49" s="1460">
        <v>7</v>
      </c>
      <c r="E49" s="1457">
        <v>4</v>
      </c>
      <c r="F49" s="1450">
        <v>0</v>
      </c>
      <c r="G49" s="1457">
        <v>4</v>
      </c>
      <c r="H49" s="3492">
        <f t="shared" si="5"/>
        <v>11</v>
      </c>
      <c r="I49" s="3461">
        <f t="shared" si="5"/>
        <v>0</v>
      </c>
      <c r="J49" s="3499">
        <f t="shared" si="6"/>
        <v>11</v>
      </c>
    </row>
    <row r="50" spans="1:10" ht="65.25" customHeight="1">
      <c r="A50" s="3176" t="s">
        <v>158</v>
      </c>
      <c r="B50" s="1447">
        <v>0</v>
      </c>
      <c r="C50" s="1450">
        <v>0</v>
      </c>
      <c r="D50" s="1460">
        <v>0</v>
      </c>
      <c r="E50" s="1457">
        <v>5</v>
      </c>
      <c r="F50" s="1450">
        <v>0</v>
      </c>
      <c r="G50" s="1457">
        <v>5</v>
      </c>
      <c r="H50" s="3492">
        <f t="shared" si="5"/>
        <v>5</v>
      </c>
      <c r="I50" s="3461">
        <f t="shared" si="5"/>
        <v>0</v>
      </c>
      <c r="J50" s="3499">
        <f t="shared" si="6"/>
        <v>5</v>
      </c>
    </row>
    <row r="51" spans="1:10" ht="24.95" customHeight="1" thickBot="1">
      <c r="A51" s="3177" t="s">
        <v>261</v>
      </c>
      <c r="B51" s="3136">
        <v>7</v>
      </c>
      <c r="C51" s="3215">
        <v>0</v>
      </c>
      <c r="D51" s="3477">
        <v>7</v>
      </c>
      <c r="E51" s="3483">
        <v>5</v>
      </c>
      <c r="F51" s="3215">
        <v>0</v>
      </c>
      <c r="G51" s="3483">
        <v>5</v>
      </c>
      <c r="H51" s="1133">
        <f t="shared" si="5"/>
        <v>12</v>
      </c>
      <c r="I51" s="818">
        <f t="shared" si="5"/>
        <v>0</v>
      </c>
      <c r="J51" s="1134">
        <f t="shared" si="6"/>
        <v>12</v>
      </c>
    </row>
    <row r="52" spans="1:10" ht="24.95" customHeight="1" thickBot="1">
      <c r="A52" s="3386" t="s">
        <v>8</v>
      </c>
      <c r="B52" s="3470">
        <f>B31+B32+B33+B34+B35+B36+B37+B38+B39+B40+B45+B46+B47+B48+B49+B50+B51</f>
        <v>291</v>
      </c>
      <c r="C52" s="3485">
        <f t="shared" ref="C52:J52" si="7">C31+C32+C33+C34+C35+C36+C37+C38+C39+C40+C45+C46+C47+C48+C49+C50+C51</f>
        <v>14</v>
      </c>
      <c r="D52" s="1461">
        <f t="shared" si="7"/>
        <v>305</v>
      </c>
      <c r="E52" s="3470">
        <f t="shared" si="7"/>
        <v>283</v>
      </c>
      <c r="F52" s="3485">
        <f t="shared" si="7"/>
        <v>2</v>
      </c>
      <c r="G52" s="1461">
        <f t="shared" si="7"/>
        <v>285</v>
      </c>
      <c r="H52" s="3470">
        <f t="shared" si="7"/>
        <v>574</v>
      </c>
      <c r="I52" s="3485">
        <f t="shared" si="7"/>
        <v>16</v>
      </c>
      <c r="J52" s="1461">
        <f t="shared" si="7"/>
        <v>590</v>
      </c>
    </row>
    <row r="53" spans="1:10" ht="24.95" customHeight="1" thickBot="1">
      <c r="A53" s="3453" t="s">
        <v>25</v>
      </c>
      <c r="B53" s="3471"/>
      <c r="C53" s="3486"/>
      <c r="D53" s="3454"/>
      <c r="E53" s="3471"/>
      <c r="F53" s="3486"/>
      <c r="G53" s="3455"/>
      <c r="H53" s="3493"/>
      <c r="I53" s="3462"/>
      <c r="J53" s="3500"/>
    </row>
    <row r="54" spans="1:10" ht="24.95" customHeight="1">
      <c r="A54" s="3179" t="s">
        <v>254</v>
      </c>
      <c r="B54" s="3191">
        <v>0</v>
      </c>
      <c r="C54" s="3213">
        <v>0</v>
      </c>
      <c r="D54" s="3478">
        <v>0</v>
      </c>
      <c r="E54" s="3488">
        <v>0</v>
      </c>
      <c r="F54" s="3213">
        <v>0</v>
      </c>
      <c r="G54" s="3488">
        <v>0</v>
      </c>
      <c r="H54" s="3494">
        <f>B54+E54</f>
        <v>0</v>
      </c>
      <c r="I54" s="3159">
        <f>C54+F54</f>
        <v>0</v>
      </c>
      <c r="J54" s="3501">
        <f>H54+I54</f>
        <v>0</v>
      </c>
    </row>
    <row r="55" spans="1:10" ht="24.95" customHeight="1">
      <c r="A55" s="3176" t="s">
        <v>255</v>
      </c>
      <c r="B55" s="1447">
        <v>0</v>
      </c>
      <c r="C55" s="1450">
        <v>0</v>
      </c>
      <c r="D55" s="1460">
        <v>0</v>
      </c>
      <c r="E55" s="1457">
        <v>0</v>
      </c>
      <c r="F55" s="1450">
        <v>0</v>
      </c>
      <c r="G55" s="1457">
        <v>0</v>
      </c>
      <c r="H55" s="3495">
        <f t="shared" ref="H55:I62" si="8">B55+E55</f>
        <v>0</v>
      </c>
      <c r="I55" s="1511">
        <f t="shared" si="8"/>
        <v>0</v>
      </c>
      <c r="J55" s="3502">
        <f t="shared" ref="J55:J62" si="9">H55+I55</f>
        <v>0</v>
      </c>
    </row>
    <row r="56" spans="1:10" ht="24.95" customHeight="1">
      <c r="A56" s="3176" t="s">
        <v>256</v>
      </c>
      <c r="B56" s="1447">
        <v>1</v>
      </c>
      <c r="C56" s="1450">
        <v>0</v>
      </c>
      <c r="D56" s="1460">
        <v>1</v>
      </c>
      <c r="E56" s="1457">
        <v>0</v>
      </c>
      <c r="F56" s="1450">
        <v>0</v>
      </c>
      <c r="G56" s="1457">
        <v>0</v>
      </c>
      <c r="H56" s="3495">
        <f t="shared" si="8"/>
        <v>1</v>
      </c>
      <c r="I56" s="1511">
        <f t="shared" si="8"/>
        <v>0</v>
      </c>
      <c r="J56" s="3502">
        <f t="shared" si="9"/>
        <v>1</v>
      </c>
    </row>
    <row r="57" spans="1:10" ht="24.95" customHeight="1">
      <c r="A57" s="3176" t="s">
        <v>257</v>
      </c>
      <c r="B57" s="1447">
        <v>1</v>
      </c>
      <c r="C57" s="1450">
        <v>0</v>
      </c>
      <c r="D57" s="1460">
        <v>1</v>
      </c>
      <c r="E57" s="1457">
        <v>0</v>
      </c>
      <c r="F57" s="1450">
        <v>0</v>
      </c>
      <c r="G57" s="1457">
        <v>0</v>
      </c>
      <c r="H57" s="3495">
        <f t="shared" si="8"/>
        <v>1</v>
      </c>
      <c r="I57" s="1511">
        <f t="shared" si="8"/>
        <v>0</v>
      </c>
      <c r="J57" s="3502">
        <f t="shared" si="9"/>
        <v>1</v>
      </c>
    </row>
    <row r="58" spans="1:10" ht="24.95" customHeight="1">
      <c r="A58" s="3176" t="s">
        <v>149</v>
      </c>
      <c r="B58" s="1447">
        <v>1</v>
      </c>
      <c r="C58" s="1450">
        <v>0</v>
      </c>
      <c r="D58" s="1460">
        <v>1</v>
      </c>
      <c r="E58" s="1457">
        <v>0</v>
      </c>
      <c r="F58" s="1450">
        <v>0</v>
      </c>
      <c r="G58" s="1457">
        <v>0</v>
      </c>
      <c r="H58" s="3495">
        <f t="shared" si="8"/>
        <v>1</v>
      </c>
      <c r="I58" s="1511">
        <f t="shared" si="8"/>
        <v>0</v>
      </c>
      <c r="J58" s="3502">
        <f t="shared" si="9"/>
        <v>1</v>
      </c>
    </row>
    <row r="59" spans="1:10" ht="24.95" customHeight="1">
      <c r="A59" s="3176" t="s">
        <v>258</v>
      </c>
      <c r="B59" s="1447">
        <v>1</v>
      </c>
      <c r="C59" s="1450">
        <v>0</v>
      </c>
      <c r="D59" s="1460">
        <v>1</v>
      </c>
      <c r="E59" s="1457">
        <v>0</v>
      </c>
      <c r="F59" s="1450">
        <v>1</v>
      </c>
      <c r="G59" s="1457">
        <v>1</v>
      </c>
      <c r="H59" s="3495">
        <f t="shared" si="8"/>
        <v>1</v>
      </c>
      <c r="I59" s="1511">
        <f t="shared" si="8"/>
        <v>1</v>
      </c>
      <c r="J59" s="3502">
        <f t="shared" si="9"/>
        <v>2</v>
      </c>
    </row>
    <row r="60" spans="1:10" ht="24.95" customHeight="1">
      <c r="A60" s="3176" t="s">
        <v>150</v>
      </c>
      <c r="B60" s="1447">
        <v>1</v>
      </c>
      <c r="C60" s="1450">
        <v>0</v>
      </c>
      <c r="D60" s="1460">
        <v>1</v>
      </c>
      <c r="E60" s="1457">
        <v>0</v>
      </c>
      <c r="F60" s="1450">
        <v>0</v>
      </c>
      <c r="G60" s="1457">
        <v>0</v>
      </c>
      <c r="H60" s="3495">
        <f t="shared" si="8"/>
        <v>1</v>
      </c>
      <c r="I60" s="1511">
        <f t="shared" si="8"/>
        <v>0</v>
      </c>
      <c r="J60" s="3502">
        <f t="shared" si="9"/>
        <v>1</v>
      </c>
    </row>
    <row r="61" spans="1:10" ht="24.95" customHeight="1">
      <c r="A61" s="3176" t="s">
        <v>259</v>
      </c>
      <c r="B61" s="1447">
        <v>0</v>
      </c>
      <c r="C61" s="1450">
        <v>0</v>
      </c>
      <c r="D61" s="1460">
        <v>0</v>
      </c>
      <c r="E61" s="1457">
        <v>2</v>
      </c>
      <c r="F61" s="1450">
        <v>0</v>
      </c>
      <c r="G61" s="1457">
        <v>2</v>
      </c>
      <c r="H61" s="3495">
        <f t="shared" si="8"/>
        <v>2</v>
      </c>
      <c r="I61" s="1511">
        <f t="shared" si="8"/>
        <v>0</v>
      </c>
      <c r="J61" s="3502">
        <f t="shared" si="9"/>
        <v>2</v>
      </c>
    </row>
    <row r="62" spans="1:10" ht="24.95" customHeight="1" thickBot="1">
      <c r="A62" s="3140" t="s">
        <v>151</v>
      </c>
      <c r="B62" s="3123">
        <v>1</v>
      </c>
      <c r="C62" s="3219">
        <v>0</v>
      </c>
      <c r="D62" s="3479">
        <v>1</v>
      </c>
      <c r="E62" s="3489">
        <v>1</v>
      </c>
      <c r="F62" s="3219">
        <v>0</v>
      </c>
      <c r="G62" s="3489">
        <v>1</v>
      </c>
      <c r="H62" s="1135">
        <f t="shared" si="8"/>
        <v>2</v>
      </c>
      <c r="I62" s="817">
        <f t="shared" si="8"/>
        <v>0</v>
      </c>
      <c r="J62" s="1136">
        <f t="shared" si="9"/>
        <v>2</v>
      </c>
    </row>
    <row r="63" spans="1:10" ht="24.95" customHeight="1" thickBot="1">
      <c r="A63" s="3248" t="s">
        <v>152</v>
      </c>
      <c r="B63" s="3468">
        <f t="shared" ref="B63:J63" si="10">SUM(B64:B67)</f>
        <v>2</v>
      </c>
      <c r="C63" s="3484">
        <f t="shared" si="10"/>
        <v>1</v>
      </c>
      <c r="D63" s="3475">
        <f t="shared" si="10"/>
        <v>3</v>
      </c>
      <c r="E63" s="3468">
        <f t="shared" si="10"/>
        <v>1</v>
      </c>
      <c r="F63" s="3484">
        <f t="shared" si="10"/>
        <v>0</v>
      </c>
      <c r="G63" s="3475">
        <f t="shared" si="10"/>
        <v>1</v>
      </c>
      <c r="H63" s="3468">
        <f t="shared" si="10"/>
        <v>3</v>
      </c>
      <c r="I63" s="3484">
        <f t="shared" si="10"/>
        <v>1</v>
      </c>
      <c r="J63" s="3475">
        <f t="shared" si="10"/>
        <v>4</v>
      </c>
    </row>
    <row r="64" spans="1:10" ht="24.95" customHeight="1">
      <c r="A64" s="3145" t="s">
        <v>274</v>
      </c>
      <c r="B64" s="3472">
        <v>0</v>
      </c>
      <c r="C64" s="3456">
        <v>0</v>
      </c>
      <c r="D64" s="3480">
        <v>0</v>
      </c>
      <c r="E64" s="3472">
        <v>0</v>
      </c>
      <c r="F64" s="3456">
        <v>0</v>
      </c>
      <c r="G64" s="3480">
        <v>0</v>
      </c>
      <c r="H64" s="3494">
        <f t="shared" ref="H64:I74" si="11">B64+E64</f>
        <v>0</v>
      </c>
      <c r="I64" s="3159">
        <f t="shared" si="11"/>
        <v>0</v>
      </c>
      <c r="J64" s="3501">
        <f t="shared" ref="J64:J74" si="12">H64+I64</f>
        <v>0</v>
      </c>
    </row>
    <row r="65" spans="1:10" ht="40.15" customHeight="1">
      <c r="A65" s="3149" t="s">
        <v>296</v>
      </c>
      <c r="B65" s="1458">
        <v>0</v>
      </c>
      <c r="C65" s="1451">
        <v>0</v>
      </c>
      <c r="D65" s="1462">
        <v>0</v>
      </c>
      <c r="E65" s="1458">
        <v>0</v>
      </c>
      <c r="F65" s="1451">
        <v>0</v>
      </c>
      <c r="G65" s="1462">
        <v>0</v>
      </c>
      <c r="H65" s="3495">
        <f t="shared" si="11"/>
        <v>0</v>
      </c>
      <c r="I65" s="1511">
        <f t="shared" si="11"/>
        <v>0</v>
      </c>
      <c r="J65" s="3502">
        <f t="shared" si="12"/>
        <v>0</v>
      </c>
    </row>
    <row r="66" spans="1:10" ht="40.15" customHeight="1">
      <c r="A66" s="3450" t="s">
        <v>276</v>
      </c>
      <c r="B66" s="3450">
        <v>2</v>
      </c>
      <c r="C66" s="3457">
        <v>1</v>
      </c>
      <c r="D66" s="3481">
        <v>3</v>
      </c>
      <c r="E66" s="3450">
        <v>0</v>
      </c>
      <c r="F66" s="3457">
        <v>0</v>
      </c>
      <c r="G66" s="3481">
        <v>0</v>
      </c>
      <c r="H66" s="3495">
        <f t="shared" si="11"/>
        <v>2</v>
      </c>
      <c r="I66" s="1511">
        <f t="shared" si="11"/>
        <v>1</v>
      </c>
      <c r="J66" s="3502">
        <f t="shared" si="12"/>
        <v>3</v>
      </c>
    </row>
    <row r="67" spans="1:10" ht="24.95" customHeight="1" thickBot="1">
      <c r="A67" s="3166" t="s">
        <v>277</v>
      </c>
      <c r="B67" s="3473">
        <v>0</v>
      </c>
      <c r="C67" s="3458">
        <v>0</v>
      </c>
      <c r="D67" s="3482">
        <v>0</v>
      </c>
      <c r="E67" s="3473">
        <v>1</v>
      </c>
      <c r="F67" s="3458">
        <v>0</v>
      </c>
      <c r="G67" s="3482">
        <v>1</v>
      </c>
      <c r="H67" s="1135">
        <f t="shared" si="11"/>
        <v>1</v>
      </c>
      <c r="I67" s="817">
        <f t="shared" si="11"/>
        <v>0</v>
      </c>
      <c r="J67" s="1136">
        <f t="shared" si="12"/>
        <v>1</v>
      </c>
    </row>
    <row r="68" spans="1:10" ht="24.95" customHeight="1">
      <c r="A68" s="3179" t="s">
        <v>153</v>
      </c>
      <c r="B68" s="3191">
        <v>0</v>
      </c>
      <c r="C68" s="3213">
        <v>0</v>
      </c>
      <c r="D68" s="3478">
        <v>0</v>
      </c>
      <c r="E68" s="3488">
        <v>0</v>
      </c>
      <c r="F68" s="3213">
        <v>0</v>
      </c>
      <c r="G68" s="3488">
        <v>0</v>
      </c>
      <c r="H68" s="3494">
        <f t="shared" si="11"/>
        <v>0</v>
      </c>
      <c r="I68" s="3159">
        <f t="shared" si="11"/>
        <v>0</v>
      </c>
      <c r="J68" s="3501">
        <f t="shared" si="12"/>
        <v>0</v>
      </c>
    </row>
    <row r="69" spans="1:10" ht="24.95" customHeight="1">
      <c r="A69" s="3176" t="s">
        <v>154</v>
      </c>
      <c r="B69" s="1447">
        <v>2</v>
      </c>
      <c r="C69" s="1450">
        <v>0</v>
      </c>
      <c r="D69" s="1460">
        <v>2</v>
      </c>
      <c r="E69" s="1457">
        <v>2</v>
      </c>
      <c r="F69" s="1450">
        <v>0</v>
      </c>
      <c r="G69" s="1457">
        <v>2</v>
      </c>
      <c r="H69" s="3495">
        <f t="shared" si="11"/>
        <v>4</v>
      </c>
      <c r="I69" s="1511">
        <f t="shared" si="11"/>
        <v>0</v>
      </c>
      <c r="J69" s="3502">
        <f t="shared" si="12"/>
        <v>4</v>
      </c>
    </row>
    <row r="70" spans="1:10" ht="24.95" customHeight="1">
      <c r="A70" s="3176" t="s">
        <v>156</v>
      </c>
      <c r="B70" s="1447">
        <v>1</v>
      </c>
      <c r="C70" s="1450">
        <v>0</v>
      </c>
      <c r="D70" s="1457">
        <v>1</v>
      </c>
      <c r="E70" s="1447">
        <v>2</v>
      </c>
      <c r="F70" s="1450">
        <v>0</v>
      </c>
      <c r="G70" s="1457">
        <v>2</v>
      </c>
      <c r="H70" s="3495">
        <f t="shared" si="11"/>
        <v>3</v>
      </c>
      <c r="I70" s="1511">
        <f t="shared" si="11"/>
        <v>0</v>
      </c>
      <c r="J70" s="3502">
        <f t="shared" si="12"/>
        <v>3</v>
      </c>
    </row>
    <row r="71" spans="1:10" ht="24.95" customHeight="1">
      <c r="A71" s="3176" t="s">
        <v>260</v>
      </c>
      <c r="B71" s="1447">
        <v>1</v>
      </c>
      <c r="C71" s="1450">
        <v>0</v>
      </c>
      <c r="D71" s="1457">
        <v>1</v>
      </c>
      <c r="E71" s="1447">
        <v>0</v>
      </c>
      <c r="F71" s="1450">
        <v>0</v>
      </c>
      <c r="G71" s="1457">
        <v>0</v>
      </c>
      <c r="H71" s="3495">
        <f t="shared" si="11"/>
        <v>1</v>
      </c>
      <c r="I71" s="1511">
        <f t="shared" si="11"/>
        <v>0</v>
      </c>
      <c r="J71" s="3502">
        <f t="shared" si="12"/>
        <v>1</v>
      </c>
    </row>
    <row r="72" spans="1:10" ht="24.95" customHeight="1">
      <c r="A72" s="3176" t="s">
        <v>157</v>
      </c>
      <c r="B72" s="1447">
        <v>0</v>
      </c>
      <c r="C72" s="1450">
        <v>0</v>
      </c>
      <c r="D72" s="1457">
        <v>0</v>
      </c>
      <c r="E72" s="1447">
        <v>0</v>
      </c>
      <c r="F72" s="1450">
        <v>0</v>
      </c>
      <c r="G72" s="1457">
        <v>0</v>
      </c>
      <c r="H72" s="3495">
        <f t="shared" si="11"/>
        <v>0</v>
      </c>
      <c r="I72" s="1511">
        <f t="shared" si="11"/>
        <v>0</v>
      </c>
      <c r="J72" s="3502">
        <f t="shared" si="12"/>
        <v>0</v>
      </c>
    </row>
    <row r="73" spans="1:10" ht="52.5" customHeight="1">
      <c r="A73" s="3176" t="s">
        <v>158</v>
      </c>
      <c r="B73" s="1447">
        <v>0</v>
      </c>
      <c r="C73" s="1450">
        <v>0</v>
      </c>
      <c r="D73" s="1457">
        <v>0</v>
      </c>
      <c r="E73" s="1447">
        <v>1</v>
      </c>
      <c r="F73" s="1450">
        <v>0</v>
      </c>
      <c r="G73" s="1457">
        <v>1</v>
      </c>
      <c r="H73" s="3495">
        <f t="shared" si="11"/>
        <v>1</v>
      </c>
      <c r="I73" s="1511">
        <f t="shared" si="11"/>
        <v>0</v>
      </c>
      <c r="J73" s="3502">
        <f t="shared" si="12"/>
        <v>1</v>
      </c>
    </row>
    <row r="74" spans="1:10" ht="24.95" customHeight="1" thickBot="1">
      <c r="A74" s="3177" t="s">
        <v>261</v>
      </c>
      <c r="B74" s="3136">
        <v>1</v>
      </c>
      <c r="C74" s="3215">
        <v>0</v>
      </c>
      <c r="D74" s="3483">
        <v>1</v>
      </c>
      <c r="E74" s="3136">
        <v>0</v>
      </c>
      <c r="F74" s="3215">
        <v>0</v>
      </c>
      <c r="G74" s="3483">
        <v>0</v>
      </c>
      <c r="H74" s="1135">
        <f t="shared" si="11"/>
        <v>1</v>
      </c>
      <c r="I74" s="817">
        <f t="shared" si="11"/>
        <v>0</v>
      </c>
      <c r="J74" s="1136">
        <f t="shared" si="12"/>
        <v>1</v>
      </c>
    </row>
    <row r="75" spans="1:10" ht="29.25" customHeight="1" thickBot="1">
      <c r="A75" s="3172" t="s">
        <v>13</v>
      </c>
      <c r="B75" s="3174">
        <f>B54+B55+B56+B57+B58+B59+B60+B61+B62+B63+B68+B69+B70+B71+B72+B73+B74</f>
        <v>13</v>
      </c>
      <c r="C75" s="3174">
        <f t="shared" ref="C75:J75" si="13">C54+C55+C56+C57+C58+C59+C60+C61+C62+C63+C68+C69+C70+C71+C72+C73+C74</f>
        <v>1</v>
      </c>
      <c r="D75" s="3174">
        <f t="shared" si="13"/>
        <v>14</v>
      </c>
      <c r="E75" s="3174">
        <f t="shared" si="13"/>
        <v>9</v>
      </c>
      <c r="F75" s="3174">
        <f t="shared" si="13"/>
        <v>1</v>
      </c>
      <c r="G75" s="3174">
        <f t="shared" si="13"/>
        <v>10</v>
      </c>
      <c r="H75" s="3174">
        <f t="shared" si="13"/>
        <v>22</v>
      </c>
      <c r="I75" s="3174">
        <f t="shared" si="13"/>
        <v>2</v>
      </c>
      <c r="J75" s="3174">
        <f t="shared" si="13"/>
        <v>24</v>
      </c>
    </row>
    <row r="76" spans="1:10" ht="24" customHeight="1" thickBot="1">
      <c r="A76" s="3138" t="s">
        <v>262</v>
      </c>
      <c r="B76" s="3175">
        <f t="shared" ref="B76:J76" si="14">B52+B75</f>
        <v>304</v>
      </c>
      <c r="C76" s="3175">
        <f t="shared" si="14"/>
        <v>15</v>
      </c>
      <c r="D76" s="3175">
        <f t="shared" si="14"/>
        <v>319</v>
      </c>
      <c r="E76" s="3175">
        <f t="shared" si="14"/>
        <v>292</v>
      </c>
      <c r="F76" s="3175">
        <f t="shared" si="14"/>
        <v>3</v>
      </c>
      <c r="G76" s="3175">
        <f t="shared" si="14"/>
        <v>295</v>
      </c>
      <c r="H76" s="3175">
        <f t="shared" si="14"/>
        <v>596</v>
      </c>
      <c r="I76" s="3175">
        <f t="shared" si="14"/>
        <v>18</v>
      </c>
      <c r="J76" s="3194">
        <f t="shared" si="14"/>
        <v>614</v>
      </c>
    </row>
    <row r="77" spans="1:10" ht="25.5" hidden="1" customHeight="1">
      <c r="A77" s="2246"/>
      <c r="B77" s="532"/>
      <c r="C77" s="532"/>
      <c r="D77" s="532"/>
      <c r="E77" s="532"/>
      <c r="F77" s="532"/>
      <c r="G77" s="532"/>
      <c r="H77" s="532"/>
      <c r="I77" s="532"/>
      <c r="J77" s="532"/>
    </row>
    <row r="78" spans="1:10" ht="4.5" customHeight="1">
      <c r="A78" s="4284"/>
      <c r="B78" s="4284"/>
      <c r="C78" s="4284"/>
      <c r="D78" s="4284"/>
      <c r="E78" s="4284"/>
      <c r="F78" s="4284"/>
      <c r="G78" s="4284"/>
      <c r="H78" s="4284"/>
      <c r="I78" s="4284"/>
      <c r="J78" s="4284"/>
    </row>
    <row r="81" ht="42.75" customHeight="1"/>
  </sheetData>
  <mergeCells count="7">
    <mergeCell ref="A78:J78"/>
    <mergeCell ref="A1:J1"/>
    <mergeCell ref="A2:J2"/>
    <mergeCell ref="A4:A5"/>
    <mergeCell ref="B4:D4"/>
    <mergeCell ref="E4:G4"/>
    <mergeCell ref="H4:J4"/>
  </mergeCells>
  <pageMargins left="0.70866141732283472" right="0.70866141732283472" top="0.74803149606299213" bottom="0.74803149606299213" header="0.31496062992125984" footer="0.31496062992125984"/>
  <pageSetup paperSize="9" scale="4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56"/>
  <sheetViews>
    <sheetView zoomScale="50" zoomScaleNormal="50" workbookViewId="0">
      <selection activeCell="L46" sqref="L46"/>
    </sheetView>
  </sheetViews>
  <sheetFormatPr defaultRowHeight="20.25"/>
  <cols>
    <col min="1" max="1" width="95.7109375" style="529" customWidth="1"/>
    <col min="2" max="2" width="13.85546875" style="529" customWidth="1"/>
    <col min="3" max="3" width="12.140625" style="529" customWidth="1"/>
    <col min="4" max="4" width="11" style="529" customWidth="1"/>
    <col min="5" max="5" width="14.140625" style="529" customWidth="1"/>
    <col min="6" max="6" width="11.85546875" style="529" customWidth="1"/>
    <col min="7" max="7" width="9.5703125" style="529" customWidth="1"/>
    <col min="8" max="8" width="12.7109375" style="529" customWidth="1"/>
    <col min="9" max="9" width="13.5703125" style="529" customWidth="1"/>
    <col min="10" max="10" width="12.7109375" style="529" customWidth="1"/>
    <col min="11" max="11" width="14.28515625" style="529" customWidth="1"/>
    <col min="12" max="12" width="13.140625" style="529" customWidth="1"/>
    <col min="13" max="13" width="12.42578125" style="529" customWidth="1"/>
    <col min="14" max="256" width="9.140625" style="529"/>
    <col min="257" max="257" width="91.42578125" style="529" customWidth="1"/>
    <col min="258" max="258" width="13.85546875" style="529" customWidth="1"/>
    <col min="259" max="259" width="12.140625" style="529" customWidth="1"/>
    <col min="260" max="260" width="11" style="529" customWidth="1"/>
    <col min="261" max="261" width="14.140625" style="529" customWidth="1"/>
    <col min="262" max="262" width="11.85546875" style="529" customWidth="1"/>
    <col min="263" max="263" width="9.5703125" style="529" customWidth="1"/>
    <col min="264" max="264" width="14.7109375" style="529" customWidth="1"/>
    <col min="265" max="266" width="9.5703125" style="529" customWidth="1"/>
    <col min="267" max="267" width="14.28515625" style="529" customWidth="1"/>
    <col min="268" max="268" width="13.140625" style="529" customWidth="1"/>
    <col min="269" max="269" width="10.7109375" style="529" customWidth="1"/>
    <col min="270" max="512" width="9.140625" style="529"/>
    <col min="513" max="513" width="91.42578125" style="529" customWidth="1"/>
    <col min="514" max="514" width="13.85546875" style="529" customWidth="1"/>
    <col min="515" max="515" width="12.140625" style="529" customWidth="1"/>
    <col min="516" max="516" width="11" style="529" customWidth="1"/>
    <col min="517" max="517" width="14.140625" style="529" customWidth="1"/>
    <col min="518" max="518" width="11.85546875" style="529" customWidth="1"/>
    <col min="519" max="519" width="9.5703125" style="529" customWidth="1"/>
    <col min="520" max="520" width="14.7109375" style="529" customWidth="1"/>
    <col min="521" max="522" width="9.5703125" style="529" customWidth="1"/>
    <col min="523" max="523" width="14.28515625" style="529" customWidth="1"/>
    <col min="524" max="524" width="13.140625" style="529" customWidth="1"/>
    <col min="525" max="525" width="10.7109375" style="529" customWidth="1"/>
    <col min="526" max="768" width="9.140625" style="529"/>
    <col min="769" max="769" width="91.42578125" style="529" customWidth="1"/>
    <col min="770" max="770" width="13.85546875" style="529" customWidth="1"/>
    <col min="771" max="771" width="12.140625" style="529" customWidth="1"/>
    <col min="772" max="772" width="11" style="529" customWidth="1"/>
    <col min="773" max="773" width="14.140625" style="529" customWidth="1"/>
    <col min="774" max="774" width="11.85546875" style="529" customWidth="1"/>
    <col min="775" max="775" width="9.5703125" style="529" customWidth="1"/>
    <col min="776" max="776" width="14.7109375" style="529" customWidth="1"/>
    <col min="777" max="778" width="9.5703125" style="529" customWidth="1"/>
    <col min="779" max="779" width="14.28515625" style="529" customWidth="1"/>
    <col min="780" max="780" width="13.140625" style="529" customWidth="1"/>
    <col min="781" max="781" width="10.7109375" style="529" customWidth="1"/>
    <col min="782" max="1024" width="9.140625" style="529"/>
    <col min="1025" max="1025" width="91.42578125" style="529" customWidth="1"/>
    <col min="1026" max="1026" width="13.85546875" style="529" customWidth="1"/>
    <col min="1027" max="1027" width="12.140625" style="529" customWidth="1"/>
    <col min="1028" max="1028" width="11" style="529" customWidth="1"/>
    <col min="1029" max="1029" width="14.140625" style="529" customWidth="1"/>
    <col min="1030" max="1030" width="11.85546875" style="529" customWidth="1"/>
    <col min="1031" max="1031" width="9.5703125" style="529" customWidth="1"/>
    <col min="1032" max="1032" width="14.7109375" style="529" customWidth="1"/>
    <col min="1033" max="1034" width="9.5703125" style="529" customWidth="1"/>
    <col min="1035" max="1035" width="14.28515625" style="529" customWidth="1"/>
    <col min="1036" max="1036" width="13.140625" style="529" customWidth="1"/>
    <col min="1037" max="1037" width="10.7109375" style="529" customWidth="1"/>
    <col min="1038" max="1280" width="9.140625" style="529"/>
    <col min="1281" max="1281" width="91.42578125" style="529" customWidth="1"/>
    <col min="1282" max="1282" width="13.85546875" style="529" customWidth="1"/>
    <col min="1283" max="1283" width="12.140625" style="529" customWidth="1"/>
    <col min="1284" max="1284" width="11" style="529" customWidth="1"/>
    <col min="1285" max="1285" width="14.140625" style="529" customWidth="1"/>
    <col min="1286" max="1286" width="11.85546875" style="529" customWidth="1"/>
    <col min="1287" max="1287" width="9.5703125" style="529" customWidth="1"/>
    <col min="1288" max="1288" width="14.7109375" style="529" customWidth="1"/>
    <col min="1289" max="1290" width="9.5703125" style="529" customWidth="1"/>
    <col min="1291" max="1291" width="14.28515625" style="529" customWidth="1"/>
    <col min="1292" max="1292" width="13.140625" style="529" customWidth="1"/>
    <col min="1293" max="1293" width="10.7109375" style="529" customWidth="1"/>
    <col min="1294" max="1536" width="9.140625" style="529"/>
    <col min="1537" max="1537" width="91.42578125" style="529" customWidth="1"/>
    <col min="1538" max="1538" width="13.85546875" style="529" customWidth="1"/>
    <col min="1539" max="1539" width="12.140625" style="529" customWidth="1"/>
    <col min="1540" max="1540" width="11" style="529" customWidth="1"/>
    <col min="1541" max="1541" width="14.140625" style="529" customWidth="1"/>
    <col min="1542" max="1542" width="11.85546875" style="529" customWidth="1"/>
    <col min="1543" max="1543" width="9.5703125" style="529" customWidth="1"/>
    <col min="1544" max="1544" width="14.7109375" style="529" customWidth="1"/>
    <col min="1545" max="1546" width="9.5703125" style="529" customWidth="1"/>
    <col min="1547" max="1547" width="14.28515625" style="529" customWidth="1"/>
    <col min="1548" max="1548" width="13.140625" style="529" customWidth="1"/>
    <col min="1549" max="1549" width="10.7109375" style="529" customWidth="1"/>
    <col min="1550" max="1792" width="9.140625" style="529"/>
    <col min="1793" max="1793" width="91.42578125" style="529" customWidth="1"/>
    <col min="1794" max="1794" width="13.85546875" style="529" customWidth="1"/>
    <col min="1795" max="1795" width="12.140625" style="529" customWidth="1"/>
    <col min="1796" max="1796" width="11" style="529" customWidth="1"/>
    <col min="1797" max="1797" width="14.140625" style="529" customWidth="1"/>
    <col min="1798" max="1798" width="11.85546875" style="529" customWidth="1"/>
    <col min="1799" max="1799" width="9.5703125" style="529" customWidth="1"/>
    <col min="1800" max="1800" width="14.7109375" style="529" customWidth="1"/>
    <col min="1801" max="1802" width="9.5703125" style="529" customWidth="1"/>
    <col min="1803" max="1803" width="14.28515625" style="529" customWidth="1"/>
    <col min="1804" max="1804" width="13.140625" style="529" customWidth="1"/>
    <col min="1805" max="1805" width="10.7109375" style="529" customWidth="1"/>
    <col min="1806" max="2048" width="9.140625" style="529"/>
    <col min="2049" max="2049" width="91.42578125" style="529" customWidth="1"/>
    <col min="2050" max="2050" width="13.85546875" style="529" customWidth="1"/>
    <col min="2051" max="2051" width="12.140625" style="529" customWidth="1"/>
    <col min="2052" max="2052" width="11" style="529" customWidth="1"/>
    <col min="2053" max="2053" width="14.140625" style="529" customWidth="1"/>
    <col min="2054" max="2054" width="11.85546875" style="529" customWidth="1"/>
    <col min="2055" max="2055" width="9.5703125" style="529" customWidth="1"/>
    <col min="2056" max="2056" width="14.7109375" style="529" customWidth="1"/>
    <col min="2057" max="2058" width="9.5703125" style="529" customWidth="1"/>
    <col min="2059" max="2059" width="14.28515625" style="529" customWidth="1"/>
    <col min="2060" max="2060" width="13.140625" style="529" customWidth="1"/>
    <col min="2061" max="2061" width="10.7109375" style="529" customWidth="1"/>
    <col min="2062" max="2304" width="9.140625" style="529"/>
    <col min="2305" max="2305" width="91.42578125" style="529" customWidth="1"/>
    <col min="2306" max="2306" width="13.85546875" style="529" customWidth="1"/>
    <col min="2307" max="2307" width="12.140625" style="529" customWidth="1"/>
    <col min="2308" max="2308" width="11" style="529" customWidth="1"/>
    <col min="2309" max="2309" width="14.140625" style="529" customWidth="1"/>
    <col min="2310" max="2310" width="11.85546875" style="529" customWidth="1"/>
    <col min="2311" max="2311" width="9.5703125" style="529" customWidth="1"/>
    <col min="2312" max="2312" width="14.7109375" style="529" customWidth="1"/>
    <col min="2313" max="2314" width="9.5703125" style="529" customWidth="1"/>
    <col min="2315" max="2315" width="14.28515625" style="529" customWidth="1"/>
    <col min="2316" max="2316" width="13.140625" style="529" customWidth="1"/>
    <col min="2317" max="2317" width="10.7109375" style="529" customWidth="1"/>
    <col min="2318" max="2560" width="9.140625" style="529"/>
    <col min="2561" max="2561" width="91.42578125" style="529" customWidth="1"/>
    <col min="2562" max="2562" width="13.85546875" style="529" customWidth="1"/>
    <col min="2563" max="2563" width="12.140625" style="529" customWidth="1"/>
    <col min="2564" max="2564" width="11" style="529" customWidth="1"/>
    <col min="2565" max="2565" width="14.140625" style="529" customWidth="1"/>
    <col min="2566" max="2566" width="11.85546875" style="529" customWidth="1"/>
    <col min="2567" max="2567" width="9.5703125" style="529" customWidth="1"/>
    <col min="2568" max="2568" width="14.7109375" style="529" customWidth="1"/>
    <col min="2569" max="2570" width="9.5703125" style="529" customWidth="1"/>
    <col min="2571" max="2571" width="14.28515625" style="529" customWidth="1"/>
    <col min="2572" max="2572" width="13.140625" style="529" customWidth="1"/>
    <col min="2573" max="2573" width="10.7109375" style="529" customWidth="1"/>
    <col min="2574" max="2816" width="9.140625" style="529"/>
    <col min="2817" max="2817" width="91.42578125" style="529" customWidth="1"/>
    <col min="2818" max="2818" width="13.85546875" style="529" customWidth="1"/>
    <col min="2819" max="2819" width="12.140625" style="529" customWidth="1"/>
    <col min="2820" max="2820" width="11" style="529" customWidth="1"/>
    <col min="2821" max="2821" width="14.140625" style="529" customWidth="1"/>
    <col min="2822" max="2822" width="11.85546875" style="529" customWidth="1"/>
    <col min="2823" max="2823" width="9.5703125" style="529" customWidth="1"/>
    <col min="2824" max="2824" width="14.7109375" style="529" customWidth="1"/>
    <col min="2825" max="2826" width="9.5703125" style="529" customWidth="1"/>
    <col min="2827" max="2827" width="14.28515625" style="529" customWidth="1"/>
    <col min="2828" max="2828" width="13.140625" style="529" customWidth="1"/>
    <col min="2829" max="2829" width="10.7109375" style="529" customWidth="1"/>
    <col min="2830" max="3072" width="9.140625" style="529"/>
    <col min="3073" max="3073" width="91.42578125" style="529" customWidth="1"/>
    <col min="3074" max="3074" width="13.85546875" style="529" customWidth="1"/>
    <col min="3075" max="3075" width="12.140625" style="529" customWidth="1"/>
    <col min="3076" max="3076" width="11" style="529" customWidth="1"/>
    <col min="3077" max="3077" width="14.140625" style="529" customWidth="1"/>
    <col min="3078" max="3078" width="11.85546875" style="529" customWidth="1"/>
    <col min="3079" max="3079" width="9.5703125" style="529" customWidth="1"/>
    <col min="3080" max="3080" width="14.7109375" style="529" customWidth="1"/>
    <col min="3081" max="3082" width="9.5703125" style="529" customWidth="1"/>
    <col min="3083" max="3083" width="14.28515625" style="529" customWidth="1"/>
    <col min="3084" max="3084" width="13.140625" style="529" customWidth="1"/>
    <col min="3085" max="3085" width="10.7109375" style="529" customWidth="1"/>
    <col min="3086" max="3328" width="9.140625" style="529"/>
    <col min="3329" max="3329" width="91.42578125" style="529" customWidth="1"/>
    <col min="3330" max="3330" width="13.85546875" style="529" customWidth="1"/>
    <col min="3331" max="3331" width="12.140625" style="529" customWidth="1"/>
    <col min="3332" max="3332" width="11" style="529" customWidth="1"/>
    <col min="3333" max="3333" width="14.140625" style="529" customWidth="1"/>
    <col min="3334" max="3334" width="11.85546875" style="529" customWidth="1"/>
    <col min="3335" max="3335" width="9.5703125" style="529" customWidth="1"/>
    <col min="3336" max="3336" width="14.7109375" style="529" customWidth="1"/>
    <col min="3337" max="3338" width="9.5703125" style="529" customWidth="1"/>
    <col min="3339" max="3339" width="14.28515625" style="529" customWidth="1"/>
    <col min="3340" max="3340" width="13.140625" style="529" customWidth="1"/>
    <col min="3341" max="3341" width="10.7109375" style="529" customWidth="1"/>
    <col min="3342" max="3584" width="9.140625" style="529"/>
    <col min="3585" max="3585" width="91.42578125" style="529" customWidth="1"/>
    <col min="3586" max="3586" width="13.85546875" style="529" customWidth="1"/>
    <col min="3587" max="3587" width="12.140625" style="529" customWidth="1"/>
    <col min="3588" max="3588" width="11" style="529" customWidth="1"/>
    <col min="3589" max="3589" width="14.140625" style="529" customWidth="1"/>
    <col min="3590" max="3590" width="11.85546875" style="529" customWidth="1"/>
    <col min="3591" max="3591" width="9.5703125" style="529" customWidth="1"/>
    <col min="3592" max="3592" width="14.7109375" style="529" customWidth="1"/>
    <col min="3593" max="3594" width="9.5703125" style="529" customWidth="1"/>
    <col min="3595" max="3595" width="14.28515625" style="529" customWidth="1"/>
    <col min="3596" max="3596" width="13.140625" style="529" customWidth="1"/>
    <col min="3597" max="3597" width="10.7109375" style="529" customWidth="1"/>
    <col min="3598" max="3840" width="9.140625" style="529"/>
    <col min="3841" max="3841" width="91.42578125" style="529" customWidth="1"/>
    <col min="3842" max="3842" width="13.85546875" style="529" customWidth="1"/>
    <col min="3843" max="3843" width="12.140625" style="529" customWidth="1"/>
    <col min="3844" max="3844" width="11" style="529" customWidth="1"/>
    <col min="3845" max="3845" width="14.140625" style="529" customWidth="1"/>
    <col min="3846" max="3846" width="11.85546875" style="529" customWidth="1"/>
    <col min="3847" max="3847" width="9.5703125" style="529" customWidth="1"/>
    <col min="3848" max="3848" width="14.7109375" style="529" customWidth="1"/>
    <col min="3849" max="3850" width="9.5703125" style="529" customWidth="1"/>
    <col min="3851" max="3851" width="14.28515625" style="529" customWidth="1"/>
    <col min="3852" max="3852" width="13.140625" style="529" customWidth="1"/>
    <col min="3853" max="3853" width="10.7109375" style="529" customWidth="1"/>
    <col min="3854" max="4096" width="9.140625" style="529"/>
    <col min="4097" max="4097" width="91.42578125" style="529" customWidth="1"/>
    <col min="4098" max="4098" width="13.85546875" style="529" customWidth="1"/>
    <col min="4099" max="4099" width="12.140625" style="529" customWidth="1"/>
    <col min="4100" max="4100" width="11" style="529" customWidth="1"/>
    <col min="4101" max="4101" width="14.140625" style="529" customWidth="1"/>
    <col min="4102" max="4102" width="11.85546875" style="529" customWidth="1"/>
    <col min="4103" max="4103" width="9.5703125" style="529" customWidth="1"/>
    <col min="4104" max="4104" width="14.7109375" style="529" customWidth="1"/>
    <col min="4105" max="4106" width="9.5703125" style="529" customWidth="1"/>
    <col min="4107" max="4107" width="14.28515625" style="529" customWidth="1"/>
    <col min="4108" max="4108" width="13.140625" style="529" customWidth="1"/>
    <col min="4109" max="4109" width="10.7109375" style="529" customWidth="1"/>
    <col min="4110" max="4352" width="9.140625" style="529"/>
    <col min="4353" max="4353" width="91.42578125" style="529" customWidth="1"/>
    <col min="4354" max="4354" width="13.85546875" style="529" customWidth="1"/>
    <col min="4355" max="4355" width="12.140625" style="529" customWidth="1"/>
    <col min="4356" max="4356" width="11" style="529" customWidth="1"/>
    <col min="4357" max="4357" width="14.140625" style="529" customWidth="1"/>
    <col min="4358" max="4358" width="11.85546875" style="529" customWidth="1"/>
    <col min="4359" max="4359" width="9.5703125" style="529" customWidth="1"/>
    <col min="4360" max="4360" width="14.7109375" style="529" customWidth="1"/>
    <col min="4361" max="4362" width="9.5703125" style="529" customWidth="1"/>
    <col min="4363" max="4363" width="14.28515625" style="529" customWidth="1"/>
    <col min="4364" max="4364" width="13.140625" style="529" customWidth="1"/>
    <col min="4365" max="4365" width="10.7109375" style="529" customWidth="1"/>
    <col min="4366" max="4608" width="9.140625" style="529"/>
    <col min="4609" max="4609" width="91.42578125" style="529" customWidth="1"/>
    <col min="4610" max="4610" width="13.85546875" style="529" customWidth="1"/>
    <col min="4611" max="4611" width="12.140625" style="529" customWidth="1"/>
    <col min="4612" max="4612" width="11" style="529" customWidth="1"/>
    <col min="4613" max="4613" width="14.140625" style="529" customWidth="1"/>
    <col min="4614" max="4614" width="11.85546875" style="529" customWidth="1"/>
    <col min="4615" max="4615" width="9.5703125" style="529" customWidth="1"/>
    <col min="4616" max="4616" width="14.7109375" style="529" customWidth="1"/>
    <col min="4617" max="4618" width="9.5703125" style="529" customWidth="1"/>
    <col min="4619" max="4619" width="14.28515625" style="529" customWidth="1"/>
    <col min="4620" max="4620" width="13.140625" style="529" customWidth="1"/>
    <col min="4621" max="4621" width="10.7109375" style="529" customWidth="1"/>
    <col min="4622" max="4864" width="9.140625" style="529"/>
    <col min="4865" max="4865" width="91.42578125" style="529" customWidth="1"/>
    <col min="4866" max="4866" width="13.85546875" style="529" customWidth="1"/>
    <col min="4867" max="4867" width="12.140625" style="529" customWidth="1"/>
    <col min="4868" max="4868" width="11" style="529" customWidth="1"/>
    <col min="4869" max="4869" width="14.140625" style="529" customWidth="1"/>
    <col min="4870" max="4870" width="11.85546875" style="529" customWidth="1"/>
    <col min="4871" max="4871" width="9.5703125" style="529" customWidth="1"/>
    <col min="4872" max="4872" width="14.7109375" style="529" customWidth="1"/>
    <col min="4873" max="4874" width="9.5703125" style="529" customWidth="1"/>
    <col min="4875" max="4875" width="14.28515625" style="529" customWidth="1"/>
    <col min="4876" max="4876" width="13.140625" style="529" customWidth="1"/>
    <col min="4877" max="4877" width="10.7109375" style="529" customWidth="1"/>
    <col min="4878" max="5120" width="9.140625" style="529"/>
    <col min="5121" max="5121" width="91.42578125" style="529" customWidth="1"/>
    <col min="5122" max="5122" width="13.85546875" style="529" customWidth="1"/>
    <col min="5123" max="5123" width="12.140625" style="529" customWidth="1"/>
    <col min="5124" max="5124" width="11" style="529" customWidth="1"/>
    <col min="5125" max="5125" width="14.140625" style="529" customWidth="1"/>
    <col min="5126" max="5126" width="11.85546875" style="529" customWidth="1"/>
    <col min="5127" max="5127" width="9.5703125" style="529" customWidth="1"/>
    <col min="5128" max="5128" width="14.7109375" style="529" customWidth="1"/>
    <col min="5129" max="5130" width="9.5703125" style="529" customWidth="1"/>
    <col min="5131" max="5131" width="14.28515625" style="529" customWidth="1"/>
    <col min="5132" max="5132" width="13.140625" style="529" customWidth="1"/>
    <col min="5133" max="5133" width="10.7109375" style="529" customWidth="1"/>
    <col min="5134" max="5376" width="9.140625" style="529"/>
    <col min="5377" max="5377" width="91.42578125" style="529" customWidth="1"/>
    <col min="5378" max="5378" width="13.85546875" style="529" customWidth="1"/>
    <col min="5379" max="5379" width="12.140625" style="529" customWidth="1"/>
    <col min="5380" max="5380" width="11" style="529" customWidth="1"/>
    <col min="5381" max="5381" width="14.140625" style="529" customWidth="1"/>
    <col min="5382" max="5382" width="11.85546875" style="529" customWidth="1"/>
    <col min="5383" max="5383" width="9.5703125" style="529" customWidth="1"/>
    <col min="5384" max="5384" width="14.7109375" style="529" customWidth="1"/>
    <col min="5385" max="5386" width="9.5703125" style="529" customWidth="1"/>
    <col min="5387" max="5387" width="14.28515625" style="529" customWidth="1"/>
    <col min="5388" max="5388" width="13.140625" style="529" customWidth="1"/>
    <col min="5389" max="5389" width="10.7109375" style="529" customWidth="1"/>
    <col min="5390" max="5632" width="9.140625" style="529"/>
    <col min="5633" max="5633" width="91.42578125" style="529" customWidth="1"/>
    <col min="5634" max="5634" width="13.85546875" style="529" customWidth="1"/>
    <col min="5635" max="5635" width="12.140625" style="529" customWidth="1"/>
    <col min="5636" max="5636" width="11" style="529" customWidth="1"/>
    <col min="5637" max="5637" width="14.140625" style="529" customWidth="1"/>
    <col min="5638" max="5638" width="11.85546875" style="529" customWidth="1"/>
    <col min="5639" max="5639" width="9.5703125" style="529" customWidth="1"/>
    <col min="5640" max="5640" width="14.7109375" style="529" customWidth="1"/>
    <col min="5641" max="5642" width="9.5703125" style="529" customWidth="1"/>
    <col min="5643" max="5643" width="14.28515625" style="529" customWidth="1"/>
    <col min="5644" max="5644" width="13.140625" style="529" customWidth="1"/>
    <col min="5645" max="5645" width="10.7109375" style="529" customWidth="1"/>
    <col min="5646" max="5888" width="9.140625" style="529"/>
    <col min="5889" max="5889" width="91.42578125" style="529" customWidth="1"/>
    <col min="5890" max="5890" width="13.85546875" style="529" customWidth="1"/>
    <col min="5891" max="5891" width="12.140625" style="529" customWidth="1"/>
    <col min="5892" max="5892" width="11" style="529" customWidth="1"/>
    <col min="5893" max="5893" width="14.140625" style="529" customWidth="1"/>
    <col min="5894" max="5894" width="11.85546875" style="529" customWidth="1"/>
    <col min="5895" max="5895" width="9.5703125" style="529" customWidth="1"/>
    <col min="5896" max="5896" width="14.7109375" style="529" customWidth="1"/>
    <col min="5897" max="5898" width="9.5703125" style="529" customWidth="1"/>
    <col min="5899" max="5899" width="14.28515625" style="529" customWidth="1"/>
    <col min="5900" max="5900" width="13.140625" style="529" customWidth="1"/>
    <col min="5901" max="5901" width="10.7109375" style="529" customWidth="1"/>
    <col min="5902" max="6144" width="9.140625" style="529"/>
    <col min="6145" max="6145" width="91.42578125" style="529" customWidth="1"/>
    <col min="6146" max="6146" width="13.85546875" style="529" customWidth="1"/>
    <col min="6147" max="6147" width="12.140625" style="529" customWidth="1"/>
    <col min="6148" max="6148" width="11" style="529" customWidth="1"/>
    <col min="6149" max="6149" width="14.140625" style="529" customWidth="1"/>
    <col min="6150" max="6150" width="11.85546875" style="529" customWidth="1"/>
    <col min="6151" max="6151" width="9.5703125" style="529" customWidth="1"/>
    <col min="6152" max="6152" width="14.7109375" style="529" customWidth="1"/>
    <col min="6153" max="6154" width="9.5703125" style="529" customWidth="1"/>
    <col min="6155" max="6155" width="14.28515625" style="529" customWidth="1"/>
    <col min="6156" max="6156" width="13.140625" style="529" customWidth="1"/>
    <col min="6157" max="6157" width="10.7109375" style="529" customWidth="1"/>
    <col min="6158" max="6400" width="9.140625" style="529"/>
    <col min="6401" max="6401" width="91.42578125" style="529" customWidth="1"/>
    <col min="6402" max="6402" width="13.85546875" style="529" customWidth="1"/>
    <col min="6403" max="6403" width="12.140625" style="529" customWidth="1"/>
    <col min="6404" max="6404" width="11" style="529" customWidth="1"/>
    <col min="6405" max="6405" width="14.140625" style="529" customWidth="1"/>
    <col min="6406" max="6406" width="11.85546875" style="529" customWidth="1"/>
    <col min="6407" max="6407" width="9.5703125" style="529" customWidth="1"/>
    <col min="6408" max="6408" width="14.7109375" style="529" customWidth="1"/>
    <col min="6409" max="6410" width="9.5703125" style="529" customWidth="1"/>
    <col min="6411" max="6411" width="14.28515625" style="529" customWidth="1"/>
    <col min="6412" max="6412" width="13.140625" style="529" customWidth="1"/>
    <col min="6413" max="6413" width="10.7109375" style="529" customWidth="1"/>
    <col min="6414" max="6656" width="9.140625" style="529"/>
    <col min="6657" max="6657" width="91.42578125" style="529" customWidth="1"/>
    <col min="6658" max="6658" width="13.85546875" style="529" customWidth="1"/>
    <col min="6659" max="6659" width="12.140625" style="529" customWidth="1"/>
    <col min="6660" max="6660" width="11" style="529" customWidth="1"/>
    <col min="6661" max="6661" width="14.140625" style="529" customWidth="1"/>
    <col min="6662" max="6662" width="11.85546875" style="529" customWidth="1"/>
    <col min="6663" max="6663" width="9.5703125" style="529" customWidth="1"/>
    <col min="6664" max="6664" width="14.7109375" style="529" customWidth="1"/>
    <col min="6665" max="6666" width="9.5703125" style="529" customWidth="1"/>
    <col min="6667" max="6667" width="14.28515625" style="529" customWidth="1"/>
    <col min="6668" max="6668" width="13.140625" style="529" customWidth="1"/>
    <col min="6669" max="6669" width="10.7109375" style="529" customWidth="1"/>
    <col min="6670" max="6912" width="9.140625" style="529"/>
    <col min="6913" max="6913" width="91.42578125" style="529" customWidth="1"/>
    <col min="6914" max="6914" width="13.85546875" style="529" customWidth="1"/>
    <col min="6915" max="6915" width="12.140625" style="529" customWidth="1"/>
    <col min="6916" max="6916" width="11" style="529" customWidth="1"/>
    <col min="6917" max="6917" width="14.140625" style="529" customWidth="1"/>
    <col min="6918" max="6918" width="11.85546875" style="529" customWidth="1"/>
    <col min="6919" max="6919" width="9.5703125" style="529" customWidth="1"/>
    <col min="6920" max="6920" width="14.7109375" style="529" customWidth="1"/>
    <col min="6921" max="6922" width="9.5703125" style="529" customWidth="1"/>
    <col min="6923" max="6923" width="14.28515625" style="529" customWidth="1"/>
    <col min="6924" max="6924" width="13.140625" style="529" customWidth="1"/>
    <col min="6925" max="6925" width="10.7109375" style="529" customWidth="1"/>
    <col min="6926" max="7168" width="9.140625" style="529"/>
    <col min="7169" max="7169" width="91.42578125" style="529" customWidth="1"/>
    <col min="7170" max="7170" width="13.85546875" style="529" customWidth="1"/>
    <col min="7171" max="7171" width="12.140625" style="529" customWidth="1"/>
    <col min="7172" max="7172" width="11" style="529" customWidth="1"/>
    <col min="7173" max="7173" width="14.140625" style="529" customWidth="1"/>
    <col min="7174" max="7174" width="11.85546875" style="529" customWidth="1"/>
    <col min="7175" max="7175" width="9.5703125" style="529" customWidth="1"/>
    <col min="7176" max="7176" width="14.7109375" style="529" customWidth="1"/>
    <col min="7177" max="7178" width="9.5703125" style="529" customWidth="1"/>
    <col min="7179" max="7179" width="14.28515625" style="529" customWidth="1"/>
    <col min="7180" max="7180" width="13.140625" style="529" customWidth="1"/>
    <col min="7181" max="7181" width="10.7109375" style="529" customWidth="1"/>
    <col min="7182" max="7424" width="9.140625" style="529"/>
    <col min="7425" max="7425" width="91.42578125" style="529" customWidth="1"/>
    <col min="7426" max="7426" width="13.85546875" style="529" customWidth="1"/>
    <col min="7427" max="7427" width="12.140625" style="529" customWidth="1"/>
    <col min="7428" max="7428" width="11" style="529" customWidth="1"/>
    <col min="7429" max="7429" width="14.140625" style="529" customWidth="1"/>
    <col min="7430" max="7430" width="11.85546875" style="529" customWidth="1"/>
    <col min="7431" max="7431" width="9.5703125" style="529" customWidth="1"/>
    <col min="7432" max="7432" width="14.7109375" style="529" customWidth="1"/>
    <col min="7433" max="7434" width="9.5703125" style="529" customWidth="1"/>
    <col min="7435" max="7435" width="14.28515625" style="529" customWidth="1"/>
    <col min="7436" max="7436" width="13.140625" style="529" customWidth="1"/>
    <col min="7437" max="7437" width="10.7109375" style="529" customWidth="1"/>
    <col min="7438" max="7680" width="9.140625" style="529"/>
    <col min="7681" max="7681" width="91.42578125" style="529" customWidth="1"/>
    <col min="7682" max="7682" width="13.85546875" style="529" customWidth="1"/>
    <col min="7683" max="7683" width="12.140625" style="529" customWidth="1"/>
    <col min="7684" max="7684" width="11" style="529" customWidth="1"/>
    <col min="7685" max="7685" width="14.140625" style="529" customWidth="1"/>
    <col min="7686" max="7686" width="11.85546875" style="529" customWidth="1"/>
    <col min="7687" max="7687" width="9.5703125" style="529" customWidth="1"/>
    <col min="7688" max="7688" width="14.7109375" style="529" customWidth="1"/>
    <col min="7689" max="7690" width="9.5703125" style="529" customWidth="1"/>
    <col min="7691" max="7691" width="14.28515625" style="529" customWidth="1"/>
    <col min="7692" max="7692" width="13.140625" style="529" customWidth="1"/>
    <col min="7693" max="7693" width="10.7109375" style="529" customWidth="1"/>
    <col min="7694" max="7936" width="9.140625" style="529"/>
    <col min="7937" max="7937" width="91.42578125" style="529" customWidth="1"/>
    <col min="7938" max="7938" width="13.85546875" style="529" customWidth="1"/>
    <col min="7939" max="7939" width="12.140625" style="529" customWidth="1"/>
    <col min="7940" max="7940" width="11" style="529" customWidth="1"/>
    <col min="7941" max="7941" width="14.140625" style="529" customWidth="1"/>
    <col min="7942" max="7942" width="11.85546875" style="529" customWidth="1"/>
    <col min="7943" max="7943" width="9.5703125" style="529" customWidth="1"/>
    <col min="7944" max="7944" width="14.7109375" style="529" customWidth="1"/>
    <col min="7945" max="7946" width="9.5703125" style="529" customWidth="1"/>
    <col min="7947" max="7947" width="14.28515625" style="529" customWidth="1"/>
    <col min="7948" max="7948" width="13.140625" style="529" customWidth="1"/>
    <col min="7949" max="7949" width="10.7109375" style="529" customWidth="1"/>
    <col min="7950" max="8192" width="9.140625" style="529"/>
    <col min="8193" max="8193" width="91.42578125" style="529" customWidth="1"/>
    <col min="8194" max="8194" width="13.85546875" style="529" customWidth="1"/>
    <col min="8195" max="8195" width="12.140625" style="529" customWidth="1"/>
    <col min="8196" max="8196" width="11" style="529" customWidth="1"/>
    <col min="8197" max="8197" width="14.140625" style="529" customWidth="1"/>
    <col min="8198" max="8198" width="11.85546875" style="529" customWidth="1"/>
    <col min="8199" max="8199" width="9.5703125" style="529" customWidth="1"/>
    <col min="8200" max="8200" width="14.7109375" style="529" customWidth="1"/>
    <col min="8201" max="8202" width="9.5703125" style="529" customWidth="1"/>
    <col min="8203" max="8203" width="14.28515625" style="529" customWidth="1"/>
    <col min="8204" max="8204" width="13.140625" style="529" customWidth="1"/>
    <col min="8205" max="8205" width="10.7109375" style="529" customWidth="1"/>
    <col min="8206" max="8448" width="9.140625" style="529"/>
    <col min="8449" max="8449" width="91.42578125" style="529" customWidth="1"/>
    <col min="8450" max="8450" width="13.85546875" style="529" customWidth="1"/>
    <col min="8451" max="8451" width="12.140625" style="529" customWidth="1"/>
    <col min="8452" max="8452" width="11" style="529" customWidth="1"/>
    <col min="8453" max="8453" width="14.140625" style="529" customWidth="1"/>
    <col min="8454" max="8454" width="11.85546875" style="529" customWidth="1"/>
    <col min="8455" max="8455" width="9.5703125" style="529" customWidth="1"/>
    <col min="8456" max="8456" width="14.7109375" style="529" customWidth="1"/>
    <col min="8457" max="8458" width="9.5703125" style="529" customWidth="1"/>
    <col min="8459" max="8459" width="14.28515625" style="529" customWidth="1"/>
    <col min="8460" max="8460" width="13.140625" style="529" customWidth="1"/>
    <col min="8461" max="8461" width="10.7109375" style="529" customWidth="1"/>
    <col min="8462" max="8704" width="9.140625" style="529"/>
    <col min="8705" max="8705" width="91.42578125" style="529" customWidth="1"/>
    <col min="8706" max="8706" width="13.85546875" style="529" customWidth="1"/>
    <col min="8707" max="8707" width="12.140625" style="529" customWidth="1"/>
    <col min="8708" max="8708" width="11" style="529" customWidth="1"/>
    <col min="8709" max="8709" width="14.140625" style="529" customWidth="1"/>
    <col min="8710" max="8710" width="11.85546875" style="529" customWidth="1"/>
    <col min="8711" max="8711" width="9.5703125" style="529" customWidth="1"/>
    <col min="8712" max="8712" width="14.7109375" style="529" customWidth="1"/>
    <col min="8713" max="8714" width="9.5703125" style="529" customWidth="1"/>
    <col min="8715" max="8715" width="14.28515625" style="529" customWidth="1"/>
    <col min="8716" max="8716" width="13.140625" style="529" customWidth="1"/>
    <col min="8717" max="8717" width="10.7109375" style="529" customWidth="1"/>
    <col min="8718" max="8960" width="9.140625" style="529"/>
    <col min="8961" max="8961" width="91.42578125" style="529" customWidth="1"/>
    <col min="8962" max="8962" width="13.85546875" style="529" customWidth="1"/>
    <col min="8963" max="8963" width="12.140625" style="529" customWidth="1"/>
    <col min="8964" max="8964" width="11" style="529" customWidth="1"/>
    <col min="8965" max="8965" width="14.140625" style="529" customWidth="1"/>
    <col min="8966" max="8966" width="11.85546875" style="529" customWidth="1"/>
    <col min="8967" max="8967" width="9.5703125" style="529" customWidth="1"/>
    <col min="8968" max="8968" width="14.7109375" style="529" customWidth="1"/>
    <col min="8969" max="8970" width="9.5703125" style="529" customWidth="1"/>
    <col min="8971" max="8971" width="14.28515625" style="529" customWidth="1"/>
    <col min="8972" max="8972" width="13.140625" style="529" customWidth="1"/>
    <col min="8973" max="8973" width="10.7109375" style="529" customWidth="1"/>
    <col min="8974" max="9216" width="9.140625" style="529"/>
    <col min="9217" max="9217" width="91.42578125" style="529" customWidth="1"/>
    <col min="9218" max="9218" width="13.85546875" style="529" customWidth="1"/>
    <col min="9219" max="9219" width="12.140625" style="529" customWidth="1"/>
    <col min="9220" max="9220" width="11" style="529" customWidth="1"/>
    <col min="9221" max="9221" width="14.140625" style="529" customWidth="1"/>
    <col min="9222" max="9222" width="11.85546875" style="529" customWidth="1"/>
    <col min="9223" max="9223" width="9.5703125" style="529" customWidth="1"/>
    <col min="9224" max="9224" width="14.7109375" style="529" customWidth="1"/>
    <col min="9225" max="9226" width="9.5703125" style="529" customWidth="1"/>
    <col min="9227" max="9227" width="14.28515625" style="529" customWidth="1"/>
    <col min="9228" max="9228" width="13.140625" style="529" customWidth="1"/>
    <col min="9229" max="9229" width="10.7109375" style="529" customWidth="1"/>
    <col min="9230" max="9472" width="9.140625" style="529"/>
    <col min="9473" max="9473" width="91.42578125" style="529" customWidth="1"/>
    <col min="9474" max="9474" width="13.85546875" style="529" customWidth="1"/>
    <col min="9475" max="9475" width="12.140625" style="529" customWidth="1"/>
    <col min="9476" max="9476" width="11" style="529" customWidth="1"/>
    <col min="9477" max="9477" width="14.140625" style="529" customWidth="1"/>
    <col min="9478" max="9478" width="11.85546875" style="529" customWidth="1"/>
    <col min="9479" max="9479" width="9.5703125" style="529" customWidth="1"/>
    <col min="9480" max="9480" width="14.7109375" style="529" customWidth="1"/>
    <col min="9481" max="9482" width="9.5703125" style="529" customWidth="1"/>
    <col min="9483" max="9483" width="14.28515625" style="529" customWidth="1"/>
    <col min="9484" max="9484" width="13.140625" style="529" customWidth="1"/>
    <col min="9485" max="9485" width="10.7109375" style="529" customWidth="1"/>
    <col min="9486" max="9728" width="9.140625" style="529"/>
    <col min="9729" max="9729" width="91.42578125" style="529" customWidth="1"/>
    <col min="9730" max="9730" width="13.85546875" style="529" customWidth="1"/>
    <col min="9731" max="9731" width="12.140625" style="529" customWidth="1"/>
    <col min="9732" max="9732" width="11" style="529" customWidth="1"/>
    <col min="9733" max="9733" width="14.140625" style="529" customWidth="1"/>
    <col min="9734" max="9734" width="11.85546875" style="529" customWidth="1"/>
    <col min="9735" max="9735" width="9.5703125" style="529" customWidth="1"/>
    <col min="9736" max="9736" width="14.7109375" style="529" customWidth="1"/>
    <col min="9737" max="9738" width="9.5703125" style="529" customWidth="1"/>
    <col min="9739" max="9739" width="14.28515625" style="529" customWidth="1"/>
    <col min="9740" max="9740" width="13.140625" style="529" customWidth="1"/>
    <col min="9741" max="9741" width="10.7109375" style="529" customWidth="1"/>
    <col min="9742" max="9984" width="9.140625" style="529"/>
    <col min="9985" max="9985" width="91.42578125" style="529" customWidth="1"/>
    <col min="9986" max="9986" width="13.85546875" style="529" customWidth="1"/>
    <col min="9987" max="9987" width="12.140625" style="529" customWidth="1"/>
    <col min="9988" max="9988" width="11" style="529" customWidth="1"/>
    <col min="9989" max="9989" width="14.140625" style="529" customWidth="1"/>
    <col min="9990" max="9990" width="11.85546875" style="529" customWidth="1"/>
    <col min="9991" max="9991" width="9.5703125" style="529" customWidth="1"/>
    <col min="9992" max="9992" width="14.7109375" style="529" customWidth="1"/>
    <col min="9993" max="9994" width="9.5703125" style="529" customWidth="1"/>
    <col min="9995" max="9995" width="14.28515625" style="529" customWidth="1"/>
    <col min="9996" max="9996" width="13.140625" style="529" customWidth="1"/>
    <col min="9997" max="9997" width="10.7109375" style="529" customWidth="1"/>
    <col min="9998" max="10240" width="9.140625" style="529"/>
    <col min="10241" max="10241" width="91.42578125" style="529" customWidth="1"/>
    <col min="10242" max="10242" width="13.85546875" style="529" customWidth="1"/>
    <col min="10243" max="10243" width="12.140625" style="529" customWidth="1"/>
    <col min="10244" max="10244" width="11" style="529" customWidth="1"/>
    <col min="10245" max="10245" width="14.140625" style="529" customWidth="1"/>
    <col min="10246" max="10246" width="11.85546875" style="529" customWidth="1"/>
    <col min="10247" max="10247" width="9.5703125" style="529" customWidth="1"/>
    <col min="10248" max="10248" width="14.7109375" style="529" customWidth="1"/>
    <col min="10249" max="10250" width="9.5703125" style="529" customWidth="1"/>
    <col min="10251" max="10251" width="14.28515625" style="529" customWidth="1"/>
    <col min="10252" max="10252" width="13.140625" style="529" customWidth="1"/>
    <col min="10253" max="10253" width="10.7109375" style="529" customWidth="1"/>
    <col min="10254" max="10496" width="9.140625" style="529"/>
    <col min="10497" max="10497" width="91.42578125" style="529" customWidth="1"/>
    <col min="10498" max="10498" width="13.85546875" style="529" customWidth="1"/>
    <col min="10499" max="10499" width="12.140625" style="529" customWidth="1"/>
    <col min="10500" max="10500" width="11" style="529" customWidth="1"/>
    <col min="10501" max="10501" width="14.140625" style="529" customWidth="1"/>
    <col min="10502" max="10502" width="11.85546875" style="529" customWidth="1"/>
    <col min="10503" max="10503" width="9.5703125" style="529" customWidth="1"/>
    <col min="10504" max="10504" width="14.7109375" style="529" customWidth="1"/>
    <col min="10505" max="10506" width="9.5703125" style="529" customWidth="1"/>
    <col min="10507" max="10507" width="14.28515625" style="529" customWidth="1"/>
    <col min="10508" max="10508" width="13.140625" style="529" customWidth="1"/>
    <col min="10509" max="10509" width="10.7109375" style="529" customWidth="1"/>
    <col min="10510" max="10752" width="9.140625" style="529"/>
    <col min="10753" max="10753" width="91.42578125" style="529" customWidth="1"/>
    <col min="10754" max="10754" width="13.85546875" style="529" customWidth="1"/>
    <col min="10755" max="10755" width="12.140625" style="529" customWidth="1"/>
    <col min="10756" max="10756" width="11" style="529" customWidth="1"/>
    <col min="10757" max="10757" width="14.140625" style="529" customWidth="1"/>
    <col min="10758" max="10758" width="11.85546875" style="529" customWidth="1"/>
    <col min="10759" max="10759" width="9.5703125" style="529" customWidth="1"/>
    <col min="10760" max="10760" width="14.7109375" style="529" customWidth="1"/>
    <col min="10761" max="10762" width="9.5703125" style="529" customWidth="1"/>
    <col min="10763" max="10763" width="14.28515625" style="529" customWidth="1"/>
    <col min="10764" max="10764" width="13.140625" style="529" customWidth="1"/>
    <col min="10765" max="10765" width="10.7109375" style="529" customWidth="1"/>
    <col min="10766" max="11008" width="9.140625" style="529"/>
    <col min="11009" max="11009" width="91.42578125" style="529" customWidth="1"/>
    <col min="11010" max="11010" width="13.85546875" style="529" customWidth="1"/>
    <col min="11011" max="11011" width="12.140625" style="529" customWidth="1"/>
    <col min="11012" max="11012" width="11" style="529" customWidth="1"/>
    <col min="11013" max="11013" width="14.140625" style="529" customWidth="1"/>
    <col min="11014" max="11014" width="11.85546875" style="529" customWidth="1"/>
    <col min="11015" max="11015" width="9.5703125" style="529" customWidth="1"/>
    <col min="11016" max="11016" width="14.7109375" style="529" customWidth="1"/>
    <col min="11017" max="11018" width="9.5703125" style="529" customWidth="1"/>
    <col min="11019" max="11019" width="14.28515625" style="529" customWidth="1"/>
    <col min="11020" max="11020" width="13.140625" style="529" customWidth="1"/>
    <col min="11021" max="11021" width="10.7109375" style="529" customWidth="1"/>
    <col min="11022" max="11264" width="9.140625" style="529"/>
    <col min="11265" max="11265" width="91.42578125" style="529" customWidth="1"/>
    <col min="11266" max="11266" width="13.85546875" style="529" customWidth="1"/>
    <col min="11267" max="11267" width="12.140625" style="529" customWidth="1"/>
    <col min="11268" max="11268" width="11" style="529" customWidth="1"/>
    <col min="11269" max="11269" width="14.140625" style="529" customWidth="1"/>
    <col min="11270" max="11270" width="11.85546875" style="529" customWidth="1"/>
    <col min="11271" max="11271" width="9.5703125" style="529" customWidth="1"/>
    <col min="11272" max="11272" width="14.7109375" style="529" customWidth="1"/>
    <col min="11273" max="11274" width="9.5703125" style="529" customWidth="1"/>
    <col min="11275" max="11275" width="14.28515625" style="529" customWidth="1"/>
    <col min="11276" max="11276" width="13.140625" style="529" customWidth="1"/>
    <col min="11277" max="11277" width="10.7109375" style="529" customWidth="1"/>
    <col min="11278" max="11520" width="9.140625" style="529"/>
    <col min="11521" max="11521" width="91.42578125" style="529" customWidth="1"/>
    <col min="11522" max="11522" width="13.85546875" style="529" customWidth="1"/>
    <col min="11523" max="11523" width="12.140625" style="529" customWidth="1"/>
    <col min="11524" max="11524" width="11" style="529" customWidth="1"/>
    <col min="11525" max="11525" width="14.140625" style="529" customWidth="1"/>
    <col min="11526" max="11526" width="11.85546875" style="529" customWidth="1"/>
    <col min="11527" max="11527" width="9.5703125" style="529" customWidth="1"/>
    <col min="11528" max="11528" width="14.7109375" style="529" customWidth="1"/>
    <col min="11529" max="11530" width="9.5703125" style="529" customWidth="1"/>
    <col min="11531" max="11531" width="14.28515625" style="529" customWidth="1"/>
    <col min="11532" max="11532" width="13.140625" style="529" customWidth="1"/>
    <col min="11533" max="11533" width="10.7109375" style="529" customWidth="1"/>
    <col min="11534" max="11776" width="9.140625" style="529"/>
    <col min="11777" max="11777" width="91.42578125" style="529" customWidth="1"/>
    <col min="11778" max="11778" width="13.85546875" style="529" customWidth="1"/>
    <col min="11779" max="11779" width="12.140625" style="529" customWidth="1"/>
    <col min="11780" max="11780" width="11" style="529" customWidth="1"/>
    <col min="11781" max="11781" width="14.140625" style="529" customWidth="1"/>
    <col min="11782" max="11782" width="11.85546875" style="529" customWidth="1"/>
    <col min="11783" max="11783" width="9.5703125" style="529" customWidth="1"/>
    <col min="11784" max="11784" width="14.7109375" style="529" customWidth="1"/>
    <col min="11785" max="11786" width="9.5703125" style="529" customWidth="1"/>
    <col min="11787" max="11787" width="14.28515625" style="529" customWidth="1"/>
    <col min="11788" max="11788" width="13.140625" style="529" customWidth="1"/>
    <col min="11789" max="11789" width="10.7109375" style="529" customWidth="1"/>
    <col min="11790" max="12032" width="9.140625" style="529"/>
    <col min="12033" max="12033" width="91.42578125" style="529" customWidth="1"/>
    <col min="12034" max="12034" width="13.85546875" style="529" customWidth="1"/>
    <col min="12035" max="12035" width="12.140625" style="529" customWidth="1"/>
    <col min="12036" max="12036" width="11" style="529" customWidth="1"/>
    <col min="12037" max="12037" width="14.140625" style="529" customWidth="1"/>
    <col min="12038" max="12038" width="11.85546875" style="529" customWidth="1"/>
    <col min="12039" max="12039" width="9.5703125" style="529" customWidth="1"/>
    <col min="12040" max="12040" width="14.7109375" style="529" customWidth="1"/>
    <col min="12041" max="12042" width="9.5703125" style="529" customWidth="1"/>
    <col min="12043" max="12043" width="14.28515625" style="529" customWidth="1"/>
    <col min="12044" max="12044" width="13.140625" style="529" customWidth="1"/>
    <col min="12045" max="12045" width="10.7109375" style="529" customWidth="1"/>
    <col min="12046" max="12288" width="9.140625" style="529"/>
    <col min="12289" max="12289" width="91.42578125" style="529" customWidth="1"/>
    <col min="12290" max="12290" width="13.85546875" style="529" customWidth="1"/>
    <col min="12291" max="12291" width="12.140625" style="529" customWidth="1"/>
    <col min="12292" max="12292" width="11" style="529" customWidth="1"/>
    <col min="12293" max="12293" width="14.140625" style="529" customWidth="1"/>
    <col min="12294" max="12294" width="11.85546875" style="529" customWidth="1"/>
    <col min="12295" max="12295" width="9.5703125" style="529" customWidth="1"/>
    <col min="12296" max="12296" width="14.7109375" style="529" customWidth="1"/>
    <col min="12297" max="12298" width="9.5703125" style="529" customWidth="1"/>
    <col min="12299" max="12299" width="14.28515625" style="529" customWidth="1"/>
    <col min="12300" max="12300" width="13.140625" style="529" customWidth="1"/>
    <col min="12301" max="12301" width="10.7109375" style="529" customWidth="1"/>
    <col min="12302" max="12544" width="9.140625" style="529"/>
    <col min="12545" max="12545" width="91.42578125" style="529" customWidth="1"/>
    <col min="12546" max="12546" width="13.85546875" style="529" customWidth="1"/>
    <col min="12547" max="12547" width="12.140625" style="529" customWidth="1"/>
    <col min="12548" max="12548" width="11" style="529" customWidth="1"/>
    <col min="12549" max="12549" width="14.140625" style="529" customWidth="1"/>
    <col min="12550" max="12550" width="11.85546875" style="529" customWidth="1"/>
    <col min="12551" max="12551" width="9.5703125" style="529" customWidth="1"/>
    <col min="12552" max="12552" width="14.7109375" style="529" customWidth="1"/>
    <col min="12553" max="12554" width="9.5703125" style="529" customWidth="1"/>
    <col min="12555" max="12555" width="14.28515625" style="529" customWidth="1"/>
    <col min="12556" max="12556" width="13.140625" style="529" customWidth="1"/>
    <col min="12557" max="12557" width="10.7109375" style="529" customWidth="1"/>
    <col min="12558" max="12800" width="9.140625" style="529"/>
    <col min="12801" max="12801" width="91.42578125" style="529" customWidth="1"/>
    <col min="12802" max="12802" width="13.85546875" style="529" customWidth="1"/>
    <col min="12803" max="12803" width="12.140625" style="529" customWidth="1"/>
    <col min="12804" max="12804" width="11" style="529" customWidth="1"/>
    <col min="12805" max="12805" width="14.140625" style="529" customWidth="1"/>
    <col min="12806" max="12806" width="11.85546875" style="529" customWidth="1"/>
    <col min="12807" max="12807" width="9.5703125" style="529" customWidth="1"/>
    <col min="12808" max="12808" width="14.7109375" style="529" customWidth="1"/>
    <col min="12809" max="12810" width="9.5703125" style="529" customWidth="1"/>
    <col min="12811" max="12811" width="14.28515625" style="529" customWidth="1"/>
    <col min="12812" max="12812" width="13.140625" style="529" customWidth="1"/>
    <col min="12813" max="12813" width="10.7109375" style="529" customWidth="1"/>
    <col min="12814" max="13056" width="9.140625" style="529"/>
    <col min="13057" max="13057" width="91.42578125" style="529" customWidth="1"/>
    <col min="13058" max="13058" width="13.85546875" style="529" customWidth="1"/>
    <col min="13059" max="13059" width="12.140625" style="529" customWidth="1"/>
    <col min="13060" max="13060" width="11" style="529" customWidth="1"/>
    <col min="13061" max="13061" width="14.140625" style="529" customWidth="1"/>
    <col min="13062" max="13062" width="11.85546875" style="529" customWidth="1"/>
    <col min="13063" max="13063" width="9.5703125" style="529" customWidth="1"/>
    <col min="13064" max="13064" width="14.7109375" style="529" customWidth="1"/>
    <col min="13065" max="13066" width="9.5703125" style="529" customWidth="1"/>
    <col min="13067" max="13067" width="14.28515625" style="529" customWidth="1"/>
    <col min="13068" max="13068" width="13.140625" style="529" customWidth="1"/>
    <col min="13069" max="13069" width="10.7109375" style="529" customWidth="1"/>
    <col min="13070" max="13312" width="9.140625" style="529"/>
    <col min="13313" max="13313" width="91.42578125" style="529" customWidth="1"/>
    <col min="13314" max="13314" width="13.85546875" style="529" customWidth="1"/>
    <col min="13315" max="13315" width="12.140625" style="529" customWidth="1"/>
    <col min="13316" max="13316" width="11" style="529" customWidth="1"/>
    <col min="13317" max="13317" width="14.140625" style="529" customWidth="1"/>
    <col min="13318" max="13318" width="11.85546875" style="529" customWidth="1"/>
    <col min="13319" max="13319" width="9.5703125" style="529" customWidth="1"/>
    <col min="13320" max="13320" width="14.7109375" style="529" customWidth="1"/>
    <col min="13321" max="13322" width="9.5703125" style="529" customWidth="1"/>
    <col min="13323" max="13323" width="14.28515625" style="529" customWidth="1"/>
    <col min="13324" max="13324" width="13.140625" style="529" customWidth="1"/>
    <col min="13325" max="13325" width="10.7109375" style="529" customWidth="1"/>
    <col min="13326" max="13568" width="9.140625" style="529"/>
    <col min="13569" max="13569" width="91.42578125" style="529" customWidth="1"/>
    <col min="13570" max="13570" width="13.85546875" style="529" customWidth="1"/>
    <col min="13571" max="13571" width="12.140625" style="529" customWidth="1"/>
    <col min="13572" max="13572" width="11" style="529" customWidth="1"/>
    <col min="13573" max="13573" width="14.140625" style="529" customWidth="1"/>
    <col min="13574" max="13574" width="11.85546875" style="529" customWidth="1"/>
    <col min="13575" max="13575" width="9.5703125" style="529" customWidth="1"/>
    <col min="13576" max="13576" width="14.7109375" style="529" customWidth="1"/>
    <col min="13577" max="13578" width="9.5703125" style="529" customWidth="1"/>
    <col min="13579" max="13579" width="14.28515625" style="529" customWidth="1"/>
    <col min="13580" max="13580" width="13.140625" style="529" customWidth="1"/>
    <col min="13581" max="13581" width="10.7109375" style="529" customWidth="1"/>
    <col min="13582" max="13824" width="9.140625" style="529"/>
    <col min="13825" max="13825" width="91.42578125" style="529" customWidth="1"/>
    <col min="13826" max="13826" width="13.85546875" style="529" customWidth="1"/>
    <col min="13827" max="13827" width="12.140625" style="529" customWidth="1"/>
    <col min="13828" max="13828" width="11" style="529" customWidth="1"/>
    <col min="13829" max="13829" width="14.140625" style="529" customWidth="1"/>
    <col min="13830" max="13830" width="11.85546875" style="529" customWidth="1"/>
    <col min="13831" max="13831" width="9.5703125" style="529" customWidth="1"/>
    <col min="13832" max="13832" width="14.7109375" style="529" customWidth="1"/>
    <col min="13833" max="13834" width="9.5703125" style="529" customWidth="1"/>
    <col min="13835" max="13835" width="14.28515625" style="529" customWidth="1"/>
    <col min="13836" max="13836" width="13.140625" style="529" customWidth="1"/>
    <col min="13837" max="13837" width="10.7109375" style="529" customWidth="1"/>
    <col min="13838" max="14080" width="9.140625" style="529"/>
    <col min="14081" max="14081" width="91.42578125" style="529" customWidth="1"/>
    <col min="14082" max="14082" width="13.85546875" style="529" customWidth="1"/>
    <col min="14083" max="14083" width="12.140625" style="529" customWidth="1"/>
    <col min="14084" max="14084" width="11" style="529" customWidth="1"/>
    <col min="14085" max="14085" width="14.140625" style="529" customWidth="1"/>
    <col min="14086" max="14086" width="11.85546875" style="529" customWidth="1"/>
    <col min="14087" max="14087" width="9.5703125" style="529" customWidth="1"/>
    <col min="14088" max="14088" width="14.7109375" style="529" customWidth="1"/>
    <col min="14089" max="14090" width="9.5703125" style="529" customWidth="1"/>
    <col min="14091" max="14091" width="14.28515625" style="529" customWidth="1"/>
    <col min="14092" max="14092" width="13.140625" style="529" customWidth="1"/>
    <col min="14093" max="14093" width="10.7109375" style="529" customWidth="1"/>
    <col min="14094" max="14336" width="9.140625" style="529"/>
    <col min="14337" max="14337" width="91.42578125" style="529" customWidth="1"/>
    <col min="14338" max="14338" width="13.85546875" style="529" customWidth="1"/>
    <col min="14339" max="14339" width="12.140625" style="529" customWidth="1"/>
    <col min="14340" max="14340" width="11" style="529" customWidth="1"/>
    <col min="14341" max="14341" width="14.140625" style="529" customWidth="1"/>
    <col min="14342" max="14342" width="11.85546875" style="529" customWidth="1"/>
    <col min="14343" max="14343" width="9.5703125" style="529" customWidth="1"/>
    <col min="14344" max="14344" width="14.7109375" style="529" customWidth="1"/>
    <col min="14345" max="14346" width="9.5703125" style="529" customWidth="1"/>
    <col min="14347" max="14347" width="14.28515625" style="529" customWidth="1"/>
    <col min="14348" max="14348" width="13.140625" style="529" customWidth="1"/>
    <col min="14349" max="14349" width="10.7109375" style="529" customWidth="1"/>
    <col min="14350" max="14592" width="9.140625" style="529"/>
    <col min="14593" max="14593" width="91.42578125" style="529" customWidth="1"/>
    <col min="14594" max="14594" width="13.85546875" style="529" customWidth="1"/>
    <col min="14595" max="14595" width="12.140625" style="529" customWidth="1"/>
    <col min="14596" max="14596" width="11" style="529" customWidth="1"/>
    <col min="14597" max="14597" width="14.140625" style="529" customWidth="1"/>
    <col min="14598" max="14598" width="11.85546875" style="529" customWidth="1"/>
    <col min="14599" max="14599" width="9.5703125" style="529" customWidth="1"/>
    <col min="14600" max="14600" width="14.7109375" style="529" customWidth="1"/>
    <col min="14601" max="14602" width="9.5703125" style="529" customWidth="1"/>
    <col min="14603" max="14603" width="14.28515625" style="529" customWidth="1"/>
    <col min="14604" max="14604" width="13.140625" style="529" customWidth="1"/>
    <col min="14605" max="14605" width="10.7109375" style="529" customWidth="1"/>
    <col min="14606" max="14848" width="9.140625" style="529"/>
    <col min="14849" max="14849" width="91.42578125" style="529" customWidth="1"/>
    <col min="14850" max="14850" width="13.85546875" style="529" customWidth="1"/>
    <col min="14851" max="14851" width="12.140625" style="529" customWidth="1"/>
    <col min="14852" max="14852" width="11" style="529" customWidth="1"/>
    <col min="14853" max="14853" width="14.140625" style="529" customWidth="1"/>
    <col min="14854" max="14854" width="11.85546875" style="529" customWidth="1"/>
    <col min="14855" max="14855" width="9.5703125" style="529" customWidth="1"/>
    <col min="14856" max="14856" width="14.7109375" style="529" customWidth="1"/>
    <col min="14857" max="14858" width="9.5703125" style="529" customWidth="1"/>
    <col min="14859" max="14859" width="14.28515625" style="529" customWidth="1"/>
    <col min="14860" max="14860" width="13.140625" style="529" customWidth="1"/>
    <col min="14861" max="14861" width="10.7109375" style="529" customWidth="1"/>
    <col min="14862" max="15104" width="9.140625" style="529"/>
    <col min="15105" max="15105" width="91.42578125" style="529" customWidth="1"/>
    <col min="15106" max="15106" width="13.85546875" style="529" customWidth="1"/>
    <col min="15107" max="15107" width="12.140625" style="529" customWidth="1"/>
    <col min="15108" max="15108" width="11" style="529" customWidth="1"/>
    <col min="15109" max="15109" width="14.140625" style="529" customWidth="1"/>
    <col min="15110" max="15110" width="11.85546875" style="529" customWidth="1"/>
    <col min="15111" max="15111" width="9.5703125" style="529" customWidth="1"/>
    <col min="15112" max="15112" width="14.7109375" style="529" customWidth="1"/>
    <col min="15113" max="15114" width="9.5703125" style="529" customWidth="1"/>
    <col min="15115" max="15115" width="14.28515625" style="529" customWidth="1"/>
    <col min="15116" max="15116" width="13.140625" style="529" customWidth="1"/>
    <col min="15117" max="15117" width="10.7109375" style="529" customWidth="1"/>
    <col min="15118" max="15360" width="9.140625" style="529"/>
    <col min="15361" max="15361" width="91.42578125" style="529" customWidth="1"/>
    <col min="15362" max="15362" width="13.85546875" style="529" customWidth="1"/>
    <col min="15363" max="15363" width="12.140625" style="529" customWidth="1"/>
    <col min="15364" max="15364" width="11" style="529" customWidth="1"/>
    <col min="15365" max="15365" width="14.140625" style="529" customWidth="1"/>
    <col min="15366" max="15366" width="11.85546875" style="529" customWidth="1"/>
    <col min="15367" max="15367" width="9.5703125" style="529" customWidth="1"/>
    <col min="15368" max="15368" width="14.7109375" style="529" customWidth="1"/>
    <col min="15369" max="15370" width="9.5703125" style="529" customWidth="1"/>
    <col min="15371" max="15371" width="14.28515625" style="529" customWidth="1"/>
    <col min="15372" max="15372" width="13.140625" style="529" customWidth="1"/>
    <col min="15373" max="15373" width="10.7109375" style="529" customWidth="1"/>
    <col min="15374" max="15616" width="9.140625" style="529"/>
    <col min="15617" max="15617" width="91.42578125" style="529" customWidth="1"/>
    <col min="15618" max="15618" width="13.85546875" style="529" customWidth="1"/>
    <col min="15619" max="15619" width="12.140625" style="529" customWidth="1"/>
    <col min="15620" max="15620" width="11" style="529" customWidth="1"/>
    <col min="15621" max="15621" width="14.140625" style="529" customWidth="1"/>
    <col min="15622" max="15622" width="11.85546875" style="529" customWidth="1"/>
    <col min="15623" max="15623" width="9.5703125" style="529" customWidth="1"/>
    <col min="15624" max="15624" width="14.7109375" style="529" customWidth="1"/>
    <col min="15625" max="15626" width="9.5703125" style="529" customWidth="1"/>
    <col min="15627" max="15627" width="14.28515625" style="529" customWidth="1"/>
    <col min="15628" max="15628" width="13.140625" style="529" customWidth="1"/>
    <col min="15629" max="15629" width="10.7109375" style="529" customWidth="1"/>
    <col min="15630" max="15872" width="9.140625" style="529"/>
    <col min="15873" max="15873" width="91.42578125" style="529" customWidth="1"/>
    <col min="15874" max="15874" width="13.85546875" style="529" customWidth="1"/>
    <col min="15875" max="15875" width="12.140625" style="529" customWidth="1"/>
    <col min="15876" max="15876" width="11" style="529" customWidth="1"/>
    <col min="15877" max="15877" width="14.140625" style="529" customWidth="1"/>
    <col min="15878" max="15878" width="11.85546875" style="529" customWidth="1"/>
    <col min="15879" max="15879" width="9.5703125" style="529" customWidth="1"/>
    <col min="15880" max="15880" width="14.7109375" style="529" customWidth="1"/>
    <col min="15881" max="15882" width="9.5703125" style="529" customWidth="1"/>
    <col min="15883" max="15883" width="14.28515625" style="529" customWidth="1"/>
    <col min="15884" max="15884" width="13.140625" style="529" customWidth="1"/>
    <col min="15885" max="15885" width="10.7109375" style="529" customWidth="1"/>
    <col min="15886" max="16128" width="9.140625" style="529"/>
    <col min="16129" max="16129" width="91.42578125" style="529" customWidth="1"/>
    <col min="16130" max="16130" width="13.85546875" style="529" customWidth="1"/>
    <col min="16131" max="16131" width="12.140625" style="529" customWidth="1"/>
    <col min="16132" max="16132" width="11" style="529" customWidth="1"/>
    <col min="16133" max="16133" width="14.140625" style="529" customWidth="1"/>
    <col min="16134" max="16134" width="11.85546875" style="529" customWidth="1"/>
    <col min="16135" max="16135" width="9.5703125" style="529" customWidth="1"/>
    <col min="16136" max="16136" width="14.7109375" style="529" customWidth="1"/>
    <col min="16137" max="16138" width="9.5703125" style="529" customWidth="1"/>
    <col min="16139" max="16139" width="14.28515625" style="529" customWidth="1"/>
    <col min="16140" max="16140" width="13.140625" style="529" customWidth="1"/>
    <col min="16141" max="16141" width="10.7109375" style="529" customWidth="1"/>
    <col min="16142" max="16384" width="9.140625" style="529"/>
  </cols>
  <sheetData>
    <row r="1" spans="1:13" ht="47.25" customHeight="1">
      <c r="A1" s="4267" t="s">
        <v>134</v>
      </c>
      <c r="B1" s="4267"/>
      <c r="C1" s="4267"/>
      <c r="D1" s="4267"/>
      <c r="E1" s="4267"/>
      <c r="F1" s="4267"/>
      <c r="G1" s="4267"/>
      <c r="H1" s="4267"/>
      <c r="I1" s="4267"/>
      <c r="J1" s="4267"/>
      <c r="K1" s="4267"/>
      <c r="L1" s="4267"/>
      <c r="M1" s="4267"/>
    </row>
    <row r="2" spans="1:13" ht="33.75" customHeight="1">
      <c r="A2" s="4288" t="s">
        <v>389</v>
      </c>
      <c r="B2" s="4288"/>
      <c r="C2" s="4288"/>
      <c r="D2" s="4288"/>
      <c r="E2" s="4288"/>
      <c r="F2" s="4288"/>
      <c r="G2" s="4288"/>
      <c r="H2" s="4288"/>
      <c r="I2" s="4288"/>
      <c r="J2" s="4288"/>
      <c r="K2" s="4288"/>
      <c r="L2" s="4288"/>
      <c r="M2" s="4288"/>
    </row>
    <row r="3" spans="1:13" ht="20.25" customHeight="1" thickBot="1">
      <c r="A3" s="3007"/>
      <c r="B3" s="3101"/>
      <c r="C3" s="3101"/>
      <c r="D3" s="3101"/>
      <c r="E3" s="3101"/>
      <c r="F3" s="3101"/>
      <c r="G3" s="3101"/>
      <c r="H3" s="3101"/>
      <c r="I3" s="3101"/>
      <c r="J3" s="3101"/>
      <c r="K3" s="3101"/>
      <c r="L3" s="3101"/>
      <c r="M3" s="3101"/>
    </row>
    <row r="4" spans="1:13" ht="33" customHeight="1" thickBot="1">
      <c r="A4" s="4268" t="s">
        <v>9</v>
      </c>
      <c r="B4" s="4285" t="s">
        <v>19</v>
      </c>
      <c r="C4" s="4286"/>
      <c r="D4" s="4287"/>
      <c r="E4" s="4285" t="s">
        <v>20</v>
      </c>
      <c r="F4" s="4286"/>
      <c r="G4" s="4287"/>
      <c r="H4" s="4285" t="s">
        <v>29</v>
      </c>
      <c r="I4" s="4286"/>
      <c r="J4" s="4287"/>
      <c r="K4" s="4261" t="s">
        <v>21</v>
      </c>
      <c r="L4" s="4262"/>
      <c r="M4" s="4263"/>
    </row>
    <row r="5" spans="1:13" ht="173.25" customHeight="1" thickBot="1">
      <c r="A5" s="4270"/>
      <c r="B5" s="3102" t="s">
        <v>26</v>
      </c>
      <c r="C5" s="3102" t="s">
        <v>27</v>
      </c>
      <c r="D5" s="3102" t="s">
        <v>4</v>
      </c>
      <c r="E5" s="3102" t="s">
        <v>26</v>
      </c>
      <c r="F5" s="3102" t="s">
        <v>27</v>
      </c>
      <c r="G5" s="3102" t="s">
        <v>4</v>
      </c>
      <c r="H5" s="3102" t="s">
        <v>26</v>
      </c>
      <c r="I5" s="3102" t="s">
        <v>27</v>
      </c>
      <c r="J5" s="3102" t="s">
        <v>4</v>
      </c>
      <c r="K5" s="3102" t="s">
        <v>26</v>
      </c>
      <c r="L5" s="3102" t="s">
        <v>27</v>
      </c>
      <c r="M5" s="3195" t="s">
        <v>4</v>
      </c>
    </row>
    <row r="6" spans="1:13" ht="27.75" customHeight="1" thickBot="1">
      <c r="A6" s="3178" t="s">
        <v>22</v>
      </c>
      <c r="B6" s="3103"/>
      <c r="C6" s="3104"/>
      <c r="D6" s="3105"/>
      <c r="E6" s="3103"/>
      <c r="F6" s="3104"/>
      <c r="G6" s="3106"/>
      <c r="H6" s="3107"/>
      <c r="I6" s="3104"/>
      <c r="J6" s="3105"/>
      <c r="K6" s="3108"/>
      <c r="L6" s="3109"/>
      <c r="M6" s="3110"/>
    </row>
    <row r="7" spans="1:13" ht="24.75" customHeight="1">
      <c r="A7" s="3179" t="s">
        <v>149</v>
      </c>
      <c r="B7" s="3141">
        <f t="shared" ref="B7:M19" si="0">B23+B38</f>
        <v>0</v>
      </c>
      <c r="C7" s="3203">
        <f t="shared" si="0"/>
        <v>0</v>
      </c>
      <c r="D7" s="3204">
        <f t="shared" si="0"/>
        <v>0</v>
      </c>
      <c r="E7" s="3141">
        <f t="shared" si="0"/>
        <v>7</v>
      </c>
      <c r="F7" s="3203">
        <f t="shared" si="0"/>
        <v>0</v>
      </c>
      <c r="G7" s="3204">
        <f t="shared" si="0"/>
        <v>7</v>
      </c>
      <c r="H7" s="3141">
        <f t="shared" si="0"/>
        <v>0</v>
      </c>
      <c r="I7" s="3203">
        <f t="shared" si="0"/>
        <v>0</v>
      </c>
      <c r="J7" s="3204">
        <f t="shared" si="0"/>
        <v>0</v>
      </c>
      <c r="K7" s="3141">
        <f t="shared" si="0"/>
        <v>7</v>
      </c>
      <c r="L7" s="3203">
        <f t="shared" si="0"/>
        <v>0</v>
      </c>
      <c r="M7" s="3204">
        <f t="shared" si="0"/>
        <v>7</v>
      </c>
    </row>
    <row r="8" spans="1:13" ht="24.75" customHeight="1">
      <c r="A8" s="3176" t="s">
        <v>310</v>
      </c>
      <c r="B8" s="1452">
        <f t="shared" si="0"/>
        <v>0</v>
      </c>
      <c r="C8" s="1463">
        <f t="shared" si="0"/>
        <v>0</v>
      </c>
      <c r="D8" s="1477">
        <f t="shared" si="0"/>
        <v>0</v>
      </c>
      <c r="E8" s="1452">
        <f t="shared" si="0"/>
        <v>5</v>
      </c>
      <c r="F8" s="1463">
        <f t="shared" si="0"/>
        <v>1</v>
      </c>
      <c r="G8" s="1477">
        <f t="shared" si="0"/>
        <v>6</v>
      </c>
      <c r="H8" s="1452">
        <f t="shared" si="0"/>
        <v>0</v>
      </c>
      <c r="I8" s="1463">
        <f t="shared" si="0"/>
        <v>0</v>
      </c>
      <c r="J8" s="1477">
        <f t="shared" si="0"/>
        <v>0</v>
      </c>
      <c r="K8" s="1452">
        <f t="shared" si="0"/>
        <v>5</v>
      </c>
      <c r="L8" s="1463">
        <f t="shared" si="0"/>
        <v>1</v>
      </c>
      <c r="M8" s="1477">
        <f t="shared" si="0"/>
        <v>6</v>
      </c>
    </row>
    <row r="9" spans="1:13" ht="24.75" customHeight="1" thickBot="1">
      <c r="A9" s="3177" t="s">
        <v>151</v>
      </c>
      <c r="B9" s="3142">
        <f t="shared" si="0"/>
        <v>0</v>
      </c>
      <c r="C9" s="3205">
        <f t="shared" si="0"/>
        <v>25</v>
      </c>
      <c r="D9" s="3206">
        <f t="shared" si="0"/>
        <v>25</v>
      </c>
      <c r="E9" s="3142">
        <f t="shared" si="0"/>
        <v>5</v>
      </c>
      <c r="F9" s="3205">
        <f t="shared" si="0"/>
        <v>19</v>
      </c>
      <c r="G9" s="3206">
        <f t="shared" si="0"/>
        <v>24</v>
      </c>
      <c r="H9" s="3142">
        <f t="shared" si="0"/>
        <v>1</v>
      </c>
      <c r="I9" s="3205">
        <f t="shared" si="0"/>
        <v>0</v>
      </c>
      <c r="J9" s="3206">
        <f t="shared" si="0"/>
        <v>1</v>
      </c>
      <c r="K9" s="3142">
        <f t="shared" si="0"/>
        <v>6</v>
      </c>
      <c r="L9" s="3205">
        <f t="shared" si="0"/>
        <v>44</v>
      </c>
      <c r="M9" s="3206">
        <f t="shared" si="0"/>
        <v>50</v>
      </c>
    </row>
    <row r="10" spans="1:13" ht="27" customHeight="1" thickBot="1">
      <c r="A10" s="3143" t="s">
        <v>152</v>
      </c>
      <c r="B10" s="3144">
        <f t="shared" si="0"/>
        <v>8</v>
      </c>
      <c r="C10" s="3207">
        <f t="shared" si="0"/>
        <v>186</v>
      </c>
      <c r="D10" s="3208">
        <f t="shared" si="0"/>
        <v>194</v>
      </c>
      <c r="E10" s="3144">
        <f t="shared" si="0"/>
        <v>21</v>
      </c>
      <c r="F10" s="3207">
        <f t="shared" si="0"/>
        <v>131</v>
      </c>
      <c r="G10" s="3208">
        <f t="shared" si="0"/>
        <v>152</v>
      </c>
      <c r="H10" s="3144">
        <f t="shared" si="0"/>
        <v>0</v>
      </c>
      <c r="I10" s="3207">
        <f t="shared" si="0"/>
        <v>3</v>
      </c>
      <c r="J10" s="3208">
        <f t="shared" si="0"/>
        <v>3</v>
      </c>
      <c r="K10" s="3144">
        <f t="shared" si="0"/>
        <v>29</v>
      </c>
      <c r="L10" s="3207">
        <f t="shared" si="0"/>
        <v>320</v>
      </c>
      <c r="M10" s="3208">
        <f t="shared" si="0"/>
        <v>349</v>
      </c>
    </row>
    <row r="11" spans="1:13" ht="30.75" customHeight="1">
      <c r="A11" s="3145" t="s">
        <v>274</v>
      </c>
      <c r="B11" s="3146">
        <f t="shared" si="0"/>
        <v>0</v>
      </c>
      <c r="C11" s="3147">
        <f t="shared" si="0"/>
        <v>0</v>
      </c>
      <c r="D11" s="3148">
        <f t="shared" si="0"/>
        <v>0</v>
      </c>
      <c r="E11" s="3146">
        <f t="shared" si="0"/>
        <v>7</v>
      </c>
      <c r="F11" s="3147">
        <f t="shared" si="0"/>
        <v>49</v>
      </c>
      <c r="G11" s="3148">
        <f t="shared" si="0"/>
        <v>56</v>
      </c>
      <c r="H11" s="3146">
        <f t="shared" si="0"/>
        <v>0</v>
      </c>
      <c r="I11" s="3147">
        <f t="shared" si="0"/>
        <v>0</v>
      </c>
      <c r="J11" s="3148">
        <f t="shared" si="0"/>
        <v>0</v>
      </c>
      <c r="K11" s="3146">
        <f t="shared" si="0"/>
        <v>7</v>
      </c>
      <c r="L11" s="3147">
        <f t="shared" si="0"/>
        <v>49</v>
      </c>
      <c r="M11" s="3148">
        <f t="shared" si="0"/>
        <v>56</v>
      </c>
    </row>
    <row r="12" spans="1:13" ht="24.75" customHeight="1">
      <c r="A12" s="3149" t="s">
        <v>276</v>
      </c>
      <c r="B12" s="1507">
        <f t="shared" si="0"/>
        <v>8</v>
      </c>
      <c r="C12" s="1508">
        <f t="shared" si="0"/>
        <v>186</v>
      </c>
      <c r="D12" s="1509">
        <f t="shared" si="0"/>
        <v>194</v>
      </c>
      <c r="E12" s="1507">
        <f t="shared" si="0"/>
        <v>0</v>
      </c>
      <c r="F12" s="1508">
        <f t="shared" si="0"/>
        <v>0</v>
      </c>
      <c r="G12" s="1509">
        <f t="shared" si="0"/>
        <v>0</v>
      </c>
      <c r="H12" s="1507">
        <f t="shared" si="0"/>
        <v>0</v>
      </c>
      <c r="I12" s="1508">
        <f t="shared" si="0"/>
        <v>1</v>
      </c>
      <c r="J12" s="1509">
        <f t="shared" si="0"/>
        <v>1</v>
      </c>
      <c r="K12" s="1507">
        <f t="shared" si="0"/>
        <v>8</v>
      </c>
      <c r="L12" s="1508">
        <f t="shared" si="0"/>
        <v>187</v>
      </c>
      <c r="M12" s="1509">
        <f t="shared" si="0"/>
        <v>195</v>
      </c>
    </row>
    <row r="13" spans="1:13" ht="38.450000000000003" customHeight="1">
      <c r="A13" s="1522" t="s">
        <v>296</v>
      </c>
      <c r="B13" s="1507">
        <f t="shared" si="0"/>
        <v>0</v>
      </c>
      <c r="C13" s="1508">
        <f t="shared" si="0"/>
        <v>0</v>
      </c>
      <c r="D13" s="1509">
        <f t="shared" si="0"/>
        <v>0</v>
      </c>
      <c r="E13" s="1507">
        <f t="shared" si="0"/>
        <v>8</v>
      </c>
      <c r="F13" s="1508">
        <f t="shared" si="0"/>
        <v>44</v>
      </c>
      <c r="G13" s="1509">
        <f t="shared" si="0"/>
        <v>52</v>
      </c>
      <c r="H13" s="1507">
        <f t="shared" si="0"/>
        <v>0</v>
      </c>
      <c r="I13" s="1508">
        <f t="shared" si="0"/>
        <v>1</v>
      </c>
      <c r="J13" s="1509">
        <f t="shared" si="0"/>
        <v>1</v>
      </c>
      <c r="K13" s="1507">
        <f t="shared" si="0"/>
        <v>8</v>
      </c>
      <c r="L13" s="1508">
        <f t="shared" si="0"/>
        <v>45</v>
      </c>
      <c r="M13" s="1509">
        <f t="shared" si="0"/>
        <v>53</v>
      </c>
    </row>
    <row r="14" spans="1:13" ht="24.75" customHeight="1" thickBot="1">
      <c r="A14" s="3150" t="s">
        <v>277</v>
      </c>
      <c r="B14" s="3151">
        <f t="shared" si="0"/>
        <v>0</v>
      </c>
      <c r="C14" s="3152">
        <f t="shared" si="0"/>
        <v>0</v>
      </c>
      <c r="D14" s="3153">
        <f t="shared" si="0"/>
        <v>0</v>
      </c>
      <c r="E14" s="3151">
        <f t="shared" si="0"/>
        <v>6</v>
      </c>
      <c r="F14" s="3152">
        <f t="shared" si="0"/>
        <v>38</v>
      </c>
      <c r="G14" s="3153">
        <f t="shared" si="0"/>
        <v>44</v>
      </c>
      <c r="H14" s="3151">
        <f t="shared" si="0"/>
        <v>0</v>
      </c>
      <c r="I14" s="3152">
        <f t="shared" si="0"/>
        <v>1</v>
      </c>
      <c r="J14" s="3153">
        <f t="shared" si="0"/>
        <v>1</v>
      </c>
      <c r="K14" s="3151">
        <f t="shared" si="0"/>
        <v>6</v>
      </c>
      <c r="L14" s="3152">
        <f t="shared" si="0"/>
        <v>39</v>
      </c>
      <c r="M14" s="3153">
        <f t="shared" si="0"/>
        <v>45</v>
      </c>
    </row>
    <row r="15" spans="1:13" ht="24.75" customHeight="1">
      <c r="A15" s="3154" t="s">
        <v>153</v>
      </c>
      <c r="B15" s="3184">
        <f t="shared" si="0"/>
        <v>0</v>
      </c>
      <c r="C15" s="3209">
        <f t="shared" si="0"/>
        <v>0</v>
      </c>
      <c r="D15" s="3210">
        <f t="shared" si="0"/>
        <v>0</v>
      </c>
      <c r="E15" s="3184">
        <f t="shared" si="0"/>
        <v>0</v>
      </c>
      <c r="F15" s="3209">
        <f t="shared" si="0"/>
        <v>0</v>
      </c>
      <c r="G15" s="3210">
        <f t="shared" si="0"/>
        <v>0</v>
      </c>
      <c r="H15" s="3184">
        <f t="shared" si="0"/>
        <v>0</v>
      </c>
      <c r="I15" s="3209">
        <f t="shared" si="0"/>
        <v>0</v>
      </c>
      <c r="J15" s="3210">
        <f t="shared" si="0"/>
        <v>0</v>
      </c>
      <c r="K15" s="3184">
        <f t="shared" si="0"/>
        <v>0</v>
      </c>
      <c r="L15" s="3209">
        <f t="shared" si="0"/>
        <v>0</v>
      </c>
      <c r="M15" s="3210">
        <f t="shared" si="0"/>
        <v>0</v>
      </c>
    </row>
    <row r="16" spans="1:13" ht="24.75" customHeight="1">
      <c r="A16" s="3181" t="s">
        <v>154</v>
      </c>
      <c r="B16" s="1452">
        <f t="shared" si="0"/>
        <v>0</v>
      </c>
      <c r="C16" s="1463">
        <f t="shared" si="0"/>
        <v>0</v>
      </c>
      <c r="D16" s="1477">
        <f t="shared" si="0"/>
        <v>0</v>
      </c>
      <c r="E16" s="1452">
        <f t="shared" si="0"/>
        <v>12</v>
      </c>
      <c r="F16" s="1463">
        <f t="shared" si="0"/>
        <v>0</v>
      </c>
      <c r="G16" s="1477">
        <f t="shared" si="0"/>
        <v>12</v>
      </c>
      <c r="H16" s="1452">
        <f t="shared" si="0"/>
        <v>0</v>
      </c>
      <c r="I16" s="1463">
        <f t="shared" si="0"/>
        <v>0</v>
      </c>
      <c r="J16" s="1477">
        <f t="shared" si="0"/>
        <v>0</v>
      </c>
      <c r="K16" s="1452">
        <f t="shared" si="0"/>
        <v>12</v>
      </c>
      <c r="L16" s="1463">
        <f t="shared" si="0"/>
        <v>0</v>
      </c>
      <c r="M16" s="1477">
        <f t="shared" si="0"/>
        <v>12</v>
      </c>
    </row>
    <row r="17" spans="1:13">
      <c r="A17" s="3171" t="s">
        <v>156</v>
      </c>
      <c r="B17" s="3184">
        <f t="shared" si="0"/>
        <v>0</v>
      </c>
      <c r="C17" s="3209">
        <f t="shared" si="0"/>
        <v>0</v>
      </c>
      <c r="D17" s="3210">
        <f t="shared" si="0"/>
        <v>0</v>
      </c>
      <c r="E17" s="3184">
        <f t="shared" si="0"/>
        <v>12</v>
      </c>
      <c r="F17" s="3209">
        <f t="shared" si="0"/>
        <v>2</v>
      </c>
      <c r="G17" s="3210">
        <f t="shared" si="0"/>
        <v>14</v>
      </c>
      <c r="H17" s="3184">
        <f t="shared" si="0"/>
        <v>0</v>
      </c>
      <c r="I17" s="3209">
        <f t="shared" si="0"/>
        <v>0</v>
      </c>
      <c r="J17" s="3210">
        <f t="shared" si="0"/>
        <v>0</v>
      </c>
      <c r="K17" s="3184">
        <f t="shared" si="0"/>
        <v>12</v>
      </c>
      <c r="L17" s="3209">
        <f t="shared" si="0"/>
        <v>2</v>
      </c>
      <c r="M17" s="3210">
        <f t="shared" si="0"/>
        <v>14</v>
      </c>
    </row>
    <row r="18" spans="1:13">
      <c r="A18" s="3140" t="s">
        <v>157</v>
      </c>
      <c r="B18" s="1452">
        <f t="shared" si="0"/>
        <v>0</v>
      </c>
      <c r="C18" s="1463">
        <f t="shared" si="0"/>
        <v>8</v>
      </c>
      <c r="D18" s="1477">
        <f t="shared" si="0"/>
        <v>8</v>
      </c>
      <c r="E18" s="1452">
        <f t="shared" si="0"/>
        <v>16</v>
      </c>
      <c r="F18" s="1463">
        <f t="shared" si="0"/>
        <v>4</v>
      </c>
      <c r="G18" s="1477">
        <f t="shared" si="0"/>
        <v>20</v>
      </c>
      <c r="H18" s="1452">
        <f t="shared" si="0"/>
        <v>0</v>
      </c>
      <c r="I18" s="1463">
        <f t="shared" si="0"/>
        <v>0</v>
      </c>
      <c r="J18" s="1477">
        <f t="shared" si="0"/>
        <v>0</v>
      </c>
      <c r="K18" s="1452">
        <f t="shared" si="0"/>
        <v>16</v>
      </c>
      <c r="L18" s="1463">
        <f t="shared" si="0"/>
        <v>12</v>
      </c>
      <c r="M18" s="1477">
        <f t="shared" si="0"/>
        <v>28</v>
      </c>
    </row>
    <row r="19" spans="1:13" ht="49.5" customHeight="1" thickBot="1">
      <c r="A19" s="3140" t="s">
        <v>158</v>
      </c>
      <c r="B19" s="1452">
        <f t="shared" si="0"/>
        <v>16</v>
      </c>
      <c r="C19" s="1463">
        <f t="shared" si="0"/>
        <v>2</v>
      </c>
      <c r="D19" s="1477">
        <f t="shared" si="0"/>
        <v>18</v>
      </c>
      <c r="E19" s="1452">
        <f t="shared" si="0"/>
        <v>8</v>
      </c>
      <c r="F19" s="1463">
        <f t="shared" si="0"/>
        <v>4</v>
      </c>
      <c r="G19" s="1477">
        <f t="shared" si="0"/>
        <v>12</v>
      </c>
      <c r="H19" s="1452">
        <f t="shared" si="0"/>
        <v>0</v>
      </c>
      <c r="I19" s="1463">
        <f t="shared" si="0"/>
        <v>0</v>
      </c>
      <c r="J19" s="1477">
        <f t="shared" si="0"/>
        <v>0</v>
      </c>
      <c r="K19" s="1452">
        <f t="shared" si="0"/>
        <v>24</v>
      </c>
      <c r="L19" s="1463">
        <f t="shared" si="0"/>
        <v>6</v>
      </c>
      <c r="M19" s="1477">
        <f t="shared" si="0"/>
        <v>30</v>
      </c>
    </row>
    <row r="20" spans="1:13" ht="31.5" customHeight="1" thickBot="1">
      <c r="A20" s="3112" t="s">
        <v>12</v>
      </c>
      <c r="B20" s="3157">
        <f>B7+B8+B9+B10+B15+B16+B17+B18+B19</f>
        <v>24</v>
      </c>
      <c r="C20" s="1513">
        <f t="shared" ref="C20:M20" si="1">C7+C8+C9+C10+C15+C16+C17+C18+C19</f>
        <v>221</v>
      </c>
      <c r="D20" s="1514">
        <f t="shared" si="1"/>
        <v>245</v>
      </c>
      <c r="E20" s="3157">
        <f t="shared" si="1"/>
        <v>86</v>
      </c>
      <c r="F20" s="1513">
        <f t="shared" si="1"/>
        <v>161</v>
      </c>
      <c r="G20" s="1514">
        <f t="shared" si="1"/>
        <v>247</v>
      </c>
      <c r="H20" s="3157">
        <f t="shared" si="1"/>
        <v>1</v>
      </c>
      <c r="I20" s="1513">
        <f t="shared" si="1"/>
        <v>3</v>
      </c>
      <c r="J20" s="1514">
        <f t="shared" si="1"/>
        <v>4</v>
      </c>
      <c r="K20" s="3157">
        <f t="shared" si="1"/>
        <v>111</v>
      </c>
      <c r="L20" s="1513">
        <f t="shared" si="1"/>
        <v>385</v>
      </c>
      <c r="M20" s="1514">
        <f t="shared" si="1"/>
        <v>496</v>
      </c>
    </row>
    <row r="21" spans="1:13" ht="27.75" customHeight="1" thickBot="1">
      <c r="A21" s="3112" t="s">
        <v>23</v>
      </c>
      <c r="B21" s="3185"/>
      <c r="C21" s="3211"/>
      <c r="D21" s="3212"/>
      <c r="E21" s="3185"/>
      <c r="F21" s="3211"/>
      <c r="G21" s="3212"/>
      <c r="H21" s="3185"/>
      <c r="I21" s="3211"/>
      <c r="J21" s="3212"/>
      <c r="K21" s="3116"/>
      <c r="L21" s="654"/>
      <c r="M21" s="1502"/>
    </row>
    <row r="22" spans="1:13" ht="24.95" customHeight="1" thickBot="1">
      <c r="A22" s="3114" t="s">
        <v>11</v>
      </c>
      <c r="B22" s="3115"/>
      <c r="C22" s="1501"/>
      <c r="D22" s="1515"/>
      <c r="E22" s="3115"/>
      <c r="F22" s="1501"/>
      <c r="G22" s="1515"/>
      <c r="H22" s="3115"/>
      <c r="I22" s="1501"/>
      <c r="J22" s="1515"/>
      <c r="K22" s="3188"/>
      <c r="L22" s="3189"/>
      <c r="M22" s="3190"/>
    </row>
    <row r="23" spans="1:13" ht="24.95" customHeight="1">
      <c r="A23" s="3179" t="s">
        <v>149</v>
      </c>
      <c r="B23" s="3127">
        <v>0</v>
      </c>
      <c r="C23" s="3213">
        <v>0</v>
      </c>
      <c r="D23" s="3214">
        <v>0</v>
      </c>
      <c r="E23" s="3127">
        <v>7</v>
      </c>
      <c r="F23" s="3213">
        <v>0</v>
      </c>
      <c r="G23" s="3214">
        <v>7</v>
      </c>
      <c r="H23" s="3127">
        <v>0</v>
      </c>
      <c r="I23" s="3213">
        <v>0</v>
      </c>
      <c r="J23" s="3214">
        <v>0</v>
      </c>
      <c r="K23" s="3158">
        <f t="shared" ref="K23:L25" si="2">B23+E23+H23</f>
        <v>7</v>
      </c>
      <c r="L23" s="3159">
        <f t="shared" si="2"/>
        <v>0</v>
      </c>
      <c r="M23" s="3160">
        <f>K23+L23</f>
        <v>7</v>
      </c>
    </row>
    <row r="24" spans="1:13" ht="24.95" customHeight="1">
      <c r="A24" s="3176" t="s">
        <v>310</v>
      </c>
      <c r="B24" s="1446">
        <v>0</v>
      </c>
      <c r="C24" s="1450">
        <v>0</v>
      </c>
      <c r="D24" s="1453">
        <v>0</v>
      </c>
      <c r="E24" s="1446">
        <v>5</v>
      </c>
      <c r="F24" s="1450">
        <v>1</v>
      </c>
      <c r="G24" s="1453">
        <v>6</v>
      </c>
      <c r="H24" s="1446">
        <v>0</v>
      </c>
      <c r="I24" s="1450">
        <v>0</v>
      </c>
      <c r="J24" s="1453">
        <v>0</v>
      </c>
      <c r="K24" s="1510">
        <f t="shared" si="2"/>
        <v>5</v>
      </c>
      <c r="L24" s="1511">
        <f t="shared" si="2"/>
        <v>1</v>
      </c>
      <c r="M24" s="1512">
        <f>K24+L24</f>
        <v>6</v>
      </c>
    </row>
    <row r="25" spans="1:13" ht="24.95" customHeight="1" thickBot="1">
      <c r="A25" s="3177" t="s">
        <v>151</v>
      </c>
      <c r="B25" s="3134">
        <v>0</v>
      </c>
      <c r="C25" s="3215">
        <v>25</v>
      </c>
      <c r="D25" s="3216">
        <v>25</v>
      </c>
      <c r="E25" s="3134">
        <v>5</v>
      </c>
      <c r="F25" s="3215">
        <v>19</v>
      </c>
      <c r="G25" s="3216">
        <v>24</v>
      </c>
      <c r="H25" s="3134">
        <v>1</v>
      </c>
      <c r="I25" s="3215">
        <v>0</v>
      </c>
      <c r="J25" s="3216">
        <v>1</v>
      </c>
      <c r="K25" s="3161">
        <f t="shared" si="2"/>
        <v>6</v>
      </c>
      <c r="L25" s="817">
        <f t="shared" si="2"/>
        <v>44</v>
      </c>
      <c r="M25" s="3162">
        <f>K25+L25</f>
        <v>50</v>
      </c>
    </row>
    <row r="26" spans="1:13" ht="24.95" customHeight="1" thickBot="1">
      <c r="A26" s="3143" t="s">
        <v>152</v>
      </c>
      <c r="B26" s="3144">
        <f t="shared" ref="B26:M26" si="3">SUM(B27:B30)</f>
        <v>8</v>
      </c>
      <c r="C26" s="3207">
        <f t="shared" si="3"/>
        <v>185</v>
      </c>
      <c r="D26" s="3208">
        <f t="shared" si="3"/>
        <v>193</v>
      </c>
      <c r="E26" s="3144">
        <f t="shared" si="3"/>
        <v>21</v>
      </c>
      <c r="F26" s="3207">
        <f t="shared" si="3"/>
        <v>129</v>
      </c>
      <c r="G26" s="3208">
        <f t="shared" si="3"/>
        <v>150</v>
      </c>
      <c r="H26" s="3144">
        <f t="shared" si="3"/>
        <v>0</v>
      </c>
      <c r="I26" s="3207">
        <f t="shared" si="3"/>
        <v>2</v>
      </c>
      <c r="J26" s="3208">
        <f t="shared" si="3"/>
        <v>2</v>
      </c>
      <c r="K26" s="3163">
        <f t="shared" si="3"/>
        <v>29</v>
      </c>
      <c r="L26" s="1520">
        <f t="shared" si="3"/>
        <v>316</v>
      </c>
      <c r="M26" s="1521">
        <f t="shared" si="3"/>
        <v>345</v>
      </c>
    </row>
    <row r="27" spans="1:13" ht="24.95" customHeight="1">
      <c r="A27" s="3145" t="s">
        <v>274</v>
      </c>
      <c r="B27" s="3120">
        <v>0</v>
      </c>
      <c r="C27" s="3130">
        <v>0</v>
      </c>
      <c r="D27" s="3131">
        <v>0</v>
      </c>
      <c r="E27" s="3120">
        <v>7</v>
      </c>
      <c r="F27" s="3130">
        <v>48</v>
      </c>
      <c r="G27" s="3131">
        <v>55</v>
      </c>
      <c r="H27" s="3120">
        <v>0</v>
      </c>
      <c r="I27" s="3130">
        <v>0</v>
      </c>
      <c r="J27" s="3131">
        <v>0</v>
      </c>
      <c r="K27" s="3158">
        <f t="shared" ref="K27:L35" si="4">B27+E27+H27</f>
        <v>7</v>
      </c>
      <c r="L27" s="3159">
        <f t="shared" si="4"/>
        <v>48</v>
      </c>
      <c r="M27" s="3160">
        <f t="shared" ref="M27:M35" si="5">K27+L27</f>
        <v>55</v>
      </c>
    </row>
    <row r="28" spans="1:13" ht="24.95" customHeight="1">
      <c r="A28" s="3149" t="s">
        <v>276</v>
      </c>
      <c r="B28" s="1503">
        <v>8</v>
      </c>
      <c r="C28" s="1445">
        <v>185</v>
      </c>
      <c r="D28" s="1506">
        <v>193</v>
      </c>
      <c r="E28" s="1503">
        <v>0</v>
      </c>
      <c r="F28" s="1445">
        <v>0</v>
      </c>
      <c r="G28" s="1506">
        <v>0</v>
      </c>
      <c r="H28" s="1503">
        <v>0</v>
      </c>
      <c r="I28" s="1445">
        <v>0</v>
      </c>
      <c r="J28" s="1506">
        <v>0</v>
      </c>
      <c r="K28" s="1510">
        <f t="shared" si="4"/>
        <v>8</v>
      </c>
      <c r="L28" s="1511">
        <f t="shared" si="4"/>
        <v>185</v>
      </c>
      <c r="M28" s="1512">
        <f t="shared" si="5"/>
        <v>193</v>
      </c>
    </row>
    <row r="29" spans="1:13" ht="45" customHeight="1">
      <c r="A29" s="1522" t="s">
        <v>296</v>
      </c>
      <c r="B29" s="1503">
        <v>0</v>
      </c>
      <c r="C29" s="1445">
        <v>0</v>
      </c>
      <c r="D29" s="1506">
        <v>0</v>
      </c>
      <c r="E29" s="1503">
        <v>8</v>
      </c>
      <c r="F29" s="1445">
        <v>43</v>
      </c>
      <c r="G29" s="1506">
        <v>51</v>
      </c>
      <c r="H29" s="1503">
        <v>0</v>
      </c>
      <c r="I29" s="1445">
        <v>1</v>
      </c>
      <c r="J29" s="1506">
        <v>1</v>
      </c>
      <c r="K29" s="1510">
        <f t="shared" si="4"/>
        <v>8</v>
      </c>
      <c r="L29" s="1511">
        <f t="shared" si="4"/>
        <v>44</v>
      </c>
      <c r="M29" s="1512">
        <f t="shared" si="5"/>
        <v>52</v>
      </c>
    </row>
    <row r="30" spans="1:13" ht="24.95" customHeight="1" thickBot="1">
      <c r="A30" s="3166" t="s">
        <v>277</v>
      </c>
      <c r="B30" s="3121">
        <v>0</v>
      </c>
      <c r="C30" s="3132">
        <v>0</v>
      </c>
      <c r="D30" s="3133">
        <v>0</v>
      </c>
      <c r="E30" s="3121">
        <v>6</v>
      </c>
      <c r="F30" s="3132">
        <v>38</v>
      </c>
      <c r="G30" s="3133">
        <v>44</v>
      </c>
      <c r="H30" s="3121">
        <v>0</v>
      </c>
      <c r="I30" s="3132">
        <v>1</v>
      </c>
      <c r="J30" s="3133">
        <v>1</v>
      </c>
      <c r="K30" s="3168">
        <f t="shared" si="4"/>
        <v>6</v>
      </c>
      <c r="L30" s="3169">
        <f t="shared" si="4"/>
        <v>39</v>
      </c>
      <c r="M30" s="3170">
        <f t="shared" si="5"/>
        <v>45</v>
      </c>
    </row>
    <row r="31" spans="1:13" ht="24.95" customHeight="1">
      <c r="A31" s="3171" t="s">
        <v>153</v>
      </c>
      <c r="B31" s="3117">
        <v>0</v>
      </c>
      <c r="C31" s="3217">
        <v>0</v>
      </c>
      <c r="D31" s="3218">
        <v>0</v>
      </c>
      <c r="E31" s="3117">
        <v>0</v>
      </c>
      <c r="F31" s="3217">
        <v>0</v>
      </c>
      <c r="G31" s="3218">
        <v>0</v>
      </c>
      <c r="H31" s="3117">
        <v>0</v>
      </c>
      <c r="I31" s="3217">
        <v>0</v>
      </c>
      <c r="J31" s="3218">
        <v>0</v>
      </c>
      <c r="K31" s="3158">
        <f t="shared" si="4"/>
        <v>0</v>
      </c>
      <c r="L31" s="3159">
        <f t="shared" si="4"/>
        <v>0</v>
      </c>
      <c r="M31" s="3160">
        <f t="shared" si="5"/>
        <v>0</v>
      </c>
    </row>
    <row r="32" spans="1:13" ht="24.95" customHeight="1">
      <c r="A32" s="3140" t="s">
        <v>154</v>
      </c>
      <c r="B32" s="3122">
        <v>0</v>
      </c>
      <c r="C32" s="3219">
        <v>0</v>
      </c>
      <c r="D32" s="3220">
        <v>0</v>
      </c>
      <c r="E32" s="3122">
        <v>11</v>
      </c>
      <c r="F32" s="3219">
        <v>0</v>
      </c>
      <c r="G32" s="3220">
        <v>11</v>
      </c>
      <c r="H32" s="3122">
        <v>0</v>
      </c>
      <c r="I32" s="3219">
        <v>0</v>
      </c>
      <c r="J32" s="3220">
        <v>0</v>
      </c>
      <c r="K32" s="1510">
        <f t="shared" si="4"/>
        <v>11</v>
      </c>
      <c r="L32" s="1511">
        <f t="shared" si="4"/>
        <v>0</v>
      </c>
      <c r="M32" s="1512">
        <f t="shared" si="5"/>
        <v>11</v>
      </c>
    </row>
    <row r="33" spans="1:13" ht="27.75" customHeight="1">
      <c r="A33" s="3140" t="s">
        <v>156</v>
      </c>
      <c r="B33" s="1446">
        <v>0</v>
      </c>
      <c r="C33" s="1450">
        <v>0</v>
      </c>
      <c r="D33" s="1453">
        <v>0</v>
      </c>
      <c r="E33" s="1446">
        <v>12</v>
      </c>
      <c r="F33" s="1450">
        <v>2</v>
      </c>
      <c r="G33" s="1453">
        <v>14</v>
      </c>
      <c r="H33" s="1446">
        <v>0</v>
      </c>
      <c r="I33" s="1450">
        <v>0</v>
      </c>
      <c r="J33" s="1453">
        <v>0</v>
      </c>
      <c r="K33" s="3196">
        <f t="shared" si="4"/>
        <v>12</v>
      </c>
      <c r="L33" s="3197">
        <f t="shared" si="4"/>
        <v>2</v>
      </c>
      <c r="M33" s="3198">
        <f t="shared" si="5"/>
        <v>14</v>
      </c>
    </row>
    <row r="34" spans="1:13">
      <c r="A34" s="3140" t="s">
        <v>157</v>
      </c>
      <c r="B34" s="1446">
        <v>0</v>
      </c>
      <c r="C34" s="1450">
        <v>8</v>
      </c>
      <c r="D34" s="1453">
        <v>8</v>
      </c>
      <c r="E34" s="1446">
        <v>16</v>
      </c>
      <c r="F34" s="1450">
        <v>4</v>
      </c>
      <c r="G34" s="1453">
        <v>20</v>
      </c>
      <c r="H34" s="1446">
        <v>0</v>
      </c>
      <c r="I34" s="1450">
        <v>0</v>
      </c>
      <c r="J34" s="1453">
        <v>0</v>
      </c>
      <c r="K34" s="1510">
        <f t="shared" si="4"/>
        <v>16</v>
      </c>
      <c r="L34" s="1511">
        <f t="shared" si="4"/>
        <v>12</v>
      </c>
      <c r="M34" s="1512">
        <f t="shared" si="5"/>
        <v>28</v>
      </c>
    </row>
    <row r="35" spans="1:13" ht="47.25" customHeight="1" thickBot="1">
      <c r="A35" s="3140" t="s">
        <v>158</v>
      </c>
      <c r="B35" s="1446">
        <v>16</v>
      </c>
      <c r="C35" s="1450">
        <v>2</v>
      </c>
      <c r="D35" s="1453">
        <v>18</v>
      </c>
      <c r="E35" s="1446">
        <v>8</v>
      </c>
      <c r="F35" s="1450">
        <v>3</v>
      </c>
      <c r="G35" s="1453">
        <v>11</v>
      </c>
      <c r="H35" s="1446">
        <v>0</v>
      </c>
      <c r="I35" s="1450">
        <v>0</v>
      </c>
      <c r="J35" s="1453">
        <v>0</v>
      </c>
      <c r="K35" s="1510">
        <f t="shared" si="4"/>
        <v>24</v>
      </c>
      <c r="L35" s="1511">
        <f t="shared" si="4"/>
        <v>5</v>
      </c>
      <c r="M35" s="1512">
        <f t="shared" si="5"/>
        <v>29</v>
      </c>
    </row>
    <row r="36" spans="1:13" ht="31.5" customHeight="1" thickBot="1">
      <c r="A36" s="3172" t="s">
        <v>8</v>
      </c>
      <c r="B36" s="3173">
        <f>B23+B24+B25+B26+B31+B32+B33+B34+B35</f>
        <v>24</v>
      </c>
      <c r="C36" s="1518">
        <f t="shared" ref="C36:M36" si="6">C23+C24+C25+C26+C31+C32+C33+C34+C35</f>
        <v>220</v>
      </c>
      <c r="D36" s="1519">
        <f t="shared" si="6"/>
        <v>244</v>
      </c>
      <c r="E36" s="3173">
        <f t="shared" si="6"/>
        <v>85</v>
      </c>
      <c r="F36" s="1518">
        <f t="shared" si="6"/>
        <v>158</v>
      </c>
      <c r="G36" s="1519">
        <f t="shared" si="6"/>
        <v>243</v>
      </c>
      <c r="H36" s="3173">
        <f t="shared" si="6"/>
        <v>1</v>
      </c>
      <c r="I36" s="1518">
        <f t="shared" si="6"/>
        <v>2</v>
      </c>
      <c r="J36" s="1519">
        <f t="shared" si="6"/>
        <v>3</v>
      </c>
      <c r="K36" s="3173">
        <f t="shared" si="6"/>
        <v>110</v>
      </c>
      <c r="L36" s="1518">
        <f t="shared" si="6"/>
        <v>380</v>
      </c>
      <c r="M36" s="1519">
        <f t="shared" si="6"/>
        <v>490</v>
      </c>
    </row>
    <row r="37" spans="1:13" ht="24.95" customHeight="1" thickBot="1">
      <c r="A37" s="3125" t="s">
        <v>25</v>
      </c>
      <c r="B37" s="3126"/>
      <c r="C37" s="1504"/>
      <c r="D37" s="1505"/>
      <c r="E37" s="3126"/>
      <c r="F37" s="1504"/>
      <c r="G37" s="1505"/>
      <c r="H37" s="3126"/>
      <c r="I37" s="1504"/>
      <c r="J37" s="1505"/>
      <c r="K37" s="3116"/>
      <c r="L37" s="654"/>
      <c r="M37" s="1502"/>
    </row>
    <row r="38" spans="1:13" ht="24.95" customHeight="1">
      <c r="A38" s="3140" t="s">
        <v>149</v>
      </c>
      <c r="B38" s="3127">
        <v>0</v>
      </c>
      <c r="C38" s="3213">
        <v>0</v>
      </c>
      <c r="D38" s="3214">
        <v>0</v>
      </c>
      <c r="E38" s="3127">
        <v>0</v>
      </c>
      <c r="F38" s="3213">
        <v>0</v>
      </c>
      <c r="G38" s="3214">
        <v>0</v>
      </c>
      <c r="H38" s="3117">
        <v>0</v>
      </c>
      <c r="I38" s="3217">
        <v>0</v>
      </c>
      <c r="J38" s="3218">
        <v>0</v>
      </c>
      <c r="K38" s="3158">
        <f t="shared" ref="K38:L40" si="7">B38+E38+H38</f>
        <v>0</v>
      </c>
      <c r="L38" s="3159">
        <f t="shared" si="7"/>
        <v>0</v>
      </c>
      <c r="M38" s="3160">
        <f>K38+L38</f>
        <v>0</v>
      </c>
    </row>
    <row r="39" spans="1:13" ht="24.95" customHeight="1">
      <c r="A39" s="3140" t="s">
        <v>310</v>
      </c>
      <c r="B39" s="3118">
        <v>0</v>
      </c>
      <c r="C39" s="1516">
        <v>0</v>
      </c>
      <c r="D39" s="1517">
        <v>0</v>
      </c>
      <c r="E39" s="3118">
        <v>0</v>
      </c>
      <c r="F39" s="1516">
        <v>0</v>
      </c>
      <c r="G39" s="1517">
        <v>0</v>
      </c>
      <c r="H39" s="3118">
        <v>0</v>
      </c>
      <c r="I39" s="1516">
        <v>0</v>
      </c>
      <c r="J39" s="1517">
        <v>0</v>
      </c>
      <c r="K39" s="3196">
        <f t="shared" si="7"/>
        <v>0</v>
      </c>
      <c r="L39" s="3197">
        <f t="shared" si="7"/>
        <v>0</v>
      </c>
      <c r="M39" s="3198">
        <f>K39+L39</f>
        <v>0</v>
      </c>
    </row>
    <row r="40" spans="1:13" ht="24.95" customHeight="1" thickBot="1">
      <c r="A40" s="3140" t="s">
        <v>151</v>
      </c>
      <c r="B40" s="3122">
        <v>0</v>
      </c>
      <c r="C40" s="3219">
        <v>0</v>
      </c>
      <c r="D40" s="3220">
        <v>0</v>
      </c>
      <c r="E40" s="3122">
        <v>0</v>
      </c>
      <c r="F40" s="3219">
        <v>0</v>
      </c>
      <c r="G40" s="3220">
        <v>0</v>
      </c>
      <c r="H40" s="3122">
        <v>0</v>
      </c>
      <c r="I40" s="3219">
        <v>0</v>
      </c>
      <c r="J40" s="3220">
        <v>0</v>
      </c>
      <c r="K40" s="3161">
        <f t="shared" si="7"/>
        <v>0</v>
      </c>
      <c r="L40" s="817">
        <f t="shared" si="7"/>
        <v>0</v>
      </c>
      <c r="M40" s="3162">
        <f>K40+L40</f>
        <v>0</v>
      </c>
    </row>
    <row r="41" spans="1:13" ht="24.95" customHeight="1" thickBot="1">
      <c r="A41" s="3143" t="s">
        <v>152</v>
      </c>
      <c r="B41" s="3144">
        <f t="shared" ref="B41:M41" si="8">SUM(B42:B45)</f>
        <v>0</v>
      </c>
      <c r="C41" s="3207">
        <f t="shared" si="8"/>
        <v>1</v>
      </c>
      <c r="D41" s="3208">
        <f t="shared" si="8"/>
        <v>1</v>
      </c>
      <c r="E41" s="3144">
        <f t="shared" si="8"/>
        <v>0</v>
      </c>
      <c r="F41" s="3207">
        <f t="shared" si="8"/>
        <v>2</v>
      </c>
      <c r="G41" s="3208">
        <f t="shared" si="8"/>
        <v>2</v>
      </c>
      <c r="H41" s="3144">
        <f t="shared" si="8"/>
        <v>0</v>
      </c>
      <c r="I41" s="3207">
        <f t="shared" si="8"/>
        <v>1</v>
      </c>
      <c r="J41" s="3208">
        <f t="shared" si="8"/>
        <v>1</v>
      </c>
      <c r="K41" s="3144">
        <f t="shared" si="8"/>
        <v>0</v>
      </c>
      <c r="L41" s="3207">
        <f t="shared" si="8"/>
        <v>4</v>
      </c>
      <c r="M41" s="3208">
        <f t="shared" si="8"/>
        <v>4</v>
      </c>
    </row>
    <row r="42" spans="1:13" ht="24.95" customHeight="1">
      <c r="A42" s="3145" t="s">
        <v>274</v>
      </c>
      <c r="B42" s="3120">
        <v>0</v>
      </c>
      <c r="C42" s="3130">
        <v>0</v>
      </c>
      <c r="D42" s="3131">
        <v>0</v>
      </c>
      <c r="E42" s="3120">
        <v>0</v>
      </c>
      <c r="F42" s="3130">
        <v>1</v>
      </c>
      <c r="G42" s="3131">
        <v>1</v>
      </c>
      <c r="H42" s="3120">
        <v>0</v>
      </c>
      <c r="I42" s="3130">
        <v>0</v>
      </c>
      <c r="J42" s="3131">
        <v>0</v>
      </c>
      <c r="K42" s="3158">
        <f t="shared" ref="K42:L50" si="9">B42+E42+H42</f>
        <v>0</v>
      </c>
      <c r="L42" s="3159">
        <f t="shared" si="9"/>
        <v>1</v>
      </c>
      <c r="M42" s="3160">
        <f t="shared" ref="M42:M50" si="10">K42+L42</f>
        <v>1</v>
      </c>
    </row>
    <row r="43" spans="1:13" ht="24.95" customHeight="1">
      <c r="A43" s="3149" t="s">
        <v>276</v>
      </c>
      <c r="B43" s="1503">
        <v>0</v>
      </c>
      <c r="C43" s="1445">
        <v>1</v>
      </c>
      <c r="D43" s="1506">
        <v>1</v>
      </c>
      <c r="E43" s="1503">
        <v>0</v>
      </c>
      <c r="F43" s="1445">
        <v>0</v>
      </c>
      <c r="G43" s="1506">
        <v>0</v>
      </c>
      <c r="H43" s="1503">
        <v>0</v>
      </c>
      <c r="I43" s="1445">
        <v>1</v>
      </c>
      <c r="J43" s="1506">
        <v>1</v>
      </c>
      <c r="K43" s="1510">
        <f t="shared" si="9"/>
        <v>0</v>
      </c>
      <c r="L43" s="1511">
        <f t="shared" si="9"/>
        <v>2</v>
      </c>
      <c r="M43" s="1512">
        <f t="shared" si="10"/>
        <v>2</v>
      </c>
    </row>
    <row r="44" spans="1:13" ht="45.75" customHeight="1">
      <c r="A44" s="1522" t="s">
        <v>296</v>
      </c>
      <c r="B44" s="1503">
        <v>0</v>
      </c>
      <c r="C44" s="1445">
        <v>0</v>
      </c>
      <c r="D44" s="1506">
        <v>0</v>
      </c>
      <c r="E44" s="1503">
        <v>0</v>
      </c>
      <c r="F44" s="1445">
        <v>1</v>
      </c>
      <c r="G44" s="1506">
        <v>1</v>
      </c>
      <c r="H44" s="1503">
        <v>0</v>
      </c>
      <c r="I44" s="1445">
        <v>0</v>
      </c>
      <c r="J44" s="1506">
        <v>0</v>
      </c>
      <c r="K44" s="1510">
        <f t="shared" si="9"/>
        <v>0</v>
      </c>
      <c r="L44" s="1511">
        <f t="shared" si="9"/>
        <v>1</v>
      </c>
      <c r="M44" s="1512">
        <f t="shared" si="10"/>
        <v>1</v>
      </c>
    </row>
    <row r="45" spans="1:13" ht="30.75" customHeight="1" thickBot="1">
      <c r="A45" s="3166" t="s">
        <v>277</v>
      </c>
      <c r="B45" s="3121">
        <v>0</v>
      </c>
      <c r="C45" s="3132">
        <v>0</v>
      </c>
      <c r="D45" s="3133">
        <v>0</v>
      </c>
      <c r="E45" s="3121">
        <v>0</v>
      </c>
      <c r="F45" s="3132">
        <v>0</v>
      </c>
      <c r="G45" s="3133">
        <v>0</v>
      </c>
      <c r="H45" s="3121">
        <v>0</v>
      </c>
      <c r="I45" s="3132">
        <v>0</v>
      </c>
      <c r="J45" s="3133">
        <v>0</v>
      </c>
      <c r="K45" s="3168">
        <f t="shared" si="9"/>
        <v>0</v>
      </c>
      <c r="L45" s="3169">
        <f t="shared" si="9"/>
        <v>0</v>
      </c>
      <c r="M45" s="3170">
        <f t="shared" si="10"/>
        <v>0</v>
      </c>
    </row>
    <row r="46" spans="1:13" ht="24.75" customHeight="1">
      <c r="A46" s="3171" t="s">
        <v>153</v>
      </c>
      <c r="B46" s="3117">
        <v>0</v>
      </c>
      <c r="C46" s="3217">
        <v>0</v>
      </c>
      <c r="D46" s="3218">
        <v>0</v>
      </c>
      <c r="E46" s="3117">
        <v>0</v>
      </c>
      <c r="F46" s="3217">
        <v>0</v>
      </c>
      <c r="G46" s="3218">
        <v>0</v>
      </c>
      <c r="H46" s="3128">
        <v>0</v>
      </c>
      <c r="I46" s="3117">
        <v>0</v>
      </c>
      <c r="J46" s="1173">
        <v>0</v>
      </c>
      <c r="K46" s="3158">
        <f t="shared" si="9"/>
        <v>0</v>
      </c>
      <c r="L46" s="3159">
        <f t="shared" si="9"/>
        <v>0</v>
      </c>
      <c r="M46" s="3160">
        <f t="shared" si="10"/>
        <v>0</v>
      </c>
    </row>
    <row r="47" spans="1:13" ht="27.75" customHeight="1">
      <c r="A47" s="3140" t="s">
        <v>154</v>
      </c>
      <c r="B47" s="3118">
        <v>0</v>
      </c>
      <c r="C47" s="1516">
        <v>0</v>
      </c>
      <c r="D47" s="1517">
        <v>0</v>
      </c>
      <c r="E47" s="3118">
        <v>1</v>
      </c>
      <c r="F47" s="1516">
        <v>0</v>
      </c>
      <c r="G47" s="1517">
        <v>1</v>
      </c>
      <c r="H47" s="3129">
        <v>0</v>
      </c>
      <c r="I47" s="3118">
        <v>0</v>
      </c>
      <c r="J47" s="3119">
        <v>0</v>
      </c>
      <c r="K47" s="3168">
        <f t="shared" si="9"/>
        <v>1</v>
      </c>
      <c r="L47" s="3169">
        <f t="shared" si="9"/>
        <v>0</v>
      </c>
      <c r="M47" s="3170">
        <f t="shared" si="10"/>
        <v>1</v>
      </c>
    </row>
    <row r="48" spans="1:13" ht="23.25" customHeight="1">
      <c r="A48" s="3176" t="s">
        <v>156</v>
      </c>
      <c r="B48" s="1446">
        <v>0</v>
      </c>
      <c r="C48" s="1450">
        <v>0</v>
      </c>
      <c r="D48" s="1453">
        <v>0</v>
      </c>
      <c r="E48" s="1446">
        <v>0</v>
      </c>
      <c r="F48" s="1450">
        <v>0</v>
      </c>
      <c r="G48" s="1453">
        <v>0</v>
      </c>
      <c r="H48" s="3124">
        <v>0</v>
      </c>
      <c r="I48" s="1446">
        <v>0</v>
      </c>
      <c r="J48" s="1447">
        <v>0</v>
      </c>
      <c r="K48" s="1510">
        <f t="shared" si="9"/>
        <v>0</v>
      </c>
      <c r="L48" s="1511">
        <f t="shared" si="9"/>
        <v>0</v>
      </c>
      <c r="M48" s="1512">
        <f t="shared" si="10"/>
        <v>0</v>
      </c>
    </row>
    <row r="49" spans="1:13" ht="29.25" customHeight="1">
      <c r="A49" s="3171" t="s">
        <v>157</v>
      </c>
      <c r="B49" s="3117">
        <v>0</v>
      </c>
      <c r="C49" s="3217">
        <v>0</v>
      </c>
      <c r="D49" s="3218">
        <v>0</v>
      </c>
      <c r="E49" s="3117">
        <v>0</v>
      </c>
      <c r="F49" s="3217">
        <v>0</v>
      </c>
      <c r="G49" s="3218">
        <v>0</v>
      </c>
      <c r="H49" s="3128">
        <v>0</v>
      </c>
      <c r="I49" s="3117">
        <v>0</v>
      </c>
      <c r="J49" s="3117">
        <v>0</v>
      </c>
      <c r="K49" s="3196">
        <f t="shared" si="9"/>
        <v>0</v>
      </c>
      <c r="L49" s="3197">
        <f t="shared" si="9"/>
        <v>0</v>
      </c>
      <c r="M49" s="3198">
        <f t="shared" si="10"/>
        <v>0</v>
      </c>
    </row>
    <row r="50" spans="1:13" ht="54.75" customHeight="1" thickBot="1">
      <c r="A50" s="3140" t="s">
        <v>158</v>
      </c>
      <c r="B50" s="3134">
        <v>0</v>
      </c>
      <c r="C50" s="3215">
        <v>0</v>
      </c>
      <c r="D50" s="3216">
        <v>0</v>
      </c>
      <c r="E50" s="3134">
        <v>0</v>
      </c>
      <c r="F50" s="3215">
        <v>1</v>
      </c>
      <c r="G50" s="3216">
        <v>1</v>
      </c>
      <c r="H50" s="3124">
        <v>0</v>
      </c>
      <c r="I50" s="1446">
        <v>0</v>
      </c>
      <c r="J50" s="1446">
        <v>0</v>
      </c>
      <c r="K50" s="3161">
        <f t="shared" si="9"/>
        <v>0</v>
      </c>
      <c r="L50" s="817">
        <f t="shared" si="9"/>
        <v>1</v>
      </c>
      <c r="M50" s="3162">
        <f t="shared" si="10"/>
        <v>1</v>
      </c>
    </row>
    <row r="51" spans="1:13" ht="30" customHeight="1" thickBot="1">
      <c r="A51" s="3172" t="s">
        <v>13</v>
      </c>
      <c r="B51" s="3174">
        <f>B38+B39+B40+B41+B46+B47+B48+B49+B50</f>
        <v>0</v>
      </c>
      <c r="C51" s="3174">
        <f t="shared" ref="C51:M51" si="11">C38+C39+C40+C41+C46+C47+C48+C49+C50</f>
        <v>1</v>
      </c>
      <c r="D51" s="3174">
        <f t="shared" si="11"/>
        <v>1</v>
      </c>
      <c r="E51" s="3174">
        <f t="shared" si="11"/>
        <v>1</v>
      </c>
      <c r="F51" s="3174">
        <f t="shared" si="11"/>
        <v>3</v>
      </c>
      <c r="G51" s="3174">
        <f t="shared" si="11"/>
        <v>4</v>
      </c>
      <c r="H51" s="3174">
        <f t="shared" si="11"/>
        <v>0</v>
      </c>
      <c r="I51" s="3174">
        <f t="shared" si="11"/>
        <v>1</v>
      </c>
      <c r="J51" s="3174">
        <f t="shared" si="11"/>
        <v>1</v>
      </c>
      <c r="K51" s="3174">
        <f t="shared" si="11"/>
        <v>1</v>
      </c>
      <c r="L51" s="3174">
        <f t="shared" si="11"/>
        <v>5</v>
      </c>
      <c r="M51" s="3193">
        <f t="shared" si="11"/>
        <v>6</v>
      </c>
    </row>
    <row r="52" spans="1:13" ht="32.25" customHeight="1" thickBot="1">
      <c r="A52" s="3138" t="s">
        <v>165</v>
      </c>
      <c r="B52" s="3199">
        <f t="shared" ref="B52:M52" si="12">B36+B51</f>
        <v>24</v>
      </c>
      <c r="C52" s="3199">
        <f t="shared" si="12"/>
        <v>221</v>
      </c>
      <c r="D52" s="3199">
        <f t="shared" si="12"/>
        <v>245</v>
      </c>
      <c r="E52" s="3199">
        <f t="shared" si="12"/>
        <v>86</v>
      </c>
      <c r="F52" s="3199">
        <f t="shared" si="12"/>
        <v>161</v>
      </c>
      <c r="G52" s="3199">
        <f t="shared" si="12"/>
        <v>247</v>
      </c>
      <c r="H52" s="3199">
        <f t="shared" si="12"/>
        <v>1</v>
      </c>
      <c r="I52" s="3199">
        <f t="shared" si="12"/>
        <v>3</v>
      </c>
      <c r="J52" s="3199">
        <f t="shared" si="12"/>
        <v>4</v>
      </c>
      <c r="K52" s="3199">
        <f t="shared" si="12"/>
        <v>111</v>
      </c>
      <c r="L52" s="3199">
        <f t="shared" si="12"/>
        <v>385</v>
      </c>
      <c r="M52" s="3200">
        <f t="shared" si="12"/>
        <v>496</v>
      </c>
    </row>
    <row r="53" spans="1:13" ht="37.5" customHeight="1">
      <c r="A53" s="4284"/>
      <c r="B53" s="4284"/>
      <c r="C53" s="4284"/>
      <c r="D53" s="4284"/>
      <c r="E53" s="4284"/>
      <c r="F53" s="4284"/>
      <c r="G53" s="4284"/>
      <c r="H53" s="4284"/>
      <c r="I53" s="4284"/>
      <c r="J53" s="4284"/>
      <c r="K53" s="532"/>
      <c r="L53" s="532"/>
      <c r="M53" s="532"/>
    </row>
    <row r="54" spans="1:13" ht="26.25" customHeight="1">
      <c r="K54" s="532"/>
      <c r="L54" s="532"/>
      <c r="M54" s="532"/>
    </row>
    <row r="56" spans="1:13" ht="80.099999999999994" customHeight="1"/>
  </sheetData>
  <mergeCells count="8">
    <mergeCell ref="A53:J53"/>
    <mergeCell ref="A1:M1"/>
    <mergeCell ref="A2:M2"/>
    <mergeCell ref="A4:A5"/>
    <mergeCell ref="B4:D4"/>
    <mergeCell ref="E4:G4"/>
    <mergeCell ref="H4:J4"/>
    <mergeCell ref="K4:M4"/>
  </mergeCells>
  <pageMargins left="0.70866141732283472" right="0.70866141732283472" top="0.74803149606299213" bottom="0.74803149606299213" header="0.31496062992125984" footer="0.31496062992125984"/>
  <pageSetup paperSize="9" scale="35" orientation="portrait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16"/>
  <sheetViews>
    <sheetView zoomScale="50" zoomScaleNormal="50" workbookViewId="0">
      <selection activeCell="R8" sqref="R8"/>
    </sheetView>
  </sheetViews>
  <sheetFormatPr defaultRowHeight="20.25"/>
  <cols>
    <col min="1" max="1" width="84.5703125" style="425" customWidth="1"/>
    <col min="2" max="2" width="9.140625" style="425"/>
    <col min="3" max="3" width="10.5703125" style="425" customWidth="1"/>
    <col min="4" max="5" width="9.140625" style="425"/>
    <col min="6" max="6" width="11.28515625" style="425" customWidth="1"/>
    <col min="7" max="8" width="9.140625" style="425"/>
    <col min="9" max="9" width="10.85546875" style="425" customWidth="1"/>
    <col min="10" max="11" width="9.140625" style="425"/>
    <col min="12" max="12" width="10.85546875" style="425" customWidth="1"/>
    <col min="13" max="16384" width="9.140625" style="425"/>
  </cols>
  <sheetData>
    <row r="1" spans="1:19" ht="51" customHeight="1">
      <c r="A1" s="4289" t="s">
        <v>134</v>
      </c>
      <c r="B1" s="4289"/>
      <c r="C1" s="4289"/>
      <c r="D1" s="4289"/>
      <c r="E1" s="4289"/>
      <c r="F1" s="4289"/>
      <c r="G1" s="4289"/>
      <c r="H1" s="4289"/>
      <c r="I1" s="4289"/>
      <c r="J1" s="4289"/>
      <c r="K1" s="4289"/>
      <c r="L1" s="4289"/>
      <c r="M1" s="4289"/>
      <c r="N1" s="431"/>
      <c r="O1" s="431"/>
      <c r="P1" s="430"/>
      <c r="Q1" s="430"/>
      <c r="R1" s="430"/>
      <c r="S1" s="430"/>
    </row>
    <row r="2" spans="1:19" ht="22.5" customHeight="1">
      <c r="A2" s="4267" t="s">
        <v>401</v>
      </c>
      <c r="B2" s="4267"/>
      <c r="C2" s="4267"/>
      <c r="D2" s="4267"/>
      <c r="E2" s="4267"/>
      <c r="F2" s="4267"/>
      <c r="G2" s="4267"/>
      <c r="H2" s="4267"/>
      <c r="I2" s="4267"/>
      <c r="J2" s="4267"/>
      <c r="K2" s="4267"/>
      <c r="L2" s="4267"/>
      <c r="M2" s="4267"/>
      <c r="N2" s="426"/>
      <c r="O2" s="430"/>
      <c r="P2" s="430"/>
      <c r="Q2" s="430"/>
      <c r="R2" s="430"/>
      <c r="S2" s="430"/>
    </row>
    <row r="3" spans="1:19" ht="21" thickBot="1">
      <c r="A3" s="426"/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427"/>
      <c r="S3" s="427"/>
    </row>
    <row r="4" spans="1:19" ht="26.25" customHeight="1" thickBot="1">
      <c r="A4" s="4296" t="s">
        <v>9</v>
      </c>
      <c r="B4" s="4290" t="s">
        <v>19</v>
      </c>
      <c r="C4" s="4291"/>
      <c r="D4" s="4292"/>
      <c r="E4" s="4290" t="s">
        <v>20</v>
      </c>
      <c r="F4" s="4291"/>
      <c r="G4" s="4292"/>
      <c r="H4" s="4290" t="s">
        <v>29</v>
      </c>
      <c r="I4" s="4291"/>
      <c r="J4" s="4292"/>
      <c r="K4" s="4293" t="s">
        <v>21</v>
      </c>
      <c r="L4" s="4294"/>
      <c r="M4" s="4295"/>
      <c r="N4" s="432"/>
      <c r="O4" s="427"/>
      <c r="P4" s="427"/>
      <c r="Q4" s="427"/>
      <c r="R4" s="427"/>
      <c r="S4" s="427"/>
    </row>
    <row r="5" spans="1:19" ht="171.75" customHeight="1" thickBot="1">
      <c r="A5" s="4297"/>
      <c r="B5" s="429" t="s">
        <v>26</v>
      </c>
      <c r="C5" s="429" t="s">
        <v>27</v>
      </c>
      <c r="D5" s="429" t="s">
        <v>4</v>
      </c>
      <c r="E5" s="429" t="s">
        <v>26</v>
      </c>
      <c r="F5" s="429" t="s">
        <v>27</v>
      </c>
      <c r="G5" s="429" t="s">
        <v>4</v>
      </c>
      <c r="H5" s="429" t="s">
        <v>26</v>
      </c>
      <c r="I5" s="429" t="s">
        <v>27</v>
      </c>
      <c r="J5" s="429" t="s">
        <v>4</v>
      </c>
      <c r="K5" s="429" t="s">
        <v>26</v>
      </c>
      <c r="L5" s="429" t="s">
        <v>27</v>
      </c>
      <c r="M5" s="1684" t="s">
        <v>4</v>
      </c>
      <c r="N5" s="432"/>
      <c r="O5" s="427"/>
      <c r="P5" s="427"/>
      <c r="Q5" s="427"/>
      <c r="R5" s="427"/>
      <c r="S5" s="427"/>
    </row>
    <row r="6" spans="1:19" ht="33" customHeight="1" thickBot="1">
      <c r="A6" s="428" t="s">
        <v>22</v>
      </c>
      <c r="B6" s="433"/>
      <c r="C6" s="434"/>
      <c r="D6" s="435"/>
      <c r="E6" s="433"/>
      <c r="F6" s="434"/>
      <c r="G6" s="436"/>
      <c r="H6" s="433"/>
      <c r="I6" s="434"/>
      <c r="J6" s="435"/>
      <c r="K6" s="437"/>
      <c r="L6" s="438"/>
      <c r="M6" s="1685"/>
      <c r="N6" s="432"/>
      <c r="O6" s="427"/>
      <c r="P6" s="427"/>
      <c r="Q6" s="427"/>
      <c r="R6" s="427"/>
      <c r="S6" s="427"/>
    </row>
    <row r="7" spans="1:19" ht="28.5" customHeight="1" thickBot="1">
      <c r="A7" s="1480" t="s">
        <v>150</v>
      </c>
      <c r="B7" s="4663">
        <f>B11+B14</f>
        <v>0</v>
      </c>
      <c r="C7" s="4663">
        <f t="shared" ref="C7:M7" si="0">C11+C14</f>
        <v>10</v>
      </c>
      <c r="D7" s="4663">
        <f t="shared" si="0"/>
        <v>10</v>
      </c>
      <c r="E7" s="4663">
        <f t="shared" si="0"/>
        <v>0</v>
      </c>
      <c r="F7" s="4663">
        <f t="shared" si="0"/>
        <v>17</v>
      </c>
      <c r="G7" s="4663">
        <f t="shared" si="0"/>
        <v>17</v>
      </c>
      <c r="H7" s="4663">
        <f t="shared" si="0"/>
        <v>0</v>
      </c>
      <c r="I7" s="4663">
        <f t="shared" si="0"/>
        <v>0</v>
      </c>
      <c r="J7" s="4663">
        <f t="shared" si="0"/>
        <v>0</v>
      </c>
      <c r="K7" s="4663">
        <f t="shared" si="0"/>
        <v>0</v>
      </c>
      <c r="L7" s="4663">
        <f t="shared" si="0"/>
        <v>27</v>
      </c>
      <c r="M7" s="4664">
        <f t="shared" si="0"/>
        <v>27</v>
      </c>
      <c r="N7" s="432"/>
      <c r="O7" s="427"/>
      <c r="P7" s="427"/>
      <c r="Q7" s="427"/>
      <c r="R7" s="427"/>
      <c r="S7" s="427"/>
    </row>
    <row r="8" spans="1:19" ht="36.75" customHeight="1" thickBot="1">
      <c r="A8" s="1481" t="s">
        <v>12</v>
      </c>
      <c r="B8" s="1482">
        <f>B7</f>
        <v>0</v>
      </c>
      <c r="C8" s="1482">
        <f t="shared" ref="C8:M8" si="1">C7</f>
        <v>10</v>
      </c>
      <c r="D8" s="1482">
        <f t="shared" si="1"/>
        <v>10</v>
      </c>
      <c r="E8" s="1482">
        <f t="shared" si="1"/>
        <v>0</v>
      </c>
      <c r="F8" s="1482">
        <f t="shared" si="1"/>
        <v>17</v>
      </c>
      <c r="G8" s="1482">
        <f t="shared" si="1"/>
        <v>17</v>
      </c>
      <c r="H8" s="1482">
        <f t="shared" si="1"/>
        <v>0</v>
      </c>
      <c r="I8" s="1482">
        <f t="shared" si="1"/>
        <v>0</v>
      </c>
      <c r="J8" s="1482">
        <f t="shared" si="1"/>
        <v>0</v>
      </c>
      <c r="K8" s="1482">
        <f t="shared" si="1"/>
        <v>0</v>
      </c>
      <c r="L8" s="1482">
        <f t="shared" si="1"/>
        <v>27</v>
      </c>
      <c r="M8" s="1483">
        <f t="shared" si="1"/>
        <v>27</v>
      </c>
      <c r="N8" s="432"/>
      <c r="O8" s="427"/>
      <c r="P8" s="427"/>
      <c r="Q8" s="427"/>
      <c r="R8" s="427"/>
      <c r="S8" s="427"/>
    </row>
    <row r="9" spans="1:19" ht="21" thickBot="1">
      <c r="A9" s="1484" t="s">
        <v>23</v>
      </c>
      <c r="B9" s="1464"/>
      <c r="C9" s="1485"/>
      <c r="D9" s="1486"/>
      <c r="E9" s="1464"/>
      <c r="F9" s="1485"/>
      <c r="G9" s="1486"/>
      <c r="H9" s="1464"/>
      <c r="I9" s="1485"/>
      <c r="J9" s="1486"/>
      <c r="K9" s="1487"/>
      <c r="L9" s="1485"/>
      <c r="M9" s="1488"/>
      <c r="N9" s="432"/>
      <c r="O9" s="427"/>
      <c r="P9" s="427"/>
      <c r="Q9" s="427"/>
      <c r="R9" s="427"/>
      <c r="S9" s="427"/>
    </row>
    <row r="10" spans="1:19" ht="37.5" customHeight="1" thickBot="1">
      <c r="A10" s="1489" t="s">
        <v>11</v>
      </c>
      <c r="B10" s="1442"/>
      <c r="C10" s="1056"/>
      <c r="D10" s="1443"/>
      <c r="E10" s="1442"/>
      <c r="F10" s="1056"/>
      <c r="G10" s="1443"/>
      <c r="H10" s="1442"/>
      <c r="I10" s="1056"/>
      <c r="J10" s="1443"/>
      <c r="K10" s="1455"/>
      <c r="L10" s="1059"/>
      <c r="M10" s="1686"/>
      <c r="N10" s="439"/>
      <c r="O10" s="427"/>
      <c r="P10" s="427"/>
      <c r="Q10" s="427"/>
      <c r="R10" s="427"/>
      <c r="S10" s="427"/>
    </row>
    <row r="11" spans="1:19" ht="29.25" customHeight="1" thickBot="1">
      <c r="A11" s="1490" t="s">
        <v>150</v>
      </c>
      <c r="B11" s="1444">
        <v>0</v>
      </c>
      <c r="C11" s="1448">
        <v>10</v>
      </c>
      <c r="D11" s="1473">
        <v>10</v>
      </c>
      <c r="E11" s="1444">
        <v>0</v>
      </c>
      <c r="F11" s="1448">
        <v>17</v>
      </c>
      <c r="G11" s="1473">
        <v>17</v>
      </c>
      <c r="H11" s="1444">
        <v>0</v>
      </c>
      <c r="I11" s="1448">
        <v>0</v>
      </c>
      <c r="J11" s="1449">
        <v>0</v>
      </c>
      <c r="K11" s="1491">
        <f>SUM(B11,E11,H11)</f>
        <v>0</v>
      </c>
      <c r="L11" s="1491">
        <f>SUM(C11,F11,I11)</f>
        <v>27</v>
      </c>
      <c r="M11" s="1492">
        <f>SUM(K11:L11)</f>
        <v>27</v>
      </c>
      <c r="N11" s="440"/>
      <c r="O11" s="427"/>
      <c r="P11" s="427"/>
      <c r="Q11" s="427"/>
      <c r="R11" s="427"/>
      <c r="S11" s="427"/>
    </row>
    <row r="12" spans="1:19" ht="29.25" customHeight="1" thickBot="1">
      <c r="A12" s="1493" t="s">
        <v>8</v>
      </c>
      <c r="B12" s="1494">
        <f>B11</f>
        <v>0</v>
      </c>
      <c r="C12" s="1494">
        <f t="shared" ref="C12:M12" si="2">C11</f>
        <v>10</v>
      </c>
      <c r="D12" s="1494">
        <f t="shared" si="2"/>
        <v>10</v>
      </c>
      <c r="E12" s="1494">
        <f t="shared" si="2"/>
        <v>0</v>
      </c>
      <c r="F12" s="1494">
        <f t="shared" si="2"/>
        <v>17</v>
      </c>
      <c r="G12" s="1494">
        <f t="shared" si="2"/>
        <v>17</v>
      </c>
      <c r="H12" s="1494">
        <f t="shared" si="2"/>
        <v>0</v>
      </c>
      <c r="I12" s="1494">
        <f t="shared" si="2"/>
        <v>0</v>
      </c>
      <c r="J12" s="1494">
        <f t="shared" si="2"/>
        <v>0</v>
      </c>
      <c r="K12" s="1494">
        <f t="shared" si="2"/>
        <v>0</v>
      </c>
      <c r="L12" s="1494">
        <f t="shared" si="2"/>
        <v>27</v>
      </c>
      <c r="M12" s="1687">
        <f t="shared" si="2"/>
        <v>27</v>
      </c>
      <c r="N12" s="441"/>
      <c r="O12" s="427"/>
      <c r="P12" s="427"/>
      <c r="Q12" s="427"/>
      <c r="R12" s="427"/>
      <c r="S12" s="427"/>
    </row>
    <row r="13" spans="1:19" ht="26.25" customHeight="1" thickBot="1">
      <c r="A13" s="1495" t="s">
        <v>25</v>
      </c>
      <c r="B13" s="1472"/>
      <c r="C13" s="1077"/>
      <c r="D13" s="1496"/>
      <c r="E13" s="1472"/>
      <c r="F13" s="1077"/>
      <c r="G13" s="1496"/>
      <c r="H13" s="1472"/>
      <c r="I13" s="1075"/>
      <c r="J13" s="1076"/>
      <c r="K13" s="1497"/>
      <c r="L13" s="1058"/>
      <c r="M13" s="1688"/>
      <c r="N13" s="440"/>
      <c r="O13" s="427"/>
      <c r="P13" s="427"/>
      <c r="Q13" s="427"/>
      <c r="R13" s="427"/>
      <c r="S13" s="427"/>
    </row>
    <row r="14" spans="1:19" ht="23.25" customHeight="1" thickBot="1">
      <c r="A14" s="1490" t="s">
        <v>150</v>
      </c>
      <c r="B14" s="1444">
        <v>0</v>
      </c>
      <c r="C14" s="1448">
        <v>0</v>
      </c>
      <c r="D14" s="1473">
        <v>0</v>
      </c>
      <c r="E14" s="1444">
        <v>0</v>
      </c>
      <c r="F14" s="1448">
        <v>0</v>
      </c>
      <c r="G14" s="1473">
        <v>0</v>
      </c>
      <c r="H14" s="1444">
        <v>0</v>
      </c>
      <c r="I14" s="1448">
        <v>0</v>
      </c>
      <c r="J14" s="1449">
        <v>0</v>
      </c>
      <c r="K14" s="1491">
        <f>SUM(B14,E14,H14)</f>
        <v>0</v>
      </c>
      <c r="L14" s="1491">
        <f>SUM(C14,F14,I14)</f>
        <v>0</v>
      </c>
      <c r="M14" s="1492">
        <f>SUM(K14:L14)</f>
        <v>0</v>
      </c>
      <c r="N14" s="440"/>
      <c r="O14" s="427"/>
      <c r="P14" s="427"/>
      <c r="Q14" s="427"/>
      <c r="R14" s="427"/>
      <c r="S14" s="427"/>
    </row>
    <row r="15" spans="1:19" ht="28.5" customHeight="1" thickBot="1">
      <c r="A15" s="1493" t="s">
        <v>13</v>
      </c>
      <c r="B15" s="1498">
        <f>B14</f>
        <v>0</v>
      </c>
      <c r="C15" s="1498">
        <f t="shared" ref="C15:M15" si="3">C14</f>
        <v>0</v>
      </c>
      <c r="D15" s="1498">
        <f t="shared" si="3"/>
        <v>0</v>
      </c>
      <c r="E15" s="1498">
        <f t="shared" si="3"/>
        <v>0</v>
      </c>
      <c r="F15" s="1498">
        <f t="shared" si="3"/>
        <v>0</v>
      </c>
      <c r="G15" s="1498">
        <f t="shared" si="3"/>
        <v>0</v>
      </c>
      <c r="H15" s="1498">
        <f t="shared" si="3"/>
        <v>0</v>
      </c>
      <c r="I15" s="1498">
        <f t="shared" si="3"/>
        <v>0</v>
      </c>
      <c r="J15" s="1498">
        <f t="shared" si="3"/>
        <v>0</v>
      </c>
      <c r="K15" s="1498">
        <f t="shared" si="3"/>
        <v>0</v>
      </c>
      <c r="L15" s="1498">
        <f t="shared" si="3"/>
        <v>0</v>
      </c>
      <c r="M15" s="1687">
        <f t="shared" si="3"/>
        <v>0</v>
      </c>
      <c r="N15" s="440"/>
      <c r="O15" s="427"/>
      <c r="P15" s="427"/>
      <c r="Q15" s="427"/>
      <c r="R15" s="427"/>
      <c r="S15" s="427"/>
    </row>
    <row r="16" spans="1:19" ht="30" customHeight="1" thickBot="1">
      <c r="A16" s="1499" t="s">
        <v>166</v>
      </c>
      <c r="B16" s="1500">
        <f>B8</f>
        <v>0</v>
      </c>
      <c r="C16" s="1500">
        <f t="shared" ref="C16:M16" si="4">C8</f>
        <v>10</v>
      </c>
      <c r="D16" s="1500">
        <f t="shared" si="4"/>
        <v>10</v>
      </c>
      <c r="E16" s="1500">
        <f t="shared" si="4"/>
        <v>0</v>
      </c>
      <c r="F16" s="1500">
        <f t="shared" si="4"/>
        <v>17</v>
      </c>
      <c r="G16" s="1500">
        <f t="shared" si="4"/>
        <v>17</v>
      </c>
      <c r="H16" s="1500">
        <f t="shared" si="4"/>
        <v>0</v>
      </c>
      <c r="I16" s="1500">
        <f t="shared" si="4"/>
        <v>0</v>
      </c>
      <c r="J16" s="1500">
        <f t="shared" si="4"/>
        <v>0</v>
      </c>
      <c r="K16" s="1500">
        <f t="shared" si="4"/>
        <v>0</v>
      </c>
      <c r="L16" s="1500">
        <f t="shared" si="4"/>
        <v>27</v>
      </c>
      <c r="M16" s="1689">
        <f t="shared" si="4"/>
        <v>27</v>
      </c>
      <c r="N16" s="442"/>
      <c r="O16" s="427"/>
      <c r="P16" s="427"/>
      <c r="Q16" s="427"/>
      <c r="R16" s="427"/>
      <c r="S16" s="427"/>
    </row>
  </sheetData>
  <mergeCells count="7">
    <mergeCell ref="A1:M1"/>
    <mergeCell ref="A2:M2"/>
    <mergeCell ref="H4:J4"/>
    <mergeCell ref="K4:M4"/>
    <mergeCell ref="A4:A5"/>
    <mergeCell ref="B4:D4"/>
    <mergeCell ref="E4:G4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35"/>
  <sheetViews>
    <sheetView zoomScale="50" zoomScaleNormal="50" workbookViewId="0">
      <selection activeCell="I26" sqref="I26"/>
    </sheetView>
  </sheetViews>
  <sheetFormatPr defaultRowHeight="25.5"/>
  <cols>
    <col min="1" max="1" width="95.140625" style="412" customWidth="1"/>
    <col min="2" max="2" width="17" style="412" customWidth="1"/>
    <col min="3" max="3" width="16.7109375" style="412" customWidth="1"/>
    <col min="4" max="4" width="17" style="412" customWidth="1"/>
    <col min="5" max="5" width="16.7109375" style="412" customWidth="1"/>
    <col min="6" max="6" width="17" style="412" customWidth="1"/>
    <col min="7" max="7" width="16.7109375" style="412" customWidth="1"/>
    <col min="8" max="8" width="17" style="412" customWidth="1"/>
    <col min="9" max="15" width="16.7109375" style="412" customWidth="1"/>
    <col min="16" max="16" width="18" style="412" customWidth="1"/>
    <col min="17" max="18" width="10.7109375" style="412" customWidth="1"/>
    <col min="19" max="19" width="9.140625" style="412" customWidth="1"/>
    <col min="20" max="20" width="12.85546875" style="412" customWidth="1"/>
    <col min="21" max="21" width="23.42578125" style="412" customWidth="1"/>
    <col min="22" max="23" width="9.140625" style="412" customWidth="1"/>
    <col min="24" max="24" width="10.5703125" style="412" bestFit="1" customWidth="1"/>
    <col min="25" max="25" width="11.28515625" style="412" customWidth="1"/>
    <col min="26" max="256" width="9.140625" style="412"/>
    <col min="257" max="257" width="95.140625" style="412" customWidth="1"/>
    <col min="258" max="258" width="17" style="412" customWidth="1"/>
    <col min="259" max="259" width="16.7109375" style="412" customWidth="1"/>
    <col min="260" max="260" width="17" style="412" customWidth="1"/>
    <col min="261" max="261" width="16.7109375" style="412" customWidth="1"/>
    <col min="262" max="262" width="17" style="412" customWidth="1"/>
    <col min="263" max="263" width="16.7109375" style="412" customWidth="1"/>
    <col min="264" max="264" width="17" style="412" customWidth="1"/>
    <col min="265" max="271" width="16.7109375" style="412" customWidth="1"/>
    <col min="272" max="272" width="18" style="412" customWidth="1"/>
    <col min="273" max="274" width="10.7109375" style="412" customWidth="1"/>
    <col min="275" max="275" width="9.140625" style="412" customWidth="1"/>
    <col min="276" max="276" width="12.85546875" style="412" customWidth="1"/>
    <col min="277" max="277" width="23.42578125" style="412" customWidth="1"/>
    <col min="278" max="279" width="9.140625" style="412" customWidth="1"/>
    <col min="280" max="280" width="10.5703125" style="412" bestFit="1" customWidth="1"/>
    <col min="281" max="281" width="11.28515625" style="412" customWidth="1"/>
    <col min="282" max="512" width="9.140625" style="412"/>
    <col min="513" max="513" width="95.140625" style="412" customWidth="1"/>
    <col min="514" max="514" width="17" style="412" customWidth="1"/>
    <col min="515" max="515" width="16.7109375" style="412" customWidth="1"/>
    <col min="516" max="516" width="17" style="412" customWidth="1"/>
    <col min="517" max="517" width="16.7109375" style="412" customWidth="1"/>
    <col min="518" max="518" width="17" style="412" customWidth="1"/>
    <col min="519" max="519" width="16.7109375" style="412" customWidth="1"/>
    <col min="520" max="520" width="17" style="412" customWidth="1"/>
    <col min="521" max="527" width="16.7109375" style="412" customWidth="1"/>
    <col min="528" max="528" width="18" style="412" customWidth="1"/>
    <col min="529" max="530" width="10.7109375" style="412" customWidth="1"/>
    <col min="531" max="531" width="9.140625" style="412" customWidth="1"/>
    <col min="532" max="532" width="12.85546875" style="412" customWidth="1"/>
    <col min="533" max="533" width="23.42578125" style="412" customWidth="1"/>
    <col min="534" max="535" width="9.140625" style="412" customWidth="1"/>
    <col min="536" max="536" width="10.5703125" style="412" bestFit="1" customWidth="1"/>
    <col min="537" max="537" width="11.28515625" style="412" customWidth="1"/>
    <col min="538" max="768" width="9.140625" style="412"/>
    <col min="769" max="769" width="95.140625" style="412" customWidth="1"/>
    <col min="770" max="770" width="17" style="412" customWidth="1"/>
    <col min="771" max="771" width="16.7109375" style="412" customWidth="1"/>
    <col min="772" max="772" width="17" style="412" customWidth="1"/>
    <col min="773" max="773" width="16.7109375" style="412" customWidth="1"/>
    <col min="774" max="774" width="17" style="412" customWidth="1"/>
    <col min="775" max="775" width="16.7109375" style="412" customWidth="1"/>
    <col min="776" max="776" width="17" style="412" customWidth="1"/>
    <col min="777" max="783" width="16.7109375" style="412" customWidth="1"/>
    <col min="784" max="784" width="18" style="412" customWidth="1"/>
    <col min="785" max="786" width="10.7109375" style="412" customWidth="1"/>
    <col min="787" max="787" width="9.140625" style="412" customWidth="1"/>
    <col min="788" max="788" width="12.85546875" style="412" customWidth="1"/>
    <col min="789" max="789" width="23.42578125" style="412" customWidth="1"/>
    <col min="790" max="791" width="9.140625" style="412" customWidth="1"/>
    <col min="792" max="792" width="10.5703125" style="412" bestFit="1" customWidth="1"/>
    <col min="793" max="793" width="11.28515625" style="412" customWidth="1"/>
    <col min="794" max="1024" width="9.140625" style="412"/>
    <col min="1025" max="1025" width="95.140625" style="412" customWidth="1"/>
    <col min="1026" max="1026" width="17" style="412" customWidth="1"/>
    <col min="1027" max="1027" width="16.7109375" style="412" customWidth="1"/>
    <col min="1028" max="1028" width="17" style="412" customWidth="1"/>
    <col min="1029" max="1029" width="16.7109375" style="412" customWidth="1"/>
    <col min="1030" max="1030" width="17" style="412" customWidth="1"/>
    <col min="1031" max="1031" width="16.7109375" style="412" customWidth="1"/>
    <col min="1032" max="1032" width="17" style="412" customWidth="1"/>
    <col min="1033" max="1039" width="16.7109375" style="412" customWidth="1"/>
    <col min="1040" max="1040" width="18" style="412" customWidth="1"/>
    <col min="1041" max="1042" width="10.7109375" style="412" customWidth="1"/>
    <col min="1043" max="1043" width="9.140625" style="412" customWidth="1"/>
    <col min="1044" max="1044" width="12.85546875" style="412" customWidth="1"/>
    <col min="1045" max="1045" width="23.42578125" style="412" customWidth="1"/>
    <col min="1046" max="1047" width="9.140625" style="412" customWidth="1"/>
    <col min="1048" max="1048" width="10.5703125" style="412" bestFit="1" customWidth="1"/>
    <col min="1049" max="1049" width="11.28515625" style="412" customWidth="1"/>
    <col min="1050" max="1280" width="9.140625" style="412"/>
    <col min="1281" max="1281" width="95.140625" style="412" customWidth="1"/>
    <col min="1282" max="1282" width="17" style="412" customWidth="1"/>
    <col min="1283" max="1283" width="16.7109375" style="412" customWidth="1"/>
    <col min="1284" max="1284" width="17" style="412" customWidth="1"/>
    <col min="1285" max="1285" width="16.7109375" style="412" customWidth="1"/>
    <col min="1286" max="1286" width="17" style="412" customWidth="1"/>
    <col min="1287" max="1287" width="16.7109375" style="412" customWidth="1"/>
    <col min="1288" max="1288" width="17" style="412" customWidth="1"/>
    <col min="1289" max="1295" width="16.7109375" style="412" customWidth="1"/>
    <col min="1296" max="1296" width="18" style="412" customWidth="1"/>
    <col min="1297" max="1298" width="10.7109375" style="412" customWidth="1"/>
    <col min="1299" max="1299" width="9.140625" style="412" customWidth="1"/>
    <col min="1300" max="1300" width="12.85546875" style="412" customWidth="1"/>
    <col min="1301" max="1301" width="23.42578125" style="412" customWidth="1"/>
    <col min="1302" max="1303" width="9.140625" style="412" customWidth="1"/>
    <col min="1304" max="1304" width="10.5703125" style="412" bestFit="1" customWidth="1"/>
    <col min="1305" max="1305" width="11.28515625" style="412" customWidth="1"/>
    <col min="1306" max="1536" width="9.140625" style="412"/>
    <col min="1537" max="1537" width="95.140625" style="412" customWidth="1"/>
    <col min="1538" max="1538" width="17" style="412" customWidth="1"/>
    <col min="1539" max="1539" width="16.7109375" style="412" customWidth="1"/>
    <col min="1540" max="1540" width="17" style="412" customWidth="1"/>
    <col min="1541" max="1541" width="16.7109375" style="412" customWidth="1"/>
    <col min="1542" max="1542" width="17" style="412" customWidth="1"/>
    <col min="1543" max="1543" width="16.7109375" style="412" customWidth="1"/>
    <col min="1544" max="1544" width="17" style="412" customWidth="1"/>
    <col min="1545" max="1551" width="16.7109375" style="412" customWidth="1"/>
    <col min="1552" max="1552" width="18" style="412" customWidth="1"/>
    <col min="1553" max="1554" width="10.7109375" style="412" customWidth="1"/>
    <col min="1555" max="1555" width="9.140625" style="412" customWidth="1"/>
    <col min="1556" max="1556" width="12.85546875" style="412" customWidth="1"/>
    <col min="1557" max="1557" width="23.42578125" style="412" customWidth="1"/>
    <col min="1558" max="1559" width="9.140625" style="412" customWidth="1"/>
    <col min="1560" max="1560" width="10.5703125" style="412" bestFit="1" customWidth="1"/>
    <col min="1561" max="1561" width="11.28515625" style="412" customWidth="1"/>
    <col min="1562" max="1792" width="9.140625" style="412"/>
    <col min="1793" max="1793" width="95.140625" style="412" customWidth="1"/>
    <col min="1794" max="1794" width="17" style="412" customWidth="1"/>
    <col min="1795" max="1795" width="16.7109375" style="412" customWidth="1"/>
    <col min="1796" max="1796" width="17" style="412" customWidth="1"/>
    <col min="1797" max="1797" width="16.7109375" style="412" customWidth="1"/>
    <col min="1798" max="1798" width="17" style="412" customWidth="1"/>
    <col min="1799" max="1799" width="16.7109375" style="412" customWidth="1"/>
    <col min="1800" max="1800" width="17" style="412" customWidth="1"/>
    <col min="1801" max="1807" width="16.7109375" style="412" customWidth="1"/>
    <col min="1808" max="1808" width="18" style="412" customWidth="1"/>
    <col min="1809" max="1810" width="10.7109375" style="412" customWidth="1"/>
    <col min="1811" max="1811" width="9.140625" style="412" customWidth="1"/>
    <col min="1812" max="1812" width="12.85546875" style="412" customWidth="1"/>
    <col min="1813" max="1813" width="23.42578125" style="412" customWidth="1"/>
    <col min="1814" max="1815" width="9.140625" style="412" customWidth="1"/>
    <col min="1816" max="1816" width="10.5703125" style="412" bestFit="1" customWidth="1"/>
    <col min="1817" max="1817" width="11.28515625" style="412" customWidth="1"/>
    <col min="1818" max="2048" width="9.140625" style="412"/>
    <col min="2049" max="2049" width="95.140625" style="412" customWidth="1"/>
    <col min="2050" max="2050" width="17" style="412" customWidth="1"/>
    <col min="2051" max="2051" width="16.7109375" style="412" customWidth="1"/>
    <col min="2052" max="2052" width="17" style="412" customWidth="1"/>
    <col min="2053" max="2053" width="16.7109375" style="412" customWidth="1"/>
    <col min="2054" max="2054" width="17" style="412" customWidth="1"/>
    <col min="2055" max="2055" width="16.7109375" style="412" customWidth="1"/>
    <col min="2056" max="2056" width="17" style="412" customWidth="1"/>
    <col min="2057" max="2063" width="16.7109375" style="412" customWidth="1"/>
    <col min="2064" max="2064" width="18" style="412" customWidth="1"/>
    <col min="2065" max="2066" width="10.7109375" style="412" customWidth="1"/>
    <col min="2067" max="2067" width="9.140625" style="412" customWidth="1"/>
    <col min="2068" max="2068" width="12.85546875" style="412" customWidth="1"/>
    <col min="2069" max="2069" width="23.42578125" style="412" customWidth="1"/>
    <col min="2070" max="2071" width="9.140625" style="412" customWidth="1"/>
    <col min="2072" max="2072" width="10.5703125" style="412" bestFit="1" customWidth="1"/>
    <col min="2073" max="2073" width="11.28515625" style="412" customWidth="1"/>
    <col min="2074" max="2304" width="9.140625" style="412"/>
    <col min="2305" max="2305" width="95.140625" style="412" customWidth="1"/>
    <col min="2306" max="2306" width="17" style="412" customWidth="1"/>
    <col min="2307" max="2307" width="16.7109375" style="412" customWidth="1"/>
    <col min="2308" max="2308" width="17" style="412" customWidth="1"/>
    <col min="2309" max="2309" width="16.7109375" style="412" customWidth="1"/>
    <col min="2310" max="2310" width="17" style="412" customWidth="1"/>
    <col min="2311" max="2311" width="16.7109375" style="412" customWidth="1"/>
    <col min="2312" max="2312" width="17" style="412" customWidth="1"/>
    <col min="2313" max="2319" width="16.7109375" style="412" customWidth="1"/>
    <col min="2320" max="2320" width="18" style="412" customWidth="1"/>
    <col min="2321" max="2322" width="10.7109375" style="412" customWidth="1"/>
    <col min="2323" max="2323" width="9.140625" style="412" customWidth="1"/>
    <col min="2324" max="2324" width="12.85546875" style="412" customWidth="1"/>
    <col min="2325" max="2325" width="23.42578125" style="412" customWidth="1"/>
    <col min="2326" max="2327" width="9.140625" style="412" customWidth="1"/>
    <col min="2328" max="2328" width="10.5703125" style="412" bestFit="1" customWidth="1"/>
    <col min="2329" max="2329" width="11.28515625" style="412" customWidth="1"/>
    <col min="2330" max="2560" width="9.140625" style="412"/>
    <col min="2561" max="2561" width="95.140625" style="412" customWidth="1"/>
    <col min="2562" max="2562" width="17" style="412" customWidth="1"/>
    <col min="2563" max="2563" width="16.7109375" style="412" customWidth="1"/>
    <col min="2564" max="2564" width="17" style="412" customWidth="1"/>
    <col min="2565" max="2565" width="16.7109375" style="412" customWidth="1"/>
    <col min="2566" max="2566" width="17" style="412" customWidth="1"/>
    <col min="2567" max="2567" width="16.7109375" style="412" customWidth="1"/>
    <col min="2568" max="2568" width="17" style="412" customWidth="1"/>
    <col min="2569" max="2575" width="16.7109375" style="412" customWidth="1"/>
    <col min="2576" max="2576" width="18" style="412" customWidth="1"/>
    <col min="2577" max="2578" width="10.7109375" style="412" customWidth="1"/>
    <col min="2579" max="2579" width="9.140625" style="412" customWidth="1"/>
    <col min="2580" max="2580" width="12.85546875" style="412" customWidth="1"/>
    <col min="2581" max="2581" width="23.42578125" style="412" customWidth="1"/>
    <col min="2582" max="2583" width="9.140625" style="412" customWidth="1"/>
    <col min="2584" max="2584" width="10.5703125" style="412" bestFit="1" customWidth="1"/>
    <col min="2585" max="2585" width="11.28515625" style="412" customWidth="1"/>
    <col min="2586" max="2816" width="9.140625" style="412"/>
    <col min="2817" max="2817" width="95.140625" style="412" customWidth="1"/>
    <col min="2818" max="2818" width="17" style="412" customWidth="1"/>
    <col min="2819" max="2819" width="16.7109375" style="412" customWidth="1"/>
    <col min="2820" max="2820" width="17" style="412" customWidth="1"/>
    <col min="2821" max="2821" width="16.7109375" style="412" customWidth="1"/>
    <col min="2822" max="2822" width="17" style="412" customWidth="1"/>
    <col min="2823" max="2823" width="16.7109375" style="412" customWidth="1"/>
    <col min="2824" max="2824" width="17" style="412" customWidth="1"/>
    <col min="2825" max="2831" width="16.7109375" style="412" customWidth="1"/>
    <col min="2832" max="2832" width="18" style="412" customWidth="1"/>
    <col min="2833" max="2834" width="10.7109375" style="412" customWidth="1"/>
    <col min="2835" max="2835" width="9.140625" style="412" customWidth="1"/>
    <col min="2836" max="2836" width="12.85546875" style="412" customWidth="1"/>
    <col min="2837" max="2837" width="23.42578125" style="412" customWidth="1"/>
    <col min="2838" max="2839" width="9.140625" style="412" customWidth="1"/>
    <col min="2840" max="2840" width="10.5703125" style="412" bestFit="1" customWidth="1"/>
    <col min="2841" max="2841" width="11.28515625" style="412" customWidth="1"/>
    <col min="2842" max="3072" width="9.140625" style="412"/>
    <col min="3073" max="3073" width="95.140625" style="412" customWidth="1"/>
    <col min="3074" max="3074" width="17" style="412" customWidth="1"/>
    <col min="3075" max="3075" width="16.7109375" style="412" customWidth="1"/>
    <col min="3076" max="3076" width="17" style="412" customWidth="1"/>
    <col min="3077" max="3077" width="16.7109375" style="412" customWidth="1"/>
    <col min="3078" max="3078" width="17" style="412" customWidth="1"/>
    <col min="3079" max="3079" width="16.7109375" style="412" customWidth="1"/>
    <col min="3080" max="3080" width="17" style="412" customWidth="1"/>
    <col min="3081" max="3087" width="16.7109375" style="412" customWidth="1"/>
    <col min="3088" max="3088" width="18" style="412" customWidth="1"/>
    <col min="3089" max="3090" width="10.7109375" style="412" customWidth="1"/>
    <col min="3091" max="3091" width="9.140625" style="412" customWidth="1"/>
    <col min="3092" max="3092" width="12.85546875" style="412" customWidth="1"/>
    <col min="3093" max="3093" width="23.42578125" style="412" customWidth="1"/>
    <col min="3094" max="3095" width="9.140625" style="412" customWidth="1"/>
    <col min="3096" max="3096" width="10.5703125" style="412" bestFit="1" customWidth="1"/>
    <col min="3097" max="3097" width="11.28515625" style="412" customWidth="1"/>
    <col min="3098" max="3328" width="9.140625" style="412"/>
    <col min="3329" max="3329" width="95.140625" style="412" customWidth="1"/>
    <col min="3330" max="3330" width="17" style="412" customWidth="1"/>
    <col min="3331" max="3331" width="16.7109375" style="412" customWidth="1"/>
    <col min="3332" max="3332" width="17" style="412" customWidth="1"/>
    <col min="3333" max="3333" width="16.7109375" style="412" customWidth="1"/>
    <col min="3334" max="3334" width="17" style="412" customWidth="1"/>
    <col min="3335" max="3335" width="16.7109375" style="412" customWidth="1"/>
    <col min="3336" max="3336" width="17" style="412" customWidth="1"/>
    <col min="3337" max="3343" width="16.7109375" style="412" customWidth="1"/>
    <col min="3344" max="3344" width="18" style="412" customWidth="1"/>
    <col min="3345" max="3346" width="10.7109375" style="412" customWidth="1"/>
    <col min="3347" max="3347" width="9.140625" style="412" customWidth="1"/>
    <col min="3348" max="3348" width="12.85546875" style="412" customWidth="1"/>
    <col min="3349" max="3349" width="23.42578125" style="412" customWidth="1"/>
    <col min="3350" max="3351" width="9.140625" style="412" customWidth="1"/>
    <col min="3352" max="3352" width="10.5703125" style="412" bestFit="1" customWidth="1"/>
    <col min="3353" max="3353" width="11.28515625" style="412" customWidth="1"/>
    <col min="3354" max="3584" width="9.140625" style="412"/>
    <col min="3585" max="3585" width="95.140625" style="412" customWidth="1"/>
    <col min="3586" max="3586" width="17" style="412" customWidth="1"/>
    <col min="3587" max="3587" width="16.7109375" style="412" customWidth="1"/>
    <col min="3588" max="3588" width="17" style="412" customWidth="1"/>
    <col min="3589" max="3589" width="16.7109375" style="412" customWidth="1"/>
    <col min="3590" max="3590" width="17" style="412" customWidth="1"/>
    <col min="3591" max="3591" width="16.7109375" style="412" customWidth="1"/>
    <col min="3592" max="3592" width="17" style="412" customWidth="1"/>
    <col min="3593" max="3599" width="16.7109375" style="412" customWidth="1"/>
    <col min="3600" max="3600" width="18" style="412" customWidth="1"/>
    <col min="3601" max="3602" width="10.7109375" style="412" customWidth="1"/>
    <col min="3603" max="3603" width="9.140625" style="412" customWidth="1"/>
    <col min="3604" max="3604" width="12.85546875" style="412" customWidth="1"/>
    <col min="3605" max="3605" width="23.42578125" style="412" customWidth="1"/>
    <col min="3606" max="3607" width="9.140625" style="412" customWidth="1"/>
    <col min="3608" max="3608" width="10.5703125" style="412" bestFit="1" customWidth="1"/>
    <col min="3609" max="3609" width="11.28515625" style="412" customWidth="1"/>
    <col min="3610" max="3840" width="9.140625" style="412"/>
    <col min="3841" max="3841" width="95.140625" style="412" customWidth="1"/>
    <col min="3842" max="3842" width="17" style="412" customWidth="1"/>
    <col min="3843" max="3843" width="16.7109375" style="412" customWidth="1"/>
    <col min="3844" max="3844" width="17" style="412" customWidth="1"/>
    <col min="3845" max="3845" width="16.7109375" style="412" customWidth="1"/>
    <col min="3846" max="3846" width="17" style="412" customWidth="1"/>
    <col min="3847" max="3847" width="16.7109375" style="412" customWidth="1"/>
    <col min="3848" max="3848" width="17" style="412" customWidth="1"/>
    <col min="3849" max="3855" width="16.7109375" style="412" customWidth="1"/>
    <col min="3856" max="3856" width="18" style="412" customWidth="1"/>
    <col min="3857" max="3858" width="10.7109375" style="412" customWidth="1"/>
    <col min="3859" max="3859" width="9.140625" style="412" customWidth="1"/>
    <col min="3860" max="3860" width="12.85546875" style="412" customWidth="1"/>
    <col min="3861" max="3861" width="23.42578125" style="412" customWidth="1"/>
    <col min="3862" max="3863" width="9.140625" style="412" customWidth="1"/>
    <col min="3864" max="3864" width="10.5703125" style="412" bestFit="1" customWidth="1"/>
    <col min="3865" max="3865" width="11.28515625" style="412" customWidth="1"/>
    <col min="3866" max="4096" width="9.140625" style="412"/>
    <col min="4097" max="4097" width="95.140625" style="412" customWidth="1"/>
    <col min="4098" max="4098" width="17" style="412" customWidth="1"/>
    <col min="4099" max="4099" width="16.7109375" style="412" customWidth="1"/>
    <col min="4100" max="4100" width="17" style="412" customWidth="1"/>
    <col min="4101" max="4101" width="16.7109375" style="412" customWidth="1"/>
    <col min="4102" max="4102" width="17" style="412" customWidth="1"/>
    <col min="4103" max="4103" width="16.7109375" style="412" customWidth="1"/>
    <col min="4104" max="4104" width="17" style="412" customWidth="1"/>
    <col min="4105" max="4111" width="16.7109375" style="412" customWidth="1"/>
    <col min="4112" max="4112" width="18" style="412" customWidth="1"/>
    <col min="4113" max="4114" width="10.7109375" style="412" customWidth="1"/>
    <col min="4115" max="4115" width="9.140625" style="412" customWidth="1"/>
    <col min="4116" max="4116" width="12.85546875" style="412" customWidth="1"/>
    <col min="4117" max="4117" width="23.42578125" style="412" customWidth="1"/>
    <col min="4118" max="4119" width="9.140625" style="412" customWidth="1"/>
    <col min="4120" max="4120" width="10.5703125" style="412" bestFit="1" customWidth="1"/>
    <col min="4121" max="4121" width="11.28515625" style="412" customWidth="1"/>
    <col min="4122" max="4352" width="9.140625" style="412"/>
    <col min="4353" max="4353" width="95.140625" style="412" customWidth="1"/>
    <col min="4354" max="4354" width="17" style="412" customWidth="1"/>
    <col min="4355" max="4355" width="16.7109375" style="412" customWidth="1"/>
    <col min="4356" max="4356" width="17" style="412" customWidth="1"/>
    <col min="4357" max="4357" width="16.7109375" style="412" customWidth="1"/>
    <col min="4358" max="4358" width="17" style="412" customWidth="1"/>
    <col min="4359" max="4359" width="16.7109375" style="412" customWidth="1"/>
    <col min="4360" max="4360" width="17" style="412" customWidth="1"/>
    <col min="4361" max="4367" width="16.7109375" style="412" customWidth="1"/>
    <col min="4368" max="4368" width="18" style="412" customWidth="1"/>
    <col min="4369" max="4370" width="10.7109375" style="412" customWidth="1"/>
    <col min="4371" max="4371" width="9.140625" style="412" customWidth="1"/>
    <col min="4372" max="4372" width="12.85546875" style="412" customWidth="1"/>
    <col min="4373" max="4373" width="23.42578125" style="412" customWidth="1"/>
    <col min="4374" max="4375" width="9.140625" style="412" customWidth="1"/>
    <col min="4376" max="4376" width="10.5703125" style="412" bestFit="1" customWidth="1"/>
    <col min="4377" max="4377" width="11.28515625" style="412" customWidth="1"/>
    <col min="4378" max="4608" width="9.140625" style="412"/>
    <col min="4609" max="4609" width="95.140625" style="412" customWidth="1"/>
    <col min="4610" max="4610" width="17" style="412" customWidth="1"/>
    <col min="4611" max="4611" width="16.7109375" style="412" customWidth="1"/>
    <col min="4612" max="4612" width="17" style="412" customWidth="1"/>
    <col min="4613" max="4613" width="16.7109375" style="412" customWidth="1"/>
    <col min="4614" max="4614" width="17" style="412" customWidth="1"/>
    <col min="4615" max="4615" width="16.7109375" style="412" customWidth="1"/>
    <col min="4616" max="4616" width="17" style="412" customWidth="1"/>
    <col min="4617" max="4623" width="16.7109375" style="412" customWidth="1"/>
    <col min="4624" max="4624" width="18" style="412" customWidth="1"/>
    <col min="4625" max="4626" width="10.7109375" style="412" customWidth="1"/>
    <col min="4627" max="4627" width="9.140625" style="412" customWidth="1"/>
    <col min="4628" max="4628" width="12.85546875" style="412" customWidth="1"/>
    <col min="4629" max="4629" width="23.42578125" style="412" customWidth="1"/>
    <col min="4630" max="4631" width="9.140625" style="412" customWidth="1"/>
    <col min="4632" max="4632" width="10.5703125" style="412" bestFit="1" customWidth="1"/>
    <col min="4633" max="4633" width="11.28515625" style="412" customWidth="1"/>
    <col min="4634" max="4864" width="9.140625" style="412"/>
    <col min="4865" max="4865" width="95.140625" style="412" customWidth="1"/>
    <col min="4866" max="4866" width="17" style="412" customWidth="1"/>
    <col min="4867" max="4867" width="16.7109375" style="412" customWidth="1"/>
    <col min="4868" max="4868" width="17" style="412" customWidth="1"/>
    <col min="4869" max="4869" width="16.7109375" style="412" customWidth="1"/>
    <col min="4870" max="4870" width="17" style="412" customWidth="1"/>
    <col min="4871" max="4871" width="16.7109375" style="412" customWidth="1"/>
    <col min="4872" max="4872" width="17" style="412" customWidth="1"/>
    <col min="4873" max="4879" width="16.7109375" style="412" customWidth="1"/>
    <col min="4880" max="4880" width="18" style="412" customWidth="1"/>
    <col min="4881" max="4882" width="10.7109375" style="412" customWidth="1"/>
    <col min="4883" max="4883" width="9.140625" style="412" customWidth="1"/>
    <col min="4884" max="4884" width="12.85546875" style="412" customWidth="1"/>
    <col min="4885" max="4885" width="23.42578125" style="412" customWidth="1"/>
    <col min="4886" max="4887" width="9.140625" style="412" customWidth="1"/>
    <col min="4888" max="4888" width="10.5703125" style="412" bestFit="1" customWidth="1"/>
    <col min="4889" max="4889" width="11.28515625" style="412" customWidth="1"/>
    <col min="4890" max="5120" width="9.140625" style="412"/>
    <col min="5121" max="5121" width="95.140625" style="412" customWidth="1"/>
    <col min="5122" max="5122" width="17" style="412" customWidth="1"/>
    <col min="5123" max="5123" width="16.7109375" style="412" customWidth="1"/>
    <col min="5124" max="5124" width="17" style="412" customWidth="1"/>
    <col min="5125" max="5125" width="16.7109375" style="412" customWidth="1"/>
    <col min="5126" max="5126" width="17" style="412" customWidth="1"/>
    <col min="5127" max="5127" width="16.7109375" style="412" customWidth="1"/>
    <col min="5128" max="5128" width="17" style="412" customWidth="1"/>
    <col min="5129" max="5135" width="16.7109375" style="412" customWidth="1"/>
    <col min="5136" max="5136" width="18" style="412" customWidth="1"/>
    <col min="5137" max="5138" width="10.7109375" style="412" customWidth="1"/>
    <col min="5139" max="5139" width="9.140625" style="412" customWidth="1"/>
    <col min="5140" max="5140" width="12.85546875" style="412" customWidth="1"/>
    <col min="5141" max="5141" width="23.42578125" style="412" customWidth="1"/>
    <col min="5142" max="5143" width="9.140625" style="412" customWidth="1"/>
    <col min="5144" max="5144" width="10.5703125" style="412" bestFit="1" customWidth="1"/>
    <col min="5145" max="5145" width="11.28515625" style="412" customWidth="1"/>
    <col min="5146" max="5376" width="9.140625" style="412"/>
    <col min="5377" max="5377" width="95.140625" style="412" customWidth="1"/>
    <col min="5378" max="5378" width="17" style="412" customWidth="1"/>
    <col min="5379" max="5379" width="16.7109375" style="412" customWidth="1"/>
    <col min="5380" max="5380" width="17" style="412" customWidth="1"/>
    <col min="5381" max="5381" width="16.7109375" style="412" customWidth="1"/>
    <col min="5382" max="5382" width="17" style="412" customWidth="1"/>
    <col min="5383" max="5383" width="16.7109375" style="412" customWidth="1"/>
    <col min="5384" max="5384" width="17" style="412" customWidth="1"/>
    <col min="5385" max="5391" width="16.7109375" style="412" customWidth="1"/>
    <col min="5392" max="5392" width="18" style="412" customWidth="1"/>
    <col min="5393" max="5394" width="10.7109375" style="412" customWidth="1"/>
    <col min="5395" max="5395" width="9.140625" style="412" customWidth="1"/>
    <col min="5396" max="5396" width="12.85546875" style="412" customWidth="1"/>
    <col min="5397" max="5397" width="23.42578125" style="412" customWidth="1"/>
    <col min="5398" max="5399" width="9.140625" style="412" customWidth="1"/>
    <col min="5400" max="5400" width="10.5703125" style="412" bestFit="1" customWidth="1"/>
    <col min="5401" max="5401" width="11.28515625" style="412" customWidth="1"/>
    <col min="5402" max="5632" width="9.140625" style="412"/>
    <col min="5633" max="5633" width="95.140625" style="412" customWidth="1"/>
    <col min="5634" max="5634" width="17" style="412" customWidth="1"/>
    <col min="5635" max="5635" width="16.7109375" style="412" customWidth="1"/>
    <col min="5636" max="5636" width="17" style="412" customWidth="1"/>
    <col min="5637" max="5637" width="16.7109375" style="412" customWidth="1"/>
    <col min="5638" max="5638" width="17" style="412" customWidth="1"/>
    <col min="5639" max="5639" width="16.7109375" style="412" customWidth="1"/>
    <col min="5640" max="5640" width="17" style="412" customWidth="1"/>
    <col min="5641" max="5647" width="16.7109375" style="412" customWidth="1"/>
    <col min="5648" max="5648" width="18" style="412" customWidth="1"/>
    <col min="5649" max="5650" width="10.7109375" style="412" customWidth="1"/>
    <col min="5651" max="5651" width="9.140625" style="412" customWidth="1"/>
    <col min="5652" max="5652" width="12.85546875" style="412" customWidth="1"/>
    <col min="5653" max="5653" width="23.42578125" style="412" customWidth="1"/>
    <col min="5654" max="5655" width="9.140625" style="412" customWidth="1"/>
    <col min="5656" max="5656" width="10.5703125" style="412" bestFit="1" customWidth="1"/>
    <col min="5657" max="5657" width="11.28515625" style="412" customWidth="1"/>
    <col min="5658" max="5888" width="9.140625" style="412"/>
    <col min="5889" max="5889" width="95.140625" style="412" customWidth="1"/>
    <col min="5890" max="5890" width="17" style="412" customWidth="1"/>
    <col min="5891" max="5891" width="16.7109375" style="412" customWidth="1"/>
    <col min="5892" max="5892" width="17" style="412" customWidth="1"/>
    <col min="5893" max="5893" width="16.7109375" style="412" customWidth="1"/>
    <col min="5894" max="5894" width="17" style="412" customWidth="1"/>
    <col min="5895" max="5895" width="16.7109375" style="412" customWidth="1"/>
    <col min="5896" max="5896" width="17" style="412" customWidth="1"/>
    <col min="5897" max="5903" width="16.7109375" style="412" customWidth="1"/>
    <col min="5904" max="5904" width="18" style="412" customWidth="1"/>
    <col min="5905" max="5906" width="10.7109375" style="412" customWidth="1"/>
    <col min="5907" max="5907" width="9.140625" style="412" customWidth="1"/>
    <col min="5908" max="5908" width="12.85546875" style="412" customWidth="1"/>
    <col min="5909" max="5909" width="23.42578125" style="412" customWidth="1"/>
    <col min="5910" max="5911" width="9.140625" style="412" customWidth="1"/>
    <col min="5912" max="5912" width="10.5703125" style="412" bestFit="1" customWidth="1"/>
    <col min="5913" max="5913" width="11.28515625" style="412" customWidth="1"/>
    <col min="5914" max="6144" width="9.140625" style="412"/>
    <col min="6145" max="6145" width="95.140625" style="412" customWidth="1"/>
    <col min="6146" max="6146" width="17" style="412" customWidth="1"/>
    <col min="6147" max="6147" width="16.7109375" style="412" customWidth="1"/>
    <col min="6148" max="6148" width="17" style="412" customWidth="1"/>
    <col min="6149" max="6149" width="16.7109375" style="412" customWidth="1"/>
    <col min="6150" max="6150" width="17" style="412" customWidth="1"/>
    <col min="6151" max="6151" width="16.7109375" style="412" customWidth="1"/>
    <col min="6152" max="6152" width="17" style="412" customWidth="1"/>
    <col min="6153" max="6159" width="16.7109375" style="412" customWidth="1"/>
    <col min="6160" max="6160" width="18" style="412" customWidth="1"/>
    <col min="6161" max="6162" width="10.7109375" style="412" customWidth="1"/>
    <col min="6163" max="6163" width="9.140625" style="412" customWidth="1"/>
    <col min="6164" max="6164" width="12.85546875" style="412" customWidth="1"/>
    <col min="6165" max="6165" width="23.42578125" style="412" customWidth="1"/>
    <col min="6166" max="6167" width="9.140625" style="412" customWidth="1"/>
    <col min="6168" max="6168" width="10.5703125" style="412" bestFit="1" customWidth="1"/>
    <col min="6169" max="6169" width="11.28515625" style="412" customWidth="1"/>
    <col min="6170" max="6400" width="9.140625" style="412"/>
    <col min="6401" max="6401" width="95.140625" style="412" customWidth="1"/>
    <col min="6402" max="6402" width="17" style="412" customWidth="1"/>
    <col min="6403" max="6403" width="16.7109375" style="412" customWidth="1"/>
    <col min="6404" max="6404" width="17" style="412" customWidth="1"/>
    <col min="6405" max="6405" width="16.7109375" style="412" customWidth="1"/>
    <col min="6406" max="6406" width="17" style="412" customWidth="1"/>
    <col min="6407" max="6407" width="16.7109375" style="412" customWidth="1"/>
    <col min="6408" max="6408" width="17" style="412" customWidth="1"/>
    <col min="6409" max="6415" width="16.7109375" style="412" customWidth="1"/>
    <col min="6416" max="6416" width="18" style="412" customWidth="1"/>
    <col min="6417" max="6418" width="10.7109375" style="412" customWidth="1"/>
    <col min="6419" max="6419" width="9.140625" style="412" customWidth="1"/>
    <col min="6420" max="6420" width="12.85546875" style="412" customWidth="1"/>
    <col min="6421" max="6421" width="23.42578125" style="412" customWidth="1"/>
    <col min="6422" max="6423" width="9.140625" style="412" customWidth="1"/>
    <col min="6424" max="6424" width="10.5703125" style="412" bestFit="1" customWidth="1"/>
    <col min="6425" max="6425" width="11.28515625" style="412" customWidth="1"/>
    <col min="6426" max="6656" width="9.140625" style="412"/>
    <col min="6657" max="6657" width="95.140625" style="412" customWidth="1"/>
    <col min="6658" max="6658" width="17" style="412" customWidth="1"/>
    <col min="6659" max="6659" width="16.7109375" style="412" customWidth="1"/>
    <col min="6660" max="6660" width="17" style="412" customWidth="1"/>
    <col min="6661" max="6661" width="16.7109375" style="412" customWidth="1"/>
    <col min="6662" max="6662" width="17" style="412" customWidth="1"/>
    <col min="6663" max="6663" width="16.7109375" style="412" customWidth="1"/>
    <col min="6664" max="6664" width="17" style="412" customWidth="1"/>
    <col min="6665" max="6671" width="16.7109375" style="412" customWidth="1"/>
    <col min="6672" max="6672" width="18" style="412" customWidth="1"/>
    <col min="6673" max="6674" width="10.7109375" style="412" customWidth="1"/>
    <col min="6675" max="6675" width="9.140625" style="412" customWidth="1"/>
    <col min="6676" max="6676" width="12.85546875" style="412" customWidth="1"/>
    <col min="6677" max="6677" width="23.42578125" style="412" customWidth="1"/>
    <col min="6678" max="6679" width="9.140625" style="412" customWidth="1"/>
    <col min="6680" max="6680" width="10.5703125" style="412" bestFit="1" customWidth="1"/>
    <col min="6681" max="6681" width="11.28515625" style="412" customWidth="1"/>
    <col min="6682" max="6912" width="9.140625" style="412"/>
    <col min="6913" max="6913" width="95.140625" style="412" customWidth="1"/>
    <col min="6914" max="6914" width="17" style="412" customWidth="1"/>
    <col min="6915" max="6915" width="16.7109375" style="412" customWidth="1"/>
    <col min="6916" max="6916" width="17" style="412" customWidth="1"/>
    <col min="6917" max="6917" width="16.7109375" style="412" customWidth="1"/>
    <col min="6918" max="6918" width="17" style="412" customWidth="1"/>
    <col min="6919" max="6919" width="16.7109375" style="412" customWidth="1"/>
    <col min="6920" max="6920" width="17" style="412" customWidth="1"/>
    <col min="6921" max="6927" width="16.7109375" style="412" customWidth="1"/>
    <col min="6928" max="6928" width="18" style="412" customWidth="1"/>
    <col min="6929" max="6930" width="10.7109375" style="412" customWidth="1"/>
    <col min="6931" max="6931" width="9.140625" style="412" customWidth="1"/>
    <col min="6932" max="6932" width="12.85546875" style="412" customWidth="1"/>
    <col min="6933" max="6933" width="23.42578125" style="412" customWidth="1"/>
    <col min="6934" max="6935" width="9.140625" style="412" customWidth="1"/>
    <col min="6936" max="6936" width="10.5703125" style="412" bestFit="1" customWidth="1"/>
    <col min="6937" max="6937" width="11.28515625" style="412" customWidth="1"/>
    <col min="6938" max="7168" width="9.140625" style="412"/>
    <col min="7169" max="7169" width="95.140625" style="412" customWidth="1"/>
    <col min="7170" max="7170" width="17" style="412" customWidth="1"/>
    <col min="7171" max="7171" width="16.7109375" style="412" customWidth="1"/>
    <col min="7172" max="7172" width="17" style="412" customWidth="1"/>
    <col min="7173" max="7173" width="16.7109375" style="412" customWidth="1"/>
    <col min="7174" max="7174" width="17" style="412" customWidth="1"/>
    <col min="7175" max="7175" width="16.7109375" style="412" customWidth="1"/>
    <col min="7176" max="7176" width="17" style="412" customWidth="1"/>
    <col min="7177" max="7183" width="16.7109375" style="412" customWidth="1"/>
    <col min="7184" max="7184" width="18" style="412" customWidth="1"/>
    <col min="7185" max="7186" width="10.7109375" style="412" customWidth="1"/>
    <col min="7187" max="7187" width="9.140625" style="412" customWidth="1"/>
    <col min="7188" max="7188" width="12.85546875" style="412" customWidth="1"/>
    <col min="7189" max="7189" width="23.42578125" style="412" customWidth="1"/>
    <col min="7190" max="7191" width="9.140625" style="412" customWidth="1"/>
    <col min="7192" max="7192" width="10.5703125" style="412" bestFit="1" customWidth="1"/>
    <col min="7193" max="7193" width="11.28515625" style="412" customWidth="1"/>
    <col min="7194" max="7424" width="9.140625" style="412"/>
    <col min="7425" max="7425" width="95.140625" style="412" customWidth="1"/>
    <col min="7426" max="7426" width="17" style="412" customWidth="1"/>
    <col min="7427" max="7427" width="16.7109375" style="412" customWidth="1"/>
    <col min="7428" max="7428" width="17" style="412" customWidth="1"/>
    <col min="7429" max="7429" width="16.7109375" style="412" customWidth="1"/>
    <col min="7430" max="7430" width="17" style="412" customWidth="1"/>
    <col min="7431" max="7431" width="16.7109375" style="412" customWidth="1"/>
    <col min="7432" max="7432" width="17" style="412" customWidth="1"/>
    <col min="7433" max="7439" width="16.7109375" style="412" customWidth="1"/>
    <col min="7440" max="7440" width="18" style="412" customWidth="1"/>
    <col min="7441" max="7442" width="10.7109375" style="412" customWidth="1"/>
    <col min="7443" max="7443" width="9.140625" style="412" customWidth="1"/>
    <col min="7444" max="7444" width="12.85546875" style="412" customWidth="1"/>
    <col min="7445" max="7445" width="23.42578125" style="412" customWidth="1"/>
    <col min="7446" max="7447" width="9.140625" style="412" customWidth="1"/>
    <col min="7448" max="7448" width="10.5703125" style="412" bestFit="1" customWidth="1"/>
    <col min="7449" max="7449" width="11.28515625" style="412" customWidth="1"/>
    <col min="7450" max="7680" width="9.140625" style="412"/>
    <col min="7681" max="7681" width="95.140625" style="412" customWidth="1"/>
    <col min="7682" max="7682" width="17" style="412" customWidth="1"/>
    <col min="7683" max="7683" width="16.7109375" style="412" customWidth="1"/>
    <col min="7684" max="7684" width="17" style="412" customWidth="1"/>
    <col min="7685" max="7685" width="16.7109375" style="412" customWidth="1"/>
    <col min="7686" max="7686" width="17" style="412" customWidth="1"/>
    <col min="7687" max="7687" width="16.7109375" style="412" customWidth="1"/>
    <col min="7688" max="7688" width="17" style="412" customWidth="1"/>
    <col min="7689" max="7695" width="16.7109375" style="412" customWidth="1"/>
    <col min="7696" max="7696" width="18" style="412" customWidth="1"/>
    <col min="7697" max="7698" width="10.7109375" style="412" customWidth="1"/>
    <col min="7699" max="7699" width="9.140625" style="412" customWidth="1"/>
    <col min="7700" max="7700" width="12.85546875" style="412" customWidth="1"/>
    <col min="7701" max="7701" width="23.42578125" style="412" customWidth="1"/>
    <col min="7702" max="7703" width="9.140625" style="412" customWidth="1"/>
    <col min="7704" max="7704" width="10.5703125" style="412" bestFit="1" customWidth="1"/>
    <col min="7705" max="7705" width="11.28515625" style="412" customWidth="1"/>
    <col min="7706" max="7936" width="9.140625" style="412"/>
    <col min="7937" max="7937" width="95.140625" style="412" customWidth="1"/>
    <col min="7938" max="7938" width="17" style="412" customWidth="1"/>
    <col min="7939" max="7939" width="16.7109375" style="412" customWidth="1"/>
    <col min="7940" max="7940" width="17" style="412" customWidth="1"/>
    <col min="7941" max="7941" width="16.7109375" style="412" customWidth="1"/>
    <col min="7942" max="7942" width="17" style="412" customWidth="1"/>
    <col min="7943" max="7943" width="16.7109375" style="412" customWidth="1"/>
    <col min="7944" max="7944" width="17" style="412" customWidth="1"/>
    <col min="7945" max="7951" width="16.7109375" style="412" customWidth="1"/>
    <col min="7952" max="7952" width="18" style="412" customWidth="1"/>
    <col min="7953" max="7954" width="10.7109375" style="412" customWidth="1"/>
    <col min="7955" max="7955" width="9.140625" style="412" customWidth="1"/>
    <col min="7956" max="7956" width="12.85546875" style="412" customWidth="1"/>
    <col min="7957" max="7957" width="23.42578125" style="412" customWidth="1"/>
    <col min="7958" max="7959" width="9.140625" style="412" customWidth="1"/>
    <col min="7960" max="7960" width="10.5703125" style="412" bestFit="1" customWidth="1"/>
    <col min="7961" max="7961" width="11.28515625" style="412" customWidth="1"/>
    <col min="7962" max="8192" width="9.140625" style="412"/>
    <col min="8193" max="8193" width="95.140625" style="412" customWidth="1"/>
    <col min="8194" max="8194" width="17" style="412" customWidth="1"/>
    <col min="8195" max="8195" width="16.7109375" style="412" customWidth="1"/>
    <col min="8196" max="8196" width="17" style="412" customWidth="1"/>
    <col min="8197" max="8197" width="16.7109375" style="412" customWidth="1"/>
    <col min="8198" max="8198" width="17" style="412" customWidth="1"/>
    <col min="8199" max="8199" width="16.7109375" style="412" customWidth="1"/>
    <col min="8200" max="8200" width="17" style="412" customWidth="1"/>
    <col min="8201" max="8207" width="16.7109375" style="412" customWidth="1"/>
    <col min="8208" max="8208" width="18" style="412" customWidth="1"/>
    <col min="8209" max="8210" width="10.7109375" style="412" customWidth="1"/>
    <col min="8211" max="8211" width="9.140625" style="412" customWidth="1"/>
    <col min="8212" max="8212" width="12.85546875" style="412" customWidth="1"/>
    <col min="8213" max="8213" width="23.42578125" style="412" customWidth="1"/>
    <col min="8214" max="8215" width="9.140625" style="412" customWidth="1"/>
    <col min="8216" max="8216" width="10.5703125" style="412" bestFit="1" customWidth="1"/>
    <col min="8217" max="8217" width="11.28515625" style="412" customWidth="1"/>
    <col min="8218" max="8448" width="9.140625" style="412"/>
    <col min="8449" max="8449" width="95.140625" style="412" customWidth="1"/>
    <col min="8450" max="8450" width="17" style="412" customWidth="1"/>
    <col min="8451" max="8451" width="16.7109375" style="412" customWidth="1"/>
    <col min="8452" max="8452" width="17" style="412" customWidth="1"/>
    <col min="8453" max="8453" width="16.7109375" style="412" customWidth="1"/>
    <col min="8454" max="8454" width="17" style="412" customWidth="1"/>
    <col min="8455" max="8455" width="16.7109375" style="412" customWidth="1"/>
    <col min="8456" max="8456" width="17" style="412" customWidth="1"/>
    <col min="8457" max="8463" width="16.7109375" style="412" customWidth="1"/>
    <col min="8464" max="8464" width="18" style="412" customWidth="1"/>
    <col min="8465" max="8466" width="10.7109375" style="412" customWidth="1"/>
    <col min="8467" max="8467" width="9.140625" style="412" customWidth="1"/>
    <col min="8468" max="8468" width="12.85546875" style="412" customWidth="1"/>
    <col min="8469" max="8469" width="23.42578125" style="412" customWidth="1"/>
    <col min="8470" max="8471" width="9.140625" style="412" customWidth="1"/>
    <col min="8472" max="8472" width="10.5703125" style="412" bestFit="1" customWidth="1"/>
    <col min="8473" max="8473" width="11.28515625" style="412" customWidth="1"/>
    <col min="8474" max="8704" width="9.140625" style="412"/>
    <col min="8705" max="8705" width="95.140625" style="412" customWidth="1"/>
    <col min="8706" max="8706" width="17" style="412" customWidth="1"/>
    <col min="8707" max="8707" width="16.7109375" style="412" customWidth="1"/>
    <col min="8708" max="8708" width="17" style="412" customWidth="1"/>
    <col min="8709" max="8709" width="16.7109375" style="412" customWidth="1"/>
    <col min="8710" max="8710" width="17" style="412" customWidth="1"/>
    <col min="8711" max="8711" width="16.7109375" style="412" customWidth="1"/>
    <col min="8712" max="8712" width="17" style="412" customWidth="1"/>
    <col min="8713" max="8719" width="16.7109375" style="412" customWidth="1"/>
    <col min="8720" max="8720" width="18" style="412" customWidth="1"/>
    <col min="8721" max="8722" width="10.7109375" style="412" customWidth="1"/>
    <col min="8723" max="8723" width="9.140625" style="412" customWidth="1"/>
    <col min="8724" max="8724" width="12.85546875" style="412" customWidth="1"/>
    <col min="8725" max="8725" width="23.42578125" style="412" customWidth="1"/>
    <col min="8726" max="8727" width="9.140625" style="412" customWidth="1"/>
    <col min="8728" max="8728" width="10.5703125" style="412" bestFit="1" customWidth="1"/>
    <col min="8729" max="8729" width="11.28515625" style="412" customWidth="1"/>
    <col min="8730" max="8960" width="9.140625" style="412"/>
    <col min="8961" max="8961" width="95.140625" style="412" customWidth="1"/>
    <col min="8962" max="8962" width="17" style="412" customWidth="1"/>
    <col min="8963" max="8963" width="16.7109375" style="412" customWidth="1"/>
    <col min="8964" max="8964" width="17" style="412" customWidth="1"/>
    <col min="8965" max="8965" width="16.7109375" style="412" customWidth="1"/>
    <col min="8966" max="8966" width="17" style="412" customWidth="1"/>
    <col min="8967" max="8967" width="16.7109375" style="412" customWidth="1"/>
    <col min="8968" max="8968" width="17" style="412" customWidth="1"/>
    <col min="8969" max="8975" width="16.7109375" style="412" customWidth="1"/>
    <col min="8976" max="8976" width="18" style="412" customWidth="1"/>
    <col min="8977" max="8978" width="10.7109375" style="412" customWidth="1"/>
    <col min="8979" max="8979" width="9.140625" style="412" customWidth="1"/>
    <col min="8980" max="8980" width="12.85546875" style="412" customWidth="1"/>
    <col min="8981" max="8981" width="23.42578125" style="412" customWidth="1"/>
    <col min="8982" max="8983" width="9.140625" style="412" customWidth="1"/>
    <col min="8984" max="8984" width="10.5703125" style="412" bestFit="1" customWidth="1"/>
    <col min="8985" max="8985" width="11.28515625" style="412" customWidth="1"/>
    <col min="8986" max="9216" width="9.140625" style="412"/>
    <col min="9217" max="9217" width="95.140625" style="412" customWidth="1"/>
    <col min="9218" max="9218" width="17" style="412" customWidth="1"/>
    <col min="9219" max="9219" width="16.7109375" style="412" customWidth="1"/>
    <col min="9220" max="9220" width="17" style="412" customWidth="1"/>
    <col min="9221" max="9221" width="16.7109375" style="412" customWidth="1"/>
    <col min="9222" max="9222" width="17" style="412" customWidth="1"/>
    <col min="9223" max="9223" width="16.7109375" style="412" customWidth="1"/>
    <col min="9224" max="9224" width="17" style="412" customWidth="1"/>
    <col min="9225" max="9231" width="16.7109375" style="412" customWidth="1"/>
    <col min="9232" max="9232" width="18" style="412" customWidth="1"/>
    <col min="9233" max="9234" width="10.7109375" style="412" customWidth="1"/>
    <col min="9235" max="9235" width="9.140625" style="412" customWidth="1"/>
    <col min="9236" max="9236" width="12.85546875" style="412" customWidth="1"/>
    <col min="9237" max="9237" width="23.42578125" style="412" customWidth="1"/>
    <col min="9238" max="9239" width="9.140625" style="412" customWidth="1"/>
    <col min="9240" max="9240" width="10.5703125" style="412" bestFit="1" customWidth="1"/>
    <col min="9241" max="9241" width="11.28515625" style="412" customWidth="1"/>
    <col min="9242" max="9472" width="9.140625" style="412"/>
    <col min="9473" max="9473" width="95.140625" style="412" customWidth="1"/>
    <col min="9474" max="9474" width="17" style="412" customWidth="1"/>
    <col min="9475" max="9475" width="16.7109375" style="412" customWidth="1"/>
    <col min="9476" max="9476" width="17" style="412" customWidth="1"/>
    <col min="9477" max="9477" width="16.7109375" style="412" customWidth="1"/>
    <col min="9478" max="9478" width="17" style="412" customWidth="1"/>
    <col min="9479" max="9479" width="16.7109375" style="412" customWidth="1"/>
    <col min="9480" max="9480" width="17" style="412" customWidth="1"/>
    <col min="9481" max="9487" width="16.7109375" style="412" customWidth="1"/>
    <col min="9488" max="9488" width="18" style="412" customWidth="1"/>
    <col min="9489" max="9490" width="10.7109375" style="412" customWidth="1"/>
    <col min="9491" max="9491" width="9.140625" style="412" customWidth="1"/>
    <col min="9492" max="9492" width="12.85546875" style="412" customWidth="1"/>
    <col min="9493" max="9493" width="23.42578125" style="412" customWidth="1"/>
    <col min="9494" max="9495" width="9.140625" style="412" customWidth="1"/>
    <col min="9496" max="9496" width="10.5703125" style="412" bestFit="1" customWidth="1"/>
    <col min="9497" max="9497" width="11.28515625" style="412" customWidth="1"/>
    <col min="9498" max="9728" width="9.140625" style="412"/>
    <col min="9729" max="9729" width="95.140625" style="412" customWidth="1"/>
    <col min="9730" max="9730" width="17" style="412" customWidth="1"/>
    <col min="9731" max="9731" width="16.7109375" style="412" customWidth="1"/>
    <col min="9732" max="9732" width="17" style="412" customWidth="1"/>
    <col min="9733" max="9733" width="16.7109375" style="412" customWidth="1"/>
    <col min="9734" max="9734" width="17" style="412" customWidth="1"/>
    <col min="9735" max="9735" width="16.7109375" style="412" customWidth="1"/>
    <col min="9736" max="9736" width="17" style="412" customWidth="1"/>
    <col min="9737" max="9743" width="16.7109375" style="412" customWidth="1"/>
    <col min="9744" max="9744" width="18" style="412" customWidth="1"/>
    <col min="9745" max="9746" width="10.7109375" style="412" customWidth="1"/>
    <col min="9747" max="9747" width="9.140625" style="412" customWidth="1"/>
    <col min="9748" max="9748" width="12.85546875" style="412" customWidth="1"/>
    <col min="9749" max="9749" width="23.42578125" style="412" customWidth="1"/>
    <col min="9750" max="9751" width="9.140625" style="412" customWidth="1"/>
    <col min="9752" max="9752" width="10.5703125" style="412" bestFit="1" customWidth="1"/>
    <col min="9753" max="9753" width="11.28515625" style="412" customWidth="1"/>
    <col min="9754" max="9984" width="9.140625" style="412"/>
    <col min="9985" max="9985" width="95.140625" style="412" customWidth="1"/>
    <col min="9986" max="9986" width="17" style="412" customWidth="1"/>
    <col min="9987" max="9987" width="16.7109375" style="412" customWidth="1"/>
    <col min="9988" max="9988" width="17" style="412" customWidth="1"/>
    <col min="9989" max="9989" width="16.7109375" style="412" customWidth="1"/>
    <col min="9990" max="9990" width="17" style="412" customWidth="1"/>
    <col min="9991" max="9991" width="16.7109375" style="412" customWidth="1"/>
    <col min="9992" max="9992" width="17" style="412" customWidth="1"/>
    <col min="9993" max="9999" width="16.7109375" style="412" customWidth="1"/>
    <col min="10000" max="10000" width="18" style="412" customWidth="1"/>
    <col min="10001" max="10002" width="10.7109375" style="412" customWidth="1"/>
    <col min="10003" max="10003" width="9.140625" style="412" customWidth="1"/>
    <col min="10004" max="10004" width="12.85546875" style="412" customWidth="1"/>
    <col min="10005" max="10005" width="23.42578125" style="412" customWidth="1"/>
    <col min="10006" max="10007" width="9.140625" style="412" customWidth="1"/>
    <col min="10008" max="10008" width="10.5703125" style="412" bestFit="1" customWidth="1"/>
    <col min="10009" max="10009" width="11.28515625" style="412" customWidth="1"/>
    <col min="10010" max="10240" width="9.140625" style="412"/>
    <col min="10241" max="10241" width="95.140625" style="412" customWidth="1"/>
    <col min="10242" max="10242" width="17" style="412" customWidth="1"/>
    <col min="10243" max="10243" width="16.7109375" style="412" customWidth="1"/>
    <col min="10244" max="10244" width="17" style="412" customWidth="1"/>
    <col min="10245" max="10245" width="16.7109375" style="412" customWidth="1"/>
    <col min="10246" max="10246" width="17" style="412" customWidth="1"/>
    <col min="10247" max="10247" width="16.7109375" style="412" customWidth="1"/>
    <col min="10248" max="10248" width="17" style="412" customWidth="1"/>
    <col min="10249" max="10255" width="16.7109375" style="412" customWidth="1"/>
    <col min="10256" max="10256" width="18" style="412" customWidth="1"/>
    <col min="10257" max="10258" width="10.7109375" style="412" customWidth="1"/>
    <col min="10259" max="10259" width="9.140625" style="412" customWidth="1"/>
    <col min="10260" max="10260" width="12.85546875" style="412" customWidth="1"/>
    <col min="10261" max="10261" width="23.42578125" style="412" customWidth="1"/>
    <col min="10262" max="10263" width="9.140625" style="412" customWidth="1"/>
    <col min="10264" max="10264" width="10.5703125" style="412" bestFit="1" customWidth="1"/>
    <col min="10265" max="10265" width="11.28515625" style="412" customWidth="1"/>
    <col min="10266" max="10496" width="9.140625" style="412"/>
    <col min="10497" max="10497" width="95.140625" style="412" customWidth="1"/>
    <col min="10498" max="10498" width="17" style="412" customWidth="1"/>
    <col min="10499" max="10499" width="16.7109375" style="412" customWidth="1"/>
    <col min="10500" max="10500" width="17" style="412" customWidth="1"/>
    <col min="10501" max="10501" width="16.7109375" style="412" customWidth="1"/>
    <col min="10502" max="10502" width="17" style="412" customWidth="1"/>
    <col min="10503" max="10503" width="16.7109375" style="412" customWidth="1"/>
    <col min="10504" max="10504" width="17" style="412" customWidth="1"/>
    <col min="10505" max="10511" width="16.7109375" style="412" customWidth="1"/>
    <col min="10512" max="10512" width="18" style="412" customWidth="1"/>
    <col min="10513" max="10514" width="10.7109375" style="412" customWidth="1"/>
    <col min="10515" max="10515" width="9.140625" style="412" customWidth="1"/>
    <col min="10516" max="10516" width="12.85546875" style="412" customWidth="1"/>
    <col min="10517" max="10517" width="23.42578125" style="412" customWidth="1"/>
    <col min="10518" max="10519" width="9.140625" style="412" customWidth="1"/>
    <col min="10520" max="10520" width="10.5703125" style="412" bestFit="1" customWidth="1"/>
    <col min="10521" max="10521" width="11.28515625" style="412" customWidth="1"/>
    <col min="10522" max="10752" width="9.140625" style="412"/>
    <col min="10753" max="10753" width="95.140625" style="412" customWidth="1"/>
    <col min="10754" max="10754" width="17" style="412" customWidth="1"/>
    <col min="10755" max="10755" width="16.7109375" style="412" customWidth="1"/>
    <col min="10756" max="10756" width="17" style="412" customWidth="1"/>
    <col min="10757" max="10757" width="16.7109375" style="412" customWidth="1"/>
    <col min="10758" max="10758" width="17" style="412" customWidth="1"/>
    <col min="10759" max="10759" width="16.7109375" style="412" customWidth="1"/>
    <col min="10760" max="10760" width="17" style="412" customWidth="1"/>
    <col min="10761" max="10767" width="16.7109375" style="412" customWidth="1"/>
    <col min="10768" max="10768" width="18" style="412" customWidth="1"/>
    <col min="10769" max="10770" width="10.7109375" style="412" customWidth="1"/>
    <col min="10771" max="10771" width="9.140625" style="412" customWidth="1"/>
    <col min="10772" max="10772" width="12.85546875" style="412" customWidth="1"/>
    <col min="10773" max="10773" width="23.42578125" style="412" customWidth="1"/>
    <col min="10774" max="10775" width="9.140625" style="412" customWidth="1"/>
    <col min="10776" max="10776" width="10.5703125" style="412" bestFit="1" customWidth="1"/>
    <col min="10777" max="10777" width="11.28515625" style="412" customWidth="1"/>
    <col min="10778" max="11008" width="9.140625" style="412"/>
    <col min="11009" max="11009" width="95.140625" style="412" customWidth="1"/>
    <col min="11010" max="11010" width="17" style="412" customWidth="1"/>
    <col min="11011" max="11011" width="16.7109375" style="412" customWidth="1"/>
    <col min="11012" max="11012" width="17" style="412" customWidth="1"/>
    <col min="11013" max="11013" width="16.7109375" style="412" customWidth="1"/>
    <col min="11014" max="11014" width="17" style="412" customWidth="1"/>
    <col min="11015" max="11015" width="16.7109375" style="412" customWidth="1"/>
    <col min="11016" max="11016" width="17" style="412" customWidth="1"/>
    <col min="11017" max="11023" width="16.7109375" style="412" customWidth="1"/>
    <col min="11024" max="11024" width="18" style="412" customWidth="1"/>
    <col min="11025" max="11026" width="10.7109375" style="412" customWidth="1"/>
    <col min="11027" max="11027" width="9.140625" style="412" customWidth="1"/>
    <col min="11028" max="11028" width="12.85546875" style="412" customWidth="1"/>
    <col min="11029" max="11029" width="23.42578125" style="412" customWidth="1"/>
    <col min="11030" max="11031" width="9.140625" style="412" customWidth="1"/>
    <col min="11032" max="11032" width="10.5703125" style="412" bestFit="1" customWidth="1"/>
    <col min="11033" max="11033" width="11.28515625" style="412" customWidth="1"/>
    <col min="11034" max="11264" width="9.140625" style="412"/>
    <col min="11265" max="11265" width="95.140625" style="412" customWidth="1"/>
    <col min="11266" max="11266" width="17" style="412" customWidth="1"/>
    <col min="11267" max="11267" width="16.7109375" style="412" customWidth="1"/>
    <col min="11268" max="11268" width="17" style="412" customWidth="1"/>
    <col min="11269" max="11269" width="16.7109375" style="412" customWidth="1"/>
    <col min="11270" max="11270" width="17" style="412" customWidth="1"/>
    <col min="11271" max="11271" width="16.7109375" style="412" customWidth="1"/>
    <col min="11272" max="11272" width="17" style="412" customWidth="1"/>
    <col min="11273" max="11279" width="16.7109375" style="412" customWidth="1"/>
    <col min="11280" max="11280" width="18" style="412" customWidth="1"/>
    <col min="11281" max="11282" width="10.7109375" style="412" customWidth="1"/>
    <col min="11283" max="11283" width="9.140625" style="412" customWidth="1"/>
    <col min="11284" max="11284" width="12.85546875" style="412" customWidth="1"/>
    <col min="11285" max="11285" width="23.42578125" style="412" customWidth="1"/>
    <col min="11286" max="11287" width="9.140625" style="412" customWidth="1"/>
    <col min="11288" max="11288" width="10.5703125" style="412" bestFit="1" customWidth="1"/>
    <col min="11289" max="11289" width="11.28515625" style="412" customWidth="1"/>
    <col min="11290" max="11520" width="9.140625" style="412"/>
    <col min="11521" max="11521" width="95.140625" style="412" customWidth="1"/>
    <col min="11522" max="11522" width="17" style="412" customWidth="1"/>
    <col min="11523" max="11523" width="16.7109375" style="412" customWidth="1"/>
    <col min="11524" max="11524" width="17" style="412" customWidth="1"/>
    <col min="11525" max="11525" width="16.7109375" style="412" customWidth="1"/>
    <col min="11526" max="11526" width="17" style="412" customWidth="1"/>
    <col min="11527" max="11527" width="16.7109375" style="412" customWidth="1"/>
    <col min="11528" max="11528" width="17" style="412" customWidth="1"/>
    <col min="11529" max="11535" width="16.7109375" style="412" customWidth="1"/>
    <col min="11536" max="11536" width="18" style="412" customWidth="1"/>
    <col min="11537" max="11538" width="10.7109375" style="412" customWidth="1"/>
    <col min="11539" max="11539" width="9.140625" style="412" customWidth="1"/>
    <col min="11540" max="11540" width="12.85546875" style="412" customWidth="1"/>
    <col min="11541" max="11541" width="23.42578125" style="412" customWidth="1"/>
    <col min="11542" max="11543" width="9.140625" style="412" customWidth="1"/>
    <col min="11544" max="11544" width="10.5703125" style="412" bestFit="1" customWidth="1"/>
    <col min="11545" max="11545" width="11.28515625" style="412" customWidth="1"/>
    <col min="11546" max="11776" width="9.140625" style="412"/>
    <col min="11777" max="11777" width="95.140625" style="412" customWidth="1"/>
    <col min="11778" max="11778" width="17" style="412" customWidth="1"/>
    <col min="11779" max="11779" width="16.7109375" style="412" customWidth="1"/>
    <col min="11780" max="11780" width="17" style="412" customWidth="1"/>
    <col min="11781" max="11781" width="16.7109375" style="412" customWidth="1"/>
    <col min="11782" max="11782" width="17" style="412" customWidth="1"/>
    <col min="11783" max="11783" width="16.7109375" style="412" customWidth="1"/>
    <col min="11784" max="11784" width="17" style="412" customWidth="1"/>
    <col min="11785" max="11791" width="16.7109375" style="412" customWidth="1"/>
    <col min="11792" max="11792" width="18" style="412" customWidth="1"/>
    <col min="11793" max="11794" width="10.7109375" style="412" customWidth="1"/>
    <col min="11795" max="11795" width="9.140625" style="412" customWidth="1"/>
    <col min="11796" max="11796" width="12.85546875" style="412" customWidth="1"/>
    <col min="11797" max="11797" width="23.42578125" style="412" customWidth="1"/>
    <col min="11798" max="11799" width="9.140625" style="412" customWidth="1"/>
    <col min="11800" max="11800" width="10.5703125" style="412" bestFit="1" customWidth="1"/>
    <col min="11801" max="11801" width="11.28515625" style="412" customWidth="1"/>
    <col min="11802" max="12032" width="9.140625" style="412"/>
    <col min="12033" max="12033" width="95.140625" style="412" customWidth="1"/>
    <col min="12034" max="12034" width="17" style="412" customWidth="1"/>
    <col min="12035" max="12035" width="16.7109375" style="412" customWidth="1"/>
    <col min="12036" max="12036" width="17" style="412" customWidth="1"/>
    <col min="12037" max="12037" width="16.7109375" style="412" customWidth="1"/>
    <col min="12038" max="12038" width="17" style="412" customWidth="1"/>
    <col min="12039" max="12039" width="16.7109375" style="412" customWidth="1"/>
    <col min="12040" max="12040" width="17" style="412" customWidth="1"/>
    <col min="12041" max="12047" width="16.7109375" style="412" customWidth="1"/>
    <col min="12048" max="12048" width="18" style="412" customWidth="1"/>
    <col min="12049" max="12050" width="10.7109375" style="412" customWidth="1"/>
    <col min="12051" max="12051" width="9.140625" style="412" customWidth="1"/>
    <col min="12052" max="12052" width="12.85546875" style="412" customWidth="1"/>
    <col min="12053" max="12053" width="23.42578125" style="412" customWidth="1"/>
    <col min="12054" max="12055" width="9.140625" style="412" customWidth="1"/>
    <col min="12056" max="12056" width="10.5703125" style="412" bestFit="1" customWidth="1"/>
    <col min="12057" max="12057" width="11.28515625" style="412" customWidth="1"/>
    <col min="12058" max="12288" width="9.140625" style="412"/>
    <col min="12289" max="12289" width="95.140625" style="412" customWidth="1"/>
    <col min="12290" max="12290" width="17" style="412" customWidth="1"/>
    <col min="12291" max="12291" width="16.7109375" style="412" customWidth="1"/>
    <col min="12292" max="12292" width="17" style="412" customWidth="1"/>
    <col min="12293" max="12293" width="16.7109375" style="412" customWidth="1"/>
    <col min="12294" max="12294" width="17" style="412" customWidth="1"/>
    <col min="12295" max="12295" width="16.7109375" style="412" customWidth="1"/>
    <col min="12296" max="12296" width="17" style="412" customWidth="1"/>
    <col min="12297" max="12303" width="16.7109375" style="412" customWidth="1"/>
    <col min="12304" max="12304" width="18" style="412" customWidth="1"/>
    <col min="12305" max="12306" width="10.7109375" style="412" customWidth="1"/>
    <col min="12307" max="12307" width="9.140625" style="412" customWidth="1"/>
    <col min="12308" max="12308" width="12.85546875" style="412" customWidth="1"/>
    <col min="12309" max="12309" width="23.42578125" style="412" customWidth="1"/>
    <col min="12310" max="12311" width="9.140625" style="412" customWidth="1"/>
    <col min="12312" max="12312" width="10.5703125" style="412" bestFit="1" customWidth="1"/>
    <col min="12313" max="12313" width="11.28515625" style="412" customWidth="1"/>
    <col min="12314" max="12544" width="9.140625" style="412"/>
    <col min="12545" max="12545" width="95.140625" style="412" customWidth="1"/>
    <col min="12546" max="12546" width="17" style="412" customWidth="1"/>
    <col min="12547" max="12547" width="16.7109375" style="412" customWidth="1"/>
    <col min="12548" max="12548" width="17" style="412" customWidth="1"/>
    <col min="12549" max="12549" width="16.7109375" style="412" customWidth="1"/>
    <col min="12550" max="12550" width="17" style="412" customWidth="1"/>
    <col min="12551" max="12551" width="16.7109375" style="412" customWidth="1"/>
    <col min="12552" max="12552" width="17" style="412" customWidth="1"/>
    <col min="12553" max="12559" width="16.7109375" style="412" customWidth="1"/>
    <col min="12560" max="12560" width="18" style="412" customWidth="1"/>
    <col min="12561" max="12562" width="10.7109375" style="412" customWidth="1"/>
    <col min="12563" max="12563" width="9.140625" style="412" customWidth="1"/>
    <col min="12564" max="12564" width="12.85546875" style="412" customWidth="1"/>
    <col min="12565" max="12565" width="23.42578125" style="412" customWidth="1"/>
    <col min="12566" max="12567" width="9.140625" style="412" customWidth="1"/>
    <col min="12568" max="12568" width="10.5703125" style="412" bestFit="1" customWidth="1"/>
    <col min="12569" max="12569" width="11.28515625" style="412" customWidth="1"/>
    <col min="12570" max="12800" width="9.140625" style="412"/>
    <col min="12801" max="12801" width="95.140625" style="412" customWidth="1"/>
    <col min="12802" max="12802" width="17" style="412" customWidth="1"/>
    <col min="12803" max="12803" width="16.7109375" style="412" customWidth="1"/>
    <col min="12804" max="12804" width="17" style="412" customWidth="1"/>
    <col min="12805" max="12805" width="16.7109375" style="412" customWidth="1"/>
    <col min="12806" max="12806" width="17" style="412" customWidth="1"/>
    <col min="12807" max="12807" width="16.7109375" style="412" customWidth="1"/>
    <col min="12808" max="12808" width="17" style="412" customWidth="1"/>
    <col min="12809" max="12815" width="16.7109375" style="412" customWidth="1"/>
    <col min="12816" max="12816" width="18" style="412" customWidth="1"/>
    <col min="12817" max="12818" width="10.7109375" style="412" customWidth="1"/>
    <col min="12819" max="12819" width="9.140625" style="412" customWidth="1"/>
    <col min="12820" max="12820" width="12.85546875" style="412" customWidth="1"/>
    <col min="12821" max="12821" width="23.42578125" style="412" customWidth="1"/>
    <col min="12822" max="12823" width="9.140625" style="412" customWidth="1"/>
    <col min="12824" max="12824" width="10.5703125" style="412" bestFit="1" customWidth="1"/>
    <col min="12825" max="12825" width="11.28515625" style="412" customWidth="1"/>
    <col min="12826" max="13056" width="9.140625" style="412"/>
    <col min="13057" max="13057" width="95.140625" style="412" customWidth="1"/>
    <col min="13058" max="13058" width="17" style="412" customWidth="1"/>
    <col min="13059" max="13059" width="16.7109375" style="412" customWidth="1"/>
    <col min="13060" max="13060" width="17" style="412" customWidth="1"/>
    <col min="13061" max="13061" width="16.7109375" style="412" customWidth="1"/>
    <col min="13062" max="13062" width="17" style="412" customWidth="1"/>
    <col min="13063" max="13063" width="16.7109375" style="412" customWidth="1"/>
    <col min="13064" max="13064" width="17" style="412" customWidth="1"/>
    <col min="13065" max="13071" width="16.7109375" style="412" customWidth="1"/>
    <col min="13072" max="13072" width="18" style="412" customWidth="1"/>
    <col min="13073" max="13074" width="10.7109375" style="412" customWidth="1"/>
    <col min="13075" max="13075" width="9.140625" style="412" customWidth="1"/>
    <col min="13076" max="13076" width="12.85546875" style="412" customWidth="1"/>
    <col min="13077" max="13077" width="23.42578125" style="412" customWidth="1"/>
    <col min="13078" max="13079" width="9.140625" style="412" customWidth="1"/>
    <col min="13080" max="13080" width="10.5703125" style="412" bestFit="1" customWidth="1"/>
    <col min="13081" max="13081" width="11.28515625" style="412" customWidth="1"/>
    <col min="13082" max="13312" width="9.140625" style="412"/>
    <col min="13313" max="13313" width="95.140625" style="412" customWidth="1"/>
    <col min="13314" max="13314" width="17" style="412" customWidth="1"/>
    <col min="13315" max="13315" width="16.7109375" style="412" customWidth="1"/>
    <col min="13316" max="13316" width="17" style="412" customWidth="1"/>
    <col min="13317" max="13317" width="16.7109375" style="412" customWidth="1"/>
    <col min="13318" max="13318" width="17" style="412" customWidth="1"/>
    <col min="13319" max="13319" width="16.7109375" style="412" customWidth="1"/>
    <col min="13320" max="13320" width="17" style="412" customWidth="1"/>
    <col min="13321" max="13327" width="16.7109375" style="412" customWidth="1"/>
    <col min="13328" max="13328" width="18" style="412" customWidth="1"/>
    <col min="13329" max="13330" width="10.7109375" style="412" customWidth="1"/>
    <col min="13331" max="13331" width="9.140625" style="412" customWidth="1"/>
    <col min="13332" max="13332" width="12.85546875" style="412" customWidth="1"/>
    <col min="13333" max="13333" width="23.42578125" style="412" customWidth="1"/>
    <col min="13334" max="13335" width="9.140625" style="412" customWidth="1"/>
    <col min="13336" max="13336" width="10.5703125" style="412" bestFit="1" customWidth="1"/>
    <col min="13337" max="13337" width="11.28515625" style="412" customWidth="1"/>
    <col min="13338" max="13568" width="9.140625" style="412"/>
    <col min="13569" max="13569" width="95.140625" style="412" customWidth="1"/>
    <col min="13570" max="13570" width="17" style="412" customWidth="1"/>
    <col min="13571" max="13571" width="16.7109375" style="412" customWidth="1"/>
    <col min="13572" max="13572" width="17" style="412" customWidth="1"/>
    <col min="13573" max="13573" width="16.7109375" style="412" customWidth="1"/>
    <col min="13574" max="13574" width="17" style="412" customWidth="1"/>
    <col min="13575" max="13575" width="16.7109375" style="412" customWidth="1"/>
    <col min="13576" max="13576" width="17" style="412" customWidth="1"/>
    <col min="13577" max="13583" width="16.7109375" style="412" customWidth="1"/>
    <col min="13584" max="13584" width="18" style="412" customWidth="1"/>
    <col min="13585" max="13586" width="10.7109375" style="412" customWidth="1"/>
    <col min="13587" max="13587" width="9.140625" style="412" customWidth="1"/>
    <col min="13588" max="13588" width="12.85546875" style="412" customWidth="1"/>
    <col min="13589" max="13589" width="23.42578125" style="412" customWidth="1"/>
    <col min="13590" max="13591" width="9.140625" style="412" customWidth="1"/>
    <col min="13592" max="13592" width="10.5703125" style="412" bestFit="1" customWidth="1"/>
    <col min="13593" max="13593" width="11.28515625" style="412" customWidth="1"/>
    <col min="13594" max="13824" width="9.140625" style="412"/>
    <col min="13825" max="13825" width="95.140625" style="412" customWidth="1"/>
    <col min="13826" max="13826" width="17" style="412" customWidth="1"/>
    <col min="13827" max="13827" width="16.7109375" style="412" customWidth="1"/>
    <col min="13828" max="13828" width="17" style="412" customWidth="1"/>
    <col min="13829" max="13829" width="16.7109375" style="412" customWidth="1"/>
    <col min="13830" max="13830" width="17" style="412" customWidth="1"/>
    <col min="13831" max="13831" width="16.7109375" style="412" customWidth="1"/>
    <col min="13832" max="13832" width="17" style="412" customWidth="1"/>
    <col min="13833" max="13839" width="16.7109375" style="412" customWidth="1"/>
    <col min="13840" max="13840" width="18" style="412" customWidth="1"/>
    <col min="13841" max="13842" width="10.7109375" style="412" customWidth="1"/>
    <col min="13843" max="13843" width="9.140625" style="412" customWidth="1"/>
    <col min="13844" max="13844" width="12.85546875" style="412" customWidth="1"/>
    <col min="13845" max="13845" width="23.42578125" style="412" customWidth="1"/>
    <col min="13846" max="13847" width="9.140625" style="412" customWidth="1"/>
    <col min="13848" max="13848" width="10.5703125" style="412" bestFit="1" customWidth="1"/>
    <col min="13849" max="13849" width="11.28515625" style="412" customWidth="1"/>
    <col min="13850" max="14080" width="9.140625" style="412"/>
    <col min="14081" max="14081" width="95.140625" style="412" customWidth="1"/>
    <col min="14082" max="14082" width="17" style="412" customWidth="1"/>
    <col min="14083" max="14083" width="16.7109375" style="412" customWidth="1"/>
    <col min="14084" max="14084" width="17" style="412" customWidth="1"/>
    <col min="14085" max="14085" width="16.7109375" style="412" customWidth="1"/>
    <col min="14086" max="14086" width="17" style="412" customWidth="1"/>
    <col min="14087" max="14087" width="16.7109375" style="412" customWidth="1"/>
    <col min="14088" max="14088" width="17" style="412" customWidth="1"/>
    <col min="14089" max="14095" width="16.7109375" style="412" customWidth="1"/>
    <col min="14096" max="14096" width="18" style="412" customWidth="1"/>
    <col min="14097" max="14098" width="10.7109375" style="412" customWidth="1"/>
    <col min="14099" max="14099" width="9.140625" style="412" customWidth="1"/>
    <col min="14100" max="14100" width="12.85546875" style="412" customWidth="1"/>
    <col min="14101" max="14101" width="23.42578125" style="412" customWidth="1"/>
    <col min="14102" max="14103" width="9.140625" style="412" customWidth="1"/>
    <col min="14104" max="14104" width="10.5703125" style="412" bestFit="1" customWidth="1"/>
    <col min="14105" max="14105" width="11.28515625" style="412" customWidth="1"/>
    <col min="14106" max="14336" width="9.140625" style="412"/>
    <col min="14337" max="14337" width="95.140625" style="412" customWidth="1"/>
    <col min="14338" max="14338" width="17" style="412" customWidth="1"/>
    <col min="14339" max="14339" width="16.7109375" style="412" customWidth="1"/>
    <col min="14340" max="14340" width="17" style="412" customWidth="1"/>
    <col min="14341" max="14341" width="16.7109375" style="412" customWidth="1"/>
    <col min="14342" max="14342" width="17" style="412" customWidth="1"/>
    <col min="14343" max="14343" width="16.7109375" style="412" customWidth="1"/>
    <col min="14344" max="14344" width="17" style="412" customWidth="1"/>
    <col min="14345" max="14351" width="16.7109375" style="412" customWidth="1"/>
    <col min="14352" max="14352" width="18" style="412" customWidth="1"/>
    <col min="14353" max="14354" width="10.7109375" style="412" customWidth="1"/>
    <col min="14355" max="14355" width="9.140625" style="412" customWidth="1"/>
    <col min="14356" max="14356" width="12.85546875" style="412" customWidth="1"/>
    <col min="14357" max="14357" width="23.42578125" style="412" customWidth="1"/>
    <col min="14358" max="14359" width="9.140625" style="412" customWidth="1"/>
    <col min="14360" max="14360" width="10.5703125" style="412" bestFit="1" customWidth="1"/>
    <col min="14361" max="14361" width="11.28515625" style="412" customWidth="1"/>
    <col min="14362" max="14592" width="9.140625" style="412"/>
    <col min="14593" max="14593" width="95.140625" style="412" customWidth="1"/>
    <col min="14594" max="14594" width="17" style="412" customWidth="1"/>
    <col min="14595" max="14595" width="16.7109375" style="412" customWidth="1"/>
    <col min="14596" max="14596" width="17" style="412" customWidth="1"/>
    <col min="14597" max="14597" width="16.7109375" style="412" customWidth="1"/>
    <col min="14598" max="14598" width="17" style="412" customWidth="1"/>
    <col min="14599" max="14599" width="16.7109375" style="412" customWidth="1"/>
    <col min="14600" max="14600" width="17" style="412" customWidth="1"/>
    <col min="14601" max="14607" width="16.7109375" style="412" customWidth="1"/>
    <col min="14608" max="14608" width="18" style="412" customWidth="1"/>
    <col min="14609" max="14610" width="10.7109375" style="412" customWidth="1"/>
    <col min="14611" max="14611" width="9.140625" style="412" customWidth="1"/>
    <col min="14612" max="14612" width="12.85546875" style="412" customWidth="1"/>
    <col min="14613" max="14613" width="23.42578125" style="412" customWidth="1"/>
    <col min="14614" max="14615" width="9.140625" style="412" customWidth="1"/>
    <col min="14616" max="14616" width="10.5703125" style="412" bestFit="1" customWidth="1"/>
    <col min="14617" max="14617" width="11.28515625" style="412" customWidth="1"/>
    <col min="14618" max="14848" width="9.140625" style="412"/>
    <col min="14849" max="14849" width="95.140625" style="412" customWidth="1"/>
    <col min="14850" max="14850" width="17" style="412" customWidth="1"/>
    <col min="14851" max="14851" width="16.7109375" style="412" customWidth="1"/>
    <col min="14852" max="14852" width="17" style="412" customWidth="1"/>
    <col min="14853" max="14853" width="16.7109375" style="412" customWidth="1"/>
    <col min="14854" max="14854" width="17" style="412" customWidth="1"/>
    <col min="14855" max="14855" width="16.7109375" style="412" customWidth="1"/>
    <col min="14856" max="14856" width="17" style="412" customWidth="1"/>
    <col min="14857" max="14863" width="16.7109375" style="412" customWidth="1"/>
    <col min="14864" max="14864" width="18" style="412" customWidth="1"/>
    <col min="14865" max="14866" width="10.7109375" style="412" customWidth="1"/>
    <col min="14867" max="14867" width="9.140625" style="412" customWidth="1"/>
    <col min="14868" max="14868" width="12.85546875" style="412" customWidth="1"/>
    <col min="14869" max="14869" width="23.42578125" style="412" customWidth="1"/>
    <col min="14870" max="14871" width="9.140625" style="412" customWidth="1"/>
    <col min="14872" max="14872" width="10.5703125" style="412" bestFit="1" customWidth="1"/>
    <col min="14873" max="14873" width="11.28515625" style="412" customWidth="1"/>
    <col min="14874" max="15104" width="9.140625" style="412"/>
    <col min="15105" max="15105" width="95.140625" style="412" customWidth="1"/>
    <col min="15106" max="15106" width="17" style="412" customWidth="1"/>
    <col min="15107" max="15107" width="16.7109375" style="412" customWidth="1"/>
    <col min="15108" max="15108" width="17" style="412" customWidth="1"/>
    <col min="15109" max="15109" width="16.7109375" style="412" customWidth="1"/>
    <col min="15110" max="15110" width="17" style="412" customWidth="1"/>
    <col min="15111" max="15111" width="16.7109375" style="412" customWidth="1"/>
    <col min="15112" max="15112" width="17" style="412" customWidth="1"/>
    <col min="15113" max="15119" width="16.7109375" style="412" customWidth="1"/>
    <col min="15120" max="15120" width="18" style="412" customWidth="1"/>
    <col min="15121" max="15122" width="10.7109375" style="412" customWidth="1"/>
    <col min="15123" max="15123" width="9.140625" style="412" customWidth="1"/>
    <col min="15124" max="15124" width="12.85546875" style="412" customWidth="1"/>
    <col min="15125" max="15125" width="23.42578125" style="412" customWidth="1"/>
    <col min="15126" max="15127" width="9.140625" style="412" customWidth="1"/>
    <col min="15128" max="15128" width="10.5703125" style="412" bestFit="1" customWidth="1"/>
    <col min="15129" max="15129" width="11.28515625" style="412" customWidth="1"/>
    <col min="15130" max="15360" width="9.140625" style="412"/>
    <col min="15361" max="15361" width="95.140625" style="412" customWidth="1"/>
    <col min="15362" max="15362" width="17" style="412" customWidth="1"/>
    <col min="15363" max="15363" width="16.7109375" style="412" customWidth="1"/>
    <col min="15364" max="15364" width="17" style="412" customWidth="1"/>
    <col min="15365" max="15365" width="16.7109375" style="412" customWidth="1"/>
    <col min="15366" max="15366" width="17" style="412" customWidth="1"/>
    <col min="15367" max="15367" width="16.7109375" style="412" customWidth="1"/>
    <col min="15368" max="15368" width="17" style="412" customWidth="1"/>
    <col min="15369" max="15375" width="16.7109375" style="412" customWidth="1"/>
    <col min="15376" max="15376" width="18" style="412" customWidth="1"/>
    <col min="15377" max="15378" width="10.7109375" style="412" customWidth="1"/>
    <col min="15379" max="15379" width="9.140625" style="412" customWidth="1"/>
    <col min="15380" max="15380" width="12.85546875" style="412" customWidth="1"/>
    <col min="15381" max="15381" width="23.42578125" style="412" customWidth="1"/>
    <col min="15382" max="15383" width="9.140625" style="412" customWidth="1"/>
    <col min="15384" max="15384" width="10.5703125" style="412" bestFit="1" customWidth="1"/>
    <col min="15385" max="15385" width="11.28515625" style="412" customWidth="1"/>
    <col min="15386" max="15616" width="9.140625" style="412"/>
    <col min="15617" max="15617" width="95.140625" style="412" customWidth="1"/>
    <col min="15618" max="15618" width="17" style="412" customWidth="1"/>
    <col min="15619" max="15619" width="16.7109375" style="412" customWidth="1"/>
    <col min="15620" max="15620" width="17" style="412" customWidth="1"/>
    <col min="15621" max="15621" width="16.7109375" style="412" customWidth="1"/>
    <col min="15622" max="15622" width="17" style="412" customWidth="1"/>
    <col min="15623" max="15623" width="16.7109375" style="412" customWidth="1"/>
    <col min="15624" max="15624" width="17" style="412" customWidth="1"/>
    <col min="15625" max="15631" width="16.7109375" style="412" customWidth="1"/>
    <col min="15632" max="15632" width="18" style="412" customWidth="1"/>
    <col min="15633" max="15634" width="10.7109375" style="412" customWidth="1"/>
    <col min="15635" max="15635" width="9.140625" style="412" customWidth="1"/>
    <col min="15636" max="15636" width="12.85546875" style="412" customWidth="1"/>
    <col min="15637" max="15637" width="23.42578125" style="412" customWidth="1"/>
    <col min="15638" max="15639" width="9.140625" style="412" customWidth="1"/>
    <col min="15640" max="15640" width="10.5703125" style="412" bestFit="1" customWidth="1"/>
    <col min="15641" max="15641" width="11.28515625" style="412" customWidth="1"/>
    <col min="15642" max="15872" width="9.140625" style="412"/>
    <col min="15873" max="15873" width="95.140625" style="412" customWidth="1"/>
    <col min="15874" max="15874" width="17" style="412" customWidth="1"/>
    <col min="15875" max="15875" width="16.7109375" style="412" customWidth="1"/>
    <col min="15876" max="15876" width="17" style="412" customWidth="1"/>
    <col min="15877" max="15877" width="16.7109375" style="412" customWidth="1"/>
    <col min="15878" max="15878" width="17" style="412" customWidth="1"/>
    <col min="15879" max="15879" width="16.7109375" style="412" customWidth="1"/>
    <col min="15880" max="15880" width="17" style="412" customWidth="1"/>
    <col min="15881" max="15887" width="16.7109375" style="412" customWidth="1"/>
    <col min="15888" max="15888" width="18" style="412" customWidth="1"/>
    <col min="15889" max="15890" width="10.7109375" style="412" customWidth="1"/>
    <col min="15891" max="15891" width="9.140625" style="412" customWidth="1"/>
    <col min="15892" max="15892" width="12.85546875" style="412" customWidth="1"/>
    <col min="15893" max="15893" width="23.42578125" style="412" customWidth="1"/>
    <col min="15894" max="15895" width="9.140625" style="412" customWidth="1"/>
    <col min="15896" max="15896" width="10.5703125" style="412" bestFit="1" customWidth="1"/>
    <col min="15897" max="15897" width="11.28515625" style="412" customWidth="1"/>
    <col min="15898" max="16128" width="9.140625" style="412"/>
    <col min="16129" max="16129" width="95.140625" style="412" customWidth="1"/>
    <col min="16130" max="16130" width="17" style="412" customWidth="1"/>
    <col min="16131" max="16131" width="16.7109375" style="412" customWidth="1"/>
    <col min="16132" max="16132" width="17" style="412" customWidth="1"/>
    <col min="16133" max="16133" width="16.7109375" style="412" customWidth="1"/>
    <col min="16134" max="16134" width="17" style="412" customWidth="1"/>
    <col min="16135" max="16135" width="16.7109375" style="412" customWidth="1"/>
    <col min="16136" max="16136" width="17" style="412" customWidth="1"/>
    <col min="16137" max="16143" width="16.7109375" style="412" customWidth="1"/>
    <col min="16144" max="16144" width="18" style="412" customWidth="1"/>
    <col min="16145" max="16146" width="10.7109375" style="412" customWidth="1"/>
    <col min="16147" max="16147" width="9.140625" style="412" customWidth="1"/>
    <col min="16148" max="16148" width="12.85546875" style="412" customWidth="1"/>
    <col min="16149" max="16149" width="23.42578125" style="412" customWidth="1"/>
    <col min="16150" max="16151" width="9.140625" style="412" customWidth="1"/>
    <col min="16152" max="16152" width="10.5703125" style="412" bestFit="1" customWidth="1"/>
    <col min="16153" max="16153" width="11.28515625" style="412" customWidth="1"/>
    <col min="16154" max="16384" width="9.140625" style="412"/>
  </cols>
  <sheetData>
    <row r="1" spans="1:20" ht="25.5" customHeight="1">
      <c r="A1" s="3715" t="s">
        <v>332</v>
      </c>
      <c r="B1" s="3715"/>
      <c r="C1" s="3715"/>
      <c r="D1" s="3715"/>
      <c r="E1" s="3715"/>
      <c r="F1" s="3715"/>
      <c r="G1" s="3715"/>
      <c r="H1" s="3715"/>
      <c r="I1" s="3715"/>
      <c r="J1" s="3715"/>
      <c r="K1" s="3715"/>
      <c r="L1" s="3715"/>
      <c r="M1" s="3715"/>
      <c r="N1" s="3715"/>
      <c r="O1" s="3715"/>
      <c r="P1" s="3715"/>
      <c r="Q1" s="409"/>
      <c r="R1" s="409"/>
      <c r="S1" s="409"/>
      <c r="T1" s="409"/>
    </row>
    <row r="2" spans="1:20">
      <c r="A2" s="4178" t="s">
        <v>92</v>
      </c>
      <c r="B2" s="4178"/>
      <c r="C2" s="4178"/>
      <c r="D2" s="4178"/>
      <c r="E2" s="4178"/>
      <c r="F2" s="4178"/>
      <c r="G2" s="4178"/>
      <c r="H2" s="4178"/>
      <c r="I2" s="4178"/>
      <c r="J2" s="4178"/>
      <c r="K2" s="4178"/>
      <c r="L2" s="4178"/>
      <c r="M2" s="4178"/>
      <c r="N2" s="4178"/>
      <c r="O2" s="4178"/>
      <c r="P2" s="4178"/>
    </row>
    <row r="3" spans="1:20" ht="25.5" customHeight="1">
      <c r="A3" s="3715" t="s">
        <v>348</v>
      </c>
      <c r="B3" s="3715"/>
      <c r="C3" s="3715"/>
      <c r="D3" s="3715"/>
      <c r="E3" s="3715"/>
      <c r="F3" s="3715"/>
      <c r="G3" s="3715"/>
      <c r="H3" s="3715"/>
      <c r="I3" s="3715"/>
      <c r="J3" s="3715"/>
      <c r="K3" s="3715"/>
      <c r="L3" s="3715"/>
      <c r="M3" s="3715"/>
      <c r="N3" s="3715"/>
      <c r="O3" s="3715"/>
      <c r="P3" s="3715"/>
      <c r="Q3" s="3691"/>
      <c r="R3" s="3691"/>
    </row>
    <row r="4" spans="1:20" ht="26.25" thickBot="1">
      <c r="A4" s="415"/>
    </row>
    <row r="5" spans="1:20" ht="26.25" customHeight="1">
      <c r="A5" s="4439" t="s">
        <v>9</v>
      </c>
      <c r="B5" s="4440" t="s">
        <v>0</v>
      </c>
      <c r="C5" s="4441"/>
      <c r="D5" s="3872"/>
      <c r="E5" s="4440" t="s">
        <v>1</v>
      </c>
      <c r="F5" s="4441"/>
      <c r="G5" s="3872"/>
      <c r="H5" s="4440" t="s">
        <v>2</v>
      </c>
      <c r="I5" s="4441"/>
      <c r="J5" s="3872"/>
      <c r="K5" s="4440" t="s">
        <v>3</v>
      </c>
      <c r="L5" s="4441"/>
      <c r="M5" s="3872"/>
      <c r="N5" s="4442" t="s">
        <v>6</v>
      </c>
      <c r="O5" s="4443"/>
      <c r="P5" s="4444"/>
      <c r="Q5" s="416"/>
      <c r="R5" s="416"/>
    </row>
    <row r="6" spans="1:20" ht="16.5" customHeight="1" thickBot="1">
      <c r="A6" s="4180"/>
      <c r="B6" s="3726"/>
      <c r="C6" s="3727"/>
      <c r="D6" s="3728"/>
      <c r="E6" s="4445"/>
      <c r="F6" s="3880"/>
      <c r="G6" s="3881"/>
      <c r="H6" s="4445"/>
      <c r="I6" s="3880"/>
      <c r="J6" s="3881"/>
      <c r="K6" s="3726"/>
      <c r="L6" s="3727"/>
      <c r="M6" s="3728"/>
      <c r="N6" s="4446"/>
      <c r="O6" s="4447"/>
      <c r="P6" s="4194"/>
      <c r="Q6" s="416"/>
      <c r="R6" s="416"/>
    </row>
    <row r="7" spans="1:20" ht="60" customHeight="1" thickBot="1">
      <c r="A7" s="4448"/>
      <c r="B7" s="1199" t="s">
        <v>26</v>
      </c>
      <c r="C7" s="1199" t="s">
        <v>27</v>
      </c>
      <c r="D7" s="1080" t="s">
        <v>4</v>
      </c>
      <c r="E7" s="1199" t="s">
        <v>26</v>
      </c>
      <c r="F7" s="1199" t="s">
        <v>27</v>
      </c>
      <c r="G7" s="1080" t="s">
        <v>4</v>
      </c>
      <c r="H7" s="1199" t="s">
        <v>93</v>
      </c>
      <c r="I7" s="1199" t="s">
        <v>27</v>
      </c>
      <c r="J7" s="1080" t="s">
        <v>4</v>
      </c>
      <c r="K7" s="1199" t="s">
        <v>93</v>
      </c>
      <c r="L7" s="1199" t="s">
        <v>27</v>
      </c>
      <c r="M7" s="1080" t="s">
        <v>4</v>
      </c>
      <c r="N7" s="1199" t="s">
        <v>26</v>
      </c>
      <c r="O7" s="1199" t="s">
        <v>27</v>
      </c>
      <c r="P7" s="4449" t="s">
        <v>4</v>
      </c>
      <c r="Q7" s="416"/>
      <c r="R7" s="416"/>
    </row>
    <row r="8" spans="1:20" ht="27" thickBot="1">
      <c r="A8" s="1081" t="s">
        <v>22</v>
      </c>
      <c r="B8" s="1082"/>
      <c r="C8" s="1082"/>
      <c r="D8" s="1082"/>
      <c r="E8" s="1082"/>
      <c r="F8" s="1082"/>
      <c r="G8" s="4450"/>
      <c r="H8" s="4451"/>
      <c r="I8" s="1082"/>
      <c r="J8" s="1082"/>
      <c r="K8" s="1082"/>
      <c r="L8" s="1082"/>
      <c r="M8" s="4450"/>
      <c r="N8" s="1082"/>
      <c r="O8" s="1082"/>
      <c r="P8" s="4450"/>
      <c r="Q8" s="416"/>
      <c r="R8" s="416"/>
    </row>
    <row r="9" spans="1:20" ht="26.25">
      <c r="A9" s="4452" t="s">
        <v>333</v>
      </c>
      <c r="B9" s="4453">
        <v>20</v>
      </c>
      <c r="C9" s="4454">
        <v>6</v>
      </c>
      <c r="D9" s="4455">
        <v>26</v>
      </c>
      <c r="E9" s="4456">
        <v>15</v>
      </c>
      <c r="F9" s="3543">
        <v>11</v>
      </c>
      <c r="G9" s="1604">
        <v>26</v>
      </c>
      <c r="H9" s="4456">
        <v>14</v>
      </c>
      <c r="I9" s="3543">
        <v>15</v>
      </c>
      <c r="J9" s="1604">
        <v>29</v>
      </c>
      <c r="K9" s="4456">
        <v>15</v>
      </c>
      <c r="L9" s="3543">
        <v>4</v>
      </c>
      <c r="M9" s="3518">
        <v>19</v>
      </c>
      <c r="N9" s="4457">
        <f t="shared" ref="N9:O11" si="0">B9+E9+H9+K9</f>
        <v>64</v>
      </c>
      <c r="O9" s="4457">
        <f t="shared" si="0"/>
        <v>36</v>
      </c>
      <c r="P9" s="4458">
        <f>SUM(N9:O9)</f>
        <v>100</v>
      </c>
      <c r="Q9" s="416"/>
      <c r="R9" s="416"/>
    </row>
    <row r="10" spans="1:20" ht="41.25" customHeight="1">
      <c r="A10" s="4452" t="s">
        <v>334</v>
      </c>
      <c r="B10" s="4453">
        <v>0</v>
      </c>
      <c r="C10" s="4454">
        <v>0</v>
      </c>
      <c r="D10" s="4455">
        <v>0</v>
      </c>
      <c r="E10" s="4456">
        <v>14</v>
      </c>
      <c r="F10" s="3543">
        <v>0</v>
      </c>
      <c r="G10" s="1604">
        <v>14</v>
      </c>
      <c r="H10" s="4456">
        <v>16</v>
      </c>
      <c r="I10" s="3543">
        <v>0</v>
      </c>
      <c r="J10" s="1604">
        <v>16</v>
      </c>
      <c r="K10" s="4456">
        <v>23</v>
      </c>
      <c r="L10" s="3543">
        <v>0</v>
      </c>
      <c r="M10" s="3518">
        <v>23</v>
      </c>
      <c r="N10" s="4457">
        <f t="shared" si="0"/>
        <v>53</v>
      </c>
      <c r="O10" s="4457">
        <f t="shared" si="0"/>
        <v>0</v>
      </c>
      <c r="P10" s="4458">
        <f>SUM(N10:O10)</f>
        <v>53</v>
      </c>
      <c r="Q10" s="416"/>
      <c r="R10" s="416"/>
    </row>
    <row r="11" spans="1:20" ht="26.25">
      <c r="A11" s="4452" t="s">
        <v>335</v>
      </c>
      <c r="B11" s="4453">
        <v>19</v>
      </c>
      <c r="C11" s="4454">
        <v>1</v>
      </c>
      <c r="D11" s="4455">
        <v>20</v>
      </c>
      <c r="E11" s="4456">
        <v>18</v>
      </c>
      <c r="F11" s="3543">
        <v>0</v>
      </c>
      <c r="G11" s="1604">
        <v>18</v>
      </c>
      <c r="H11" s="4456">
        <v>13</v>
      </c>
      <c r="I11" s="3543">
        <v>0</v>
      </c>
      <c r="J11" s="1604">
        <v>13</v>
      </c>
      <c r="K11" s="4456">
        <v>14</v>
      </c>
      <c r="L11" s="3543">
        <v>1</v>
      </c>
      <c r="M11" s="3518">
        <v>15</v>
      </c>
      <c r="N11" s="4457">
        <f t="shared" si="0"/>
        <v>64</v>
      </c>
      <c r="O11" s="4457">
        <f t="shared" si="0"/>
        <v>2</v>
      </c>
      <c r="P11" s="4458">
        <f>SUM(N11:O11)</f>
        <v>66</v>
      </c>
      <c r="Q11" s="416"/>
      <c r="R11" s="416"/>
    </row>
    <row r="12" spans="1:20" ht="26.25">
      <c r="A12" s="4452" t="s">
        <v>336</v>
      </c>
      <c r="B12" s="4453">
        <v>25</v>
      </c>
      <c r="C12" s="4454">
        <v>12</v>
      </c>
      <c r="D12" s="4455">
        <v>37</v>
      </c>
      <c r="E12" s="4456">
        <v>30</v>
      </c>
      <c r="F12" s="3543">
        <v>18</v>
      </c>
      <c r="G12" s="1604">
        <v>48</v>
      </c>
      <c r="H12" s="4456">
        <v>32</v>
      </c>
      <c r="I12" s="3543">
        <v>11</v>
      </c>
      <c r="J12" s="1604">
        <v>43</v>
      </c>
      <c r="K12" s="4456">
        <v>25</v>
      </c>
      <c r="L12" s="3543">
        <v>9</v>
      </c>
      <c r="M12" s="3518">
        <v>34</v>
      </c>
      <c r="N12" s="4457">
        <v>130</v>
      </c>
      <c r="O12" s="4457">
        <f>C12+F292+I12+L12+F12</f>
        <v>50</v>
      </c>
      <c r="P12" s="4458">
        <f>SUM(N12:O12)</f>
        <v>180</v>
      </c>
      <c r="Q12" s="416"/>
      <c r="R12" s="416"/>
    </row>
    <row r="13" spans="1:20" ht="27" thickBot="1">
      <c r="A13" s="4452" t="s">
        <v>337</v>
      </c>
      <c r="B13" s="4453">
        <v>20</v>
      </c>
      <c r="C13" s="4454">
        <v>1</v>
      </c>
      <c r="D13" s="4455">
        <v>21</v>
      </c>
      <c r="E13" s="4456">
        <v>19</v>
      </c>
      <c r="F13" s="3543">
        <v>1</v>
      </c>
      <c r="G13" s="1604">
        <v>20</v>
      </c>
      <c r="H13" s="4456">
        <v>21</v>
      </c>
      <c r="I13" s="3543">
        <v>0</v>
      </c>
      <c r="J13" s="1604">
        <v>21</v>
      </c>
      <c r="K13" s="4456">
        <v>15</v>
      </c>
      <c r="L13" s="3543">
        <v>0</v>
      </c>
      <c r="M13" s="3518">
        <v>15</v>
      </c>
      <c r="N13" s="4457">
        <f>B13+E13+H13+K13</f>
        <v>75</v>
      </c>
      <c r="O13" s="4457">
        <f>C13+I13+L13+F13</f>
        <v>2</v>
      </c>
      <c r="P13" s="4458">
        <f>SUM(N13:O13)</f>
        <v>77</v>
      </c>
      <c r="Q13" s="416"/>
      <c r="R13" s="416"/>
    </row>
    <row r="14" spans="1:20" ht="35.25" customHeight="1" thickBot="1">
      <c r="A14" s="4459" t="s">
        <v>12</v>
      </c>
      <c r="B14" s="1083">
        <f t="shared" ref="B14:P14" si="1">SUM(B9:B13)</f>
        <v>84</v>
      </c>
      <c r="C14" s="1083">
        <f t="shared" si="1"/>
        <v>20</v>
      </c>
      <c r="D14" s="1083">
        <f t="shared" si="1"/>
        <v>104</v>
      </c>
      <c r="E14" s="1083">
        <f t="shared" si="1"/>
        <v>96</v>
      </c>
      <c r="F14" s="1083">
        <f t="shared" si="1"/>
        <v>30</v>
      </c>
      <c r="G14" s="1083">
        <f t="shared" si="1"/>
        <v>126</v>
      </c>
      <c r="H14" s="1083">
        <f t="shared" si="1"/>
        <v>96</v>
      </c>
      <c r="I14" s="1083">
        <f t="shared" si="1"/>
        <v>26</v>
      </c>
      <c r="J14" s="1083">
        <f t="shared" si="1"/>
        <v>122</v>
      </c>
      <c r="K14" s="1083">
        <f t="shared" si="1"/>
        <v>92</v>
      </c>
      <c r="L14" s="1083">
        <f t="shared" si="1"/>
        <v>14</v>
      </c>
      <c r="M14" s="1083">
        <f t="shared" si="1"/>
        <v>106</v>
      </c>
      <c r="N14" s="1083">
        <f t="shared" si="1"/>
        <v>386</v>
      </c>
      <c r="O14" s="1083">
        <f t="shared" si="1"/>
        <v>90</v>
      </c>
      <c r="P14" s="4460">
        <f t="shared" si="1"/>
        <v>476</v>
      </c>
      <c r="Q14" s="416"/>
      <c r="R14" s="416"/>
    </row>
    <row r="15" spans="1:20" ht="27" thickBot="1">
      <c r="A15" s="4459" t="s">
        <v>23</v>
      </c>
      <c r="B15" s="4461"/>
      <c r="C15" s="4462"/>
      <c r="D15" s="4463"/>
      <c r="E15" s="2321"/>
      <c r="F15" s="2321"/>
      <c r="G15" s="589"/>
      <c r="H15" s="2321"/>
      <c r="I15" s="2321"/>
      <c r="J15" s="17"/>
      <c r="K15" s="590"/>
      <c r="L15" s="2321"/>
      <c r="M15" s="589"/>
      <c r="N15" s="2543"/>
      <c r="O15" s="591"/>
      <c r="P15" s="592"/>
      <c r="Q15" s="417"/>
      <c r="R15" s="417"/>
    </row>
    <row r="16" spans="1:20" ht="26.25">
      <c r="A16" s="4464" t="s">
        <v>11</v>
      </c>
      <c r="B16" s="4465"/>
      <c r="C16" s="4466"/>
      <c r="D16" s="4469"/>
      <c r="E16" s="4465"/>
      <c r="F16" s="4466"/>
      <c r="G16" s="4469"/>
      <c r="H16" s="4465"/>
      <c r="I16" s="4466" t="s">
        <v>7</v>
      </c>
      <c r="J16" s="4467"/>
      <c r="K16" s="4468"/>
      <c r="L16" s="4466"/>
      <c r="M16" s="4467"/>
      <c r="N16" s="4470"/>
      <c r="O16" s="4471"/>
      <c r="P16" s="4472"/>
      <c r="Q16" s="418"/>
      <c r="R16" s="418"/>
    </row>
    <row r="17" spans="1:18" ht="26.25">
      <c r="A17" s="4452" t="s">
        <v>333</v>
      </c>
      <c r="B17" s="4473">
        <v>20</v>
      </c>
      <c r="C17" s="4474">
        <v>6</v>
      </c>
      <c r="D17" s="1690">
        <v>26</v>
      </c>
      <c r="E17" s="4473">
        <v>15</v>
      </c>
      <c r="F17" s="4474">
        <v>11</v>
      </c>
      <c r="G17" s="1690">
        <v>26</v>
      </c>
      <c r="H17" s="4473">
        <v>14</v>
      </c>
      <c r="I17" s="4474">
        <v>14</v>
      </c>
      <c r="J17" s="4475">
        <v>28</v>
      </c>
      <c r="K17" s="4501">
        <v>14</v>
      </c>
      <c r="L17" s="4474">
        <v>4</v>
      </c>
      <c r="M17" s="4475">
        <v>18</v>
      </c>
      <c r="N17" s="1127">
        <f>K17+H17+E17+B17</f>
        <v>63</v>
      </c>
      <c r="O17" s="4476">
        <f>L17+I17+F17+C17</f>
        <v>35</v>
      </c>
      <c r="P17" s="4477">
        <f>N17+O17</f>
        <v>98</v>
      </c>
      <c r="Q17" s="418"/>
      <c r="R17" s="418"/>
    </row>
    <row r="18" spans="1:18" ht="41.25" customHeight="1">
      <c r="A18" s="4452" t="s">
        <v>334</v>
      </c>
      <c r="B18" s="4473">
        <v>0</v>
      </c>
      <c r="C18" s="4474">
        <v>0</v>
      </c>
      <c r="D18" s="1690">
        <v>0</v>
      </c>
      <c r="E18" s="4473">
        <v>14</v>
      </c>
      <c r="F18" s="4474">
        <v>0</v>
      </c>
      <c r="G18" s="1690">
        <v>14</v>
      </c>
      <c r="H18" s="4473">
        <v>16</v>
      </c>
      <c r="I18" s="4474">
        <v>0</v>
      </c>
      <c r="J18" s="4475">
        <v>16</v>
      </c>
      <c r="K18" s="4501">
        <v>23</v>
      </c>
      <c r="L18" s="4474">
        <v>0</v>
      </c>
      <c r="M18" s="4475">
        <v>23</v>
      </c>
      <c r="N18" s="1127">
        <f>K18+H18+E18</f>
        <v>53</v>
      </c>
      <c r="O18" s="4476">
        <f>L18+I18+F18+C18</f>
        <v>0</v>
      </c>
      <c r="P18" s="4477">
        <f>N18+O18</f>
        <v>53</v>
      </c>
      <c r="Q18" s="418"/>
      <c r="R18" s="418"/>
    </row>
    <row r="19" spans="1:18" ht="26.25">
      <c r="A19" s="4452" t="s">
        <v>335</v>
      </c>
      <c r="B19" s="4453">
        <v>19</v>
      </c>
      <c r="C19" s="4454">
        <v>1</v>
      </c>
      <c r="D19" s="851">
        <f>SUM(B19:C19)</f>
        <v>20</v>
      </c>
      <c r="E19" s="4456">
        <v>16</v>
      </c>
      <c r="F19" s="3543">
        <v>0</v>
      </c>
      <c r="G19" s="1604">
        <v>16</v>
      </c>
      <c r="H19" s="4456">
        <v>13</v>
      </c>
      <c r="I19" s="3543">
        <v>0</v>
      </c>
      <c r="J19" s="3518">
        <v>13</v>
      </c>
      <c r="K19" s="1691">
        <v>14</v>
      </c>
      <c r="L19" s="3543">
        <v>1</v>
      </c>
      <c r="M19" s="3518">
        <v>15</v>
      </c>
      <c r="N19" s="4457">
        <f t="shared" ref="N19:O28" si="2">B19+E19+H19+K19</f>
        <v>62</v>
      </c>
      <c r="O19" s="4478">
        <f>C19+F19+I19+L19</f>
        <v>2</v>
      </c>
      <c r="P19" s="4458">
        <f t="shared" ref="P19:P24" si="3">SUM(N19:O19)</f>
        <v>64</v>
      </c>
      <c r="Q19" s="418"/>
      <c r="R19" s="418"/>
    </row>
    <row r="20" spans="1:18" ht="26.25">
      <c r="A20" s="4452" t="s">
        <v>336</v>
      </c>
      <c r="B20" s="4453">
        <v>25</v>
      </c>
      <c r="C20" s="4454">
        <v>12</v>
      </c>
      <c r="D20" s="851">
        <v>37</v>
      </c>
      <c r="E20" s="4456">
        <v>30</v>
      </c>
      <c r="F20" s="3543">
        <v>16</v>
      </c>
      <c r="G20" s="1604">
        <v>46</v>
      </c>
      <c r="H20" s="4456">
        <v>32</v>
      </c>
      <c r="I20" s="3543">
        <v>10</v>
      </c>
      <c r="J20" s="3518">
        <v>42</v>
      </c>
      <c r="K20" s="1691">
        <v>25</v>
      </c>
      <c r="L20" s="3543">
        <v>9</v>
      </c>
      <c r="M20" s="3518">
        <v>35</v>
      </c>
      <c r="N20" s="4457">
        <f t="shared" si="2"/>
        <v>112</v>
      </c>
      <c r="O20" s="4478">
        <f t="shared" si="2"/>
        <v>47</v>
      </c>
      <c r="P20" s="4458">
        <f t="shared" si="3"/>
        <v>159</v>
      </c>
      <c r="Q20" s="418"/>
      <c r="R20" s="418"/>
    </row>
    <row r="21" spans="1:18" ht="27" thickBot="1">
      <c r="A21" s="4452" t="s">
        <v>337</v>
      </c>
      <c r="B21" s="4453">
        <v>20</v>
      </c>
      <c r="C21" s="4454">
        <v>1</v>
      </c>
      <c r="D21" s="4455">
        <v>21</v>
      </c>
      <c r="E21" s="4456">
        <v>19</v>
      </c>
      <c r="F21" s="3543">
        <v>1</v>
      </c>
      <c r="G21" s="1604">
        <v>20</v>
      </c>
      <c r="H21" s="4456">
        <v>21</v>
      </c>
      <c r="I21" s="3543">
        <v>0</v>
      </c>
      <c r="J21" s="1604">
        <f>SUM(H21:I21)</f>
        <v>21</v>
      </c>
      <c r="K21" s="4456">
        <v>15</v>
      </c>
      <c r="L21" s="3543">
        <v>0</v>
      </c>
      <c r="M21" s="3518">
        <v>15</v>
      </c>
      <c r="N21" s="4457">
        <f t="shared" si="2"/>
        <v>75</v>
      </c>
      <c r="O21" s="4478">
        <f t="shared" si="2"/>
        <v>2</v>
      </c>
      <c r="P21" s="4458">
        <f t="shared" si="3"/>
        <v>77</v>
      </c>
      <c r="Q21" s="418"/>
      <c r="R21" s="418"/>
    </row>
    <row r="22" spans="1:18" ht="26.25" thickBot="1">
      <c r="A22" s="4479" t="s">
        <v>8</v>
      </c>
      <c r="B22" s="1083">
        <f>SUM(B17:B21)</f>
        <v>84</v>
      </c>
      <c r="C22" s="1083">
        <f t="shared" ref="C22:M22" si="4">SUM(C17:C21)</f>
        <v>20</v>
      </c>
      <c r="D22" s="1083">
        <f t="shared" si="4"/>
        <v>104</v>
      </c>
      <c r="E22" s="1083">
        <f t="shared" si="4"/>
        <v>94</v>
      </c>
      <c r="F22" s="1083">
        <f t="shared" si="4"/>
        <v>28</v>
      </c>
      <c r="G22" s="1105">
        <f t="shared" si="4"/>
        <v>122</v>
      </c>
      <c r="H22" s="1083">
        <f t="shared" si="4"/>
        <v>96</v>
      </c>
      <c r="I22" s="1083">
        <f t="shared" si="4"/>
        <v>24</v>
      </c>
      <c r="J22" s="1083">
        <f t="shared" si="4"/>
        <v>120</v>
      </c>
      <c r="K22" s="1083">
        <f t="shared" si="4"/>
        <v>91</v>
      </c>
      <c r="L22" s="1083">
        <f t="shared" si="4"/>
        <v>14</v>
      </c>
      <c r="M22" s="1083">
        <f t="shared" si="4"/>
        <v>106</v>
      </c>
      <c r="N22" s="1198">
        <f>N17+N18+N19+N20+N21</f>
        <v>365</v>
      </c>
      <c r="O22" s="4480">
        <f>O21+O20+O19+O18+O17</f>
        <v>86</v>
      </c>
      <c r="P22" s="4481">
        <f>SUM(N22:O22)</f>
        <v>451</v>
      </c>
      <c r="Q22" s="418"/>
      <c r="R22" s="418"/>
    </row>
    <row r="23" spans="1:18" ht="49.5" customHeight="1">
      <c r="A23" s="2554" t="s">
        <v>25</v>
      </c>
      <c r="B23" s="4482"/>
      <c r="C23" s="4483"/>
      <c r="D23" s="4484"/>
      <c r="E23" s="4485"/>
      <c r="F23" s="4483"/>
      <c r="G23" s="4486"/>
      <c r="H23" s="4487"/>
      <c r="I23" s="4488"/>
      <c r="J23" s="4489"/>
      <c r="K23" s="4490"/>
      <c r="L23" s="4488"/>
      <c r="M23" s="4489"/>
      <c r="N23" s="4491">
        <f t="shared" ref="N23:N28" si="5">B23+E23+H23+K23</f>
        <v>0</v>
      </c>
      <c r="O23" s="4492">
        <f t="shared" si="2"/>
        <v>0</v>
      </c>
      <c r="P23" s="4493">
        <f t="shared" si="3"/>
        <v>0</v>
      </c>
      <c r="Q23" s="418"/>
      <c r="R23" s="418"/>
    </row>
    <row r="24" spans="1:18" ht="26.25">
      <c r="A24" s="4452" t="s">
        <v>333</v>
      </c>
      <c r="B24" s="4494">
        <v>0</v>
      </c>
      <c r="C24" s="4454">
        <v>0</v>
      </c>
      <c r="D24" s="4455">
        <v>0</v>
      </c>
      <c r="E24" s="4495">
        <v>0</v>
      </c>
      <c r="F24" s="4454">
        <v>0</v>
      </c>
      <c r="G24" s="4455">
        <v>0</v>
      </c>
      <c r="H24" s="4495">
        <v>0</v>
      </c>
      <c r="I24" s="4454">
        <v>1</v>
      </c>
      <c r="J24" s="851">
        <v>1</v>
      </c>
      <c r="K24" s="4494">
        <v>1</v>
      </c>
      <c r="L24" s="4454">
        <v>0</v>
      </c>
      <c r="M24" s="4455">
        <v>1</v>
      </c>
      <c r="N24" s="4457">
        <f t="shared" si="5"/>
        <v>1</v>
      </c>
      <c r="O24" s="4478">
        <f t="shared" si="2"/>
        <v>1</v>
      </c>
      <c r="P24" s="4458">
        <f t="shared" si="3"/>
        <v>2</v>
      </c>
      <c r="Q24" s="419"/>
      <c r="R24" s="419"/>
    </row>
    <row r="25" spans="1:18" ht="42.75" customHeight="1">
      <c r="A25" s="4452" t="s">
        <v>334</v>
      </c>
      <c r="B25" s="4494">
        <v>0</v>
      </c>
      <c r="C25" s="4454">
        <v>0</v>
      </c>
      <c r="D25" s="4455">
        <v>0</v>
      </c>
      <c r="E25" s="4495">
        <v>0</v>
      </c>
      <c r="F25" s="4454">
        <v>0</v>
      </c>
      <c r="G25" s="4455">
        <v>0</v>
      </c>
      <c r="H25" s="4495">
        <v>0</v>
      </c>
      <c r="I25" s="4454">
        <v>0</v>
      </c>
      <c r="J25" s="851">
        <v>0</v>
      </c>
      <c r="K25" s="4494">
        <v>0</v>
      </c>
      <c r="L25" s="4454">
        <v>0</v>
      </c>
      <c r="M25" s="4455">
        <f>SUM(K25:L25)</f>
        <v>0</v>
      </c>
      <c r="N25" s="4457">
        <f t="shared" si="5"/>
        <v>0</v>
      </c>
      <c r="O25" s="4478">
        <f t="shared" si="2"/>
        <v>0</v>
      </c>
      <c r="P25" s="4458">
        <f>SUM(N25:O25)</f>
        <v>0</v>
      </c>
      <c r="Q25" s="419"/>
      <c r="R25" s="419"/>
    </row>
    <row r="26" spans="1:18" ht="26.25">
      <c r="A26" s="4452" t="s">
        <v>335</v>
      </c>
      <c r="B26" s="4494">
        <v>0</v>
      </c>
      <c r="C26" s="4454">
        <v>0</v>
      </c>
      <c r="D26" s="4455">
        <v>0</v>
      </c>
      <c r="E26" s="4495">
        <v>2</v>
      </c>
      <c r="F26" s="4454">
        <v>0</v>
      </c>
      <c r="G26" s="4455">
        <v>2</v>
      </c>
      <c r="H26" s="4495">
        <v>0</v>
      </c>
      <c r="I26" s="4454">
        <v>0</v>
      </c>
      <c r="J26" s="851">
        <v>0</v>
      </c>
      <c r="K26" s="4494">
        <v>0</v>
      </c>
      <c r="L26" s="4454">
        <v>0</v>
      </c>
      <c r="M26" s="4455">
        <v>0</v>
      </c>
      <c r="N26" s="4457">
        <f t="shared" si="5"/>
        <v>2</v>
      </c>
      <c r="O26" s="4478">
        <f t="shared" si="2"/>
        <v>0</v>
      </c>
      <c r="P26" s="4458">
        <f>SUM(N26:O26)</f>
        <v>2</v>
      </c>
      <c r="Q26" s="419"/>
      <c r="R26" s="419"/>
    </row>
    <row r="27" spans="1:18" ht="26.25">
      <c r="A27" s="4452" t="s">
        <v>336</v>
      </c>
      <c r="B27" s="4494">
        <v>0</v>
      </c>
      <c r="C27" s="4454">
        <v>0</v>
      </c>
      <c r="D27" s="4455">
        <v>0</v>
      </c>
      <c r="E27" s="4495">
        <v>0</v>
      </c>
      <c r="F27" s="4454">
        <v>2</v>
      </c>
      <c r="G27" s="4455">
        <v>2</v>
      </c>
      <c r="H27" s="4495">
        <v>0</v>
      </c>
      <c r="I27" s="4454">
        <v>1</v>
      </c>
      <c r="J27" s="851">
        <v>1</v>
      </c>
      <c r="K27" s="4494">
        <v>0</v>
      </c>
      <c r="L27" s="4454">
        <v>0</v>
      </c>
      <c r="M27" s="4455">
        <v>0</v>
      </c>
      <c r="N27" s="4457">
        <f t="shared" si="5"/>
        <v>0</v>
      </c>
      <c r="O27" s="4478">
        <f t="shared" si="2"/>
        <v>3</v>
      </c>
      <c r="P27" s="4458">
        <f>SUM(N27:O27)</f>
        <v>3</v>
      </c>
      <c r="Q27" s="419"/>
      <c r="R27" s="419"/>
    </row>
    <row r="28" spans="1:18" ht="27" thickBot="1">
      <c r="A28" s="4452" t="s">
        <v>337</v>
      </c>
      <c r="B28" s="4494">
        <v>0</v>
      </c>
      <c r="C28" s="4454">
        <v>0</v>
      </c>
      <c r="D28" s="4455">
        <v>0</v>
      </c>
      <c r="E28" s="4495">
        <v>0</v>
      </c>
      <c r="F28" s="4454">
        <v>0</v>
      </c>
      <c r="G28" s="4455">
        <v>0</v>
      </c>
      <c r="H28" s="4495">
        <v>0</v>
      </c>
      <c r="I28" s="4454">
        <v>0</v>
      </c>
      <c r="J28" s="851">
        <v>0</v>
      </c>
      <c r="K28" s="4494">
        <v>0</v>
      </c>
      <c r="L28" s="4454">
        <v>0</v>
      </c>
      <c r="M28" s="4455">
        <f>SUM(K28:L28)</f>
        <v>0</v>
      </c>
      <c r="N28" s="4457">
        <f t="shared" si="5"/>
        <v>0</v>
      </c>
      <c r="O28" s="4478">
        <f t="shared" si="2"/>
        <v>0</v>
      </c>
      <c r="P28" s="4458">
        <f>SUM(N28:O28)</f>
        <v>0</v>
      </c>
      <c r="Q28" s="419"/>
      <c r="R28" s="419"/>
    </row>
    <row r="29" spans="1:18" ht="33.75" customHeight="1" thickBot="1">
      <c r="A29" s="1081" t="s">
        <v>13</v>
      </c>
      <c r="B29" s="1089">
        <f t="shared" ref="B29:M29" si="6">SUM(B24:B28)</f>
        <v>0</v>
      </c>
      <c r="C29" s="1089">
        <f t="shared" si="6"/>
        <v>0</v>
      </c>
      <c r="D29" s="4496">
        <f t="shared" si="6"/>
        <v>0</v>
      </c>
      <c r="E29" s="4497">
        <f t="shared" si="6"/>
        <v>2</v>
      </c>
      <c r="F29" s="1089">
        <f t="shared" si="6"/>
        <v>2</v>
      </c>
      <c r="G29" s="4496">
        <f t="shared" si="6"/>
        <v>4</v>
      </c>
      <c r="H29" s="4497">
        <f t="shared" si="6"/>
        <v>0</v>
      </c>
      <c r="I29" s="1089">
        <f t="shared" si="6"/>
        <v>2</v>
      </c>
      <c r="J29" s="1089">
        <f t="shared" si="6"/>
        <v>2</v>
      </c>
      <c r="K29" s="1089">
        <f t="shared" si="6"/>
        <v>1</v>
      </c>
      <c r="L29" s="1089">
        <f t="shared" si="6"/>
        <v>0</v>
      </c>
      <c r="M29" s="4496">
        <f t="shared" si="6"/>
        <v>1</v>
      </c>
      <c r="N29" s="1089">
        <f>N23+N24+N25+N26+N27+N28</f>
        <v>3</v>
      </c>
      <c r="O29" s="1089">
        <f>SUM(O24:O28)</f>
        <v>4</v>
      </c>
      <c r="P29" s="4496">
        <f>SUM(P23:P28)</f>
        <v>7</v>
      </c>
      <c r="Q29" s="421"/>
      <c r="R29" s="421"/>
    </row>
    <row r="30" spans="1:18" ht="26.25" thickBot="1">
      <c r="A30" s="1090" t="s">
        <v>10</v>
      </c>
      <c r="B30" s="1083">
        <f t="shared" ref="B30:M30" si="7">B22</f>
        <v>84</v>
      </c>
      <c r="C30" s="1083">
        <f t="shared" si="7"/>
        <v>20</v>
      </c>
      <c r="D30" s="4460">
        <f t="shared" si="7"/>
        <v>104</v>
      </c>
      <c r="E30" s="4498">
        <f t="shared" si="7"/>
        <v>94</v>
      </c>
      <c r="F30" s="1083">
        <f t="shared" si="7"/>
        <v>28</v>
      </c>
      <c r="G30" s="1083">
        <f t="shared" si="7"/>
        <v>122</v>
      </c>
      <c r="H30" s="1083">
        <f t="shared" si="7"/>
        <v>96</v>
      </c>
      <c r="I30" s="1083">
        <f t="shared" si="7"/>
        <v>24</v>
      </c>
      <c r="J30" s="1083">
        <f t="shared" si="7"/>
        <v>120</v>
      </c>
      <c r="K30" s="1083">
        <f t="shared" si="7"/>
        <v>91</v>
      </c>
      <c r="L30" s="1083">
        <f t="shared" si="7"/>
        <v>14</v>
      </c>
      <c r="M30" s="1083">
        <f t="shared" si="7"/>
        <v>106</v>
      </c>
      <c r="N30" s="1083">
        <f>N22</f>
        <v>365</v>
      </c>
      <c r="O30" s="1083">
        <f>O22</f>
        <v>86</v>
      </c>
      <c r="P30" s="4460">
        <f>P22</f>
        <v>451</v>
      </c>
      <c r="Q30" s="421"/>
      <c r="R30" s="421"/>
    </row>
    <row r="31" spans="1:18" ht="26.25" thickBot="1">
      <c r="A31" s="1090" t="s">
        <v>14</v>
      </c>
      <c r="B31" s="1083">
        <f>B29</f>
        <v>0</v>
      </c>
      <c r="C31" s="1083">
        <f t="shared" ref="C31:K31" si="8">C29</f>
        <v>0</v>
      </c>
      <c r="D31" s="4460">
        <f t="shared" si="8"/>
        <v>0</v>
      </c>
      <c r="E31" s="4498">
        <f t="shared" si="8"/>
        <v>2</v>
      </c>
      <c r="F31" s="1083">
        <f>F29</f>
        <v>2</v>
      </c>
      <c r="G31" s="1083">
        <f>G29</f>
        <v>4</v>
      </c>
      <c r="H31" s="1083">
        <f t="shared" si="8"/>
        <v>0</v>
      </c>
      <c r="I31" s="1083">
        <f>I29</f>
        <v>2</v>
      </c>
      <c r="J31" s="1083">
        <f>J29</f>
        <v>2</v>
      </c>
      <c r="K31" s="1083">
        <f t="shared" si="8"/>
        <v>1</v>
      </c>
      <c r="L31" s="1083">
        <f>L29</f>
        <v>0</v>
      </c>
      <c r="M31" s="1083">
        <f>M29</f>
        <v>1</v>
      </c>
      <c r="N31" s="1083">
        <v>0</v>
      </c>
      <c r="O31" s="1083">
        <f>O29</f>
        <v>4</v>
      </c>
      <c r="P31" s="4460">
        <f>P29</f>
        <v>7</v>
      </c>
      <c r="Q31" s="422"/>
    </row>
    <row r="32" spans="1:18" ht="26.25" thickBot="1">
      <c r="A32" s="1091" t="s">
        <v>15</v>
      </c>
      <c r="B32" s="1092">
        <f t="shared" ref="B32:M32" si="9">SUM(B30:B31)</f>
        <v>84</v>
      </c>
      <c r="C32" s="1092">
        <f t="shared" si="9"/>
        <v>20</v>
      </c>
      <c r="D32" s="4499">
        <f t="shared" si="9"/>
        <v>104</v>
      </c>
      <c r="E32" s="4500">
        <f t="shared" si="9"/>
        <v>96</v>
      </c>
      <c r="F32" s="1092">
        <f t="shared" si="9"/>
        <v>30</v>
      </c>
      <c r="G32" s="1092">
        <f t="shared" si="9"/>
        <v>126</v>
      </c>
      <c r="H32" s="1092">
        <f t="shared" si="9"/>
        <v>96</v>
      </c>
      <c r="I32" s="1092">
        <f>SUM(I30:I31)</f>
        <v>26</v>
      </c>
      <c r="J32" s="1092">
        <f t="shared" si="9"/>
        <v>122</v>
      </c>
      <c r="K32" s="1092">
        <f t="shared" si="9"/>
        <v>92</v>
      </c>
      <c r="L32" s="1092">
        <f t="shared" si="9"/>
        <v>14</v>
      </c>
      <c r="M32" s="1092">
        <f t="shared" si="9"/>
        <v>107</v>
      </c>
      <c r="N32" s="1092">
        <f>SUM(N30:N31)</f>
        <v>365</v>
      </c>
      <c r="O32" s="1092">
        <f>SUM(O30:O31)</f>
        <v>90</v>
      </c>
      <c r="P32" s="4499">
        <f>SUM(P30:P31)</f>
        <v>458</v>
      </c>
      <c r="Q32" s="421"/>
      <c r="R32" s="421"/>
    </row>
    <row r="33" spans="1:16">
      <c r="A33" s="4177"/>
      <c r="B33" s="4177"/>
      <c r="C33" s="4177"/>
      <c r="D33" s="4177"/>
      <c r="E33" s="4177"/>
      <c r="F33" s="4177"/>
      <c r="G33" s="4177"/>
      <c r="H33" s="4177"/>
      <c r="I33" s="4177"/>
      <c r="J33" s="4177"/>
      <c r="K33" s="4177"/>
      <c r="L33" s="4177"/>
      <c r="M33" s="4177"/>
      <c r="N33" s="4177"/>
      <c r="O33" s="4177"/>
      <c r="P33" s="4177"/>
    </row>
    <row r="34" spans="1:16">
      <c r="B34" s="422"/>
      <c r="C34" s="422"/>
      <c r="D34" s="422"/>
      <c r="E34" s="422"/>
      <c r="F34" s="422"/>
      <c r="G34" s="422"/>
      <c r="H34" s="422"/>
      <c r="I34" s="422"/>
      <c r="J34" s="422"/>
      <c r="K34" s="422"/>
      <c r="L34" s="422"/>
      <c r="M34" s="422"/>
      <c r="N34" s="422"/>
      <c r="O34" s="422"/>
      <c r="P34" s="422"/>
    </row>
    <row r="35" spans="1:16">
      <c r="B35" s="421"/>
      <c r="C35" s="421"/>
      <c r="D35" s="421"/>
      <c r="E35" s="421"/>
      <c r="F35" s="421"/>
      <c r="G35" s="421"/>
      <c r="H35" s="421"/>
      <c r="I35" s="421"/>
      <c r="J35" s="421"/>
      <c r="K35" s="421"/>
      <c r="L35" s="421"/>
      <c r="M35" s="421"/>
      <c r="N35" s="421"/>
      <c r="O35" s="421"/>
      <c r="P35" s="421"/>
    </row>
  </sheetData>
  <mergeCells count="10">
    <mergeCell ref="A33:P33"/>
    <mergeCell ref="A1:P1"/>
    <mergeCell ref="A2:P2"/>
    <mergeCell ref="A3:P3"/>
    <mergeCell ref="A5:A7"/>
    <mergeCell ref="B5:D6"/>
    <mergeCell ref="E5:G6"/>
    <mergeCell ref="H5:J6"/>
    <mergeCell ref="K5:M6"/>
    <mergeCell ref="N5:P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29"/>
  <sheetViews>
    <sheetView zoomScale="50" zoomScaleNormal="50" workbookViewId="0">
      <selection activeCell="L34" sqref="L34"/>
    </sheetView>
  </sheetViews>
  <sheetFormatPr defaultRowHeight="25.5"/>
  <cols>
    <col min="1" max="1" width="95.140625" style="412" customWidth="1"/>
    <col min="2" max="2" width="13.5703125" style="412" customWidth="1"/>
    <col min="3" max="3" width="14.42578125" style="412" customWidth="1"/>
    <col min="4" max="4" width="11.42578125" style="412" customWidth="1"/>
    <col min="5" max="6" width="14.7109375" style="412" customWidth="1"/>
    <col min="7" max="7" width="12.140625" style="412" customWidth="1"/>
    <col min="8" max="8" width="17" style="412" customWidth="1"/>
    <col min="9" max="9" width="15" style="412" customWidth="1"/>
    <col min="10" max="10" width="12.42578125" style="412" customWidth="1"/>
    <col min="11" max="11" width="15.85546875" style="412" customWidth="1"/>
    <col min="12" max="12" width="15" style="412" customWidth="1"/>
    <col min="13" max="13" width="12.140625" style="412" customWidth="1"/>
    <col min="14" max="15" width="14.42578125" style="412" customWidth="1"/>
    <col min="16" max="16" width="12.5703125" style="412" customWidth="1"/>
    <col min="17" max="17" width="14.42578125" style="412" customWidth="1"/>
    <col min="18" max="18" width="13" style="412" customWidth="1"/>
    <col min="19" max="19" width="12.5703125" style="412" customWidth="1"/>
    <col min="20" max="20" width="12.85546875" style="412" customWidth="1"/>
    <col min="21" max="21" width="23.42578125" style="412" customWidth="1"/>
    <col min="22" max="23" width="9.140625" style="412" customWidth="1"/>
    <col min="24" max="24" width="10.5703125" style="412" bestFit="1" customWidth="1"/>
    <col min="25" max="25" width="11.28515625" style="412" customWidth="1"/>
    <col min="26" max="256" width="9.140625" style="412"/>
    <col min="257" max="257" width="95.140625" style="412" customWidth="1"/>
    <col min="258" max="258" width="13.5703125" style="412" customWidth="1"/>
    <col min="259" max="259" width="16.7109375" style="412" customWidth="1"/>
    <col min="260" max="260" width="13.42578125" style="412" customWidth="1"/>
    <col min="261" max="261" width="16.7109375" style="412" customWidth="1"/>
    <col min="262" max="262" width="17" style="412" customWidth="1"/>
    <col min="263" max="263" width="14.140625" style="412" customWidth="1"/>
    <col min="264" max="264" width="17" style="412" customWidth="1"/>
    <col min="265" max="265" width="16.7109375" style="412" customWidth="1"/>
    <col min="266" max="266" width="14.42578125" style="412" customWidth="1"/>
    <col min="267" max="271" width="16.7109375" style="412" customWidth="1"/>
    <col min="272" max="272" width="18" style="412" customWidth="1"/>
    <col min="273" max="274" width="10.7109375" style="412" customWidth="1"/>
    <col min="275" max="275" width="9.140625" style="412" customWidth="1"/>
    <col min="276" max="276" width="12.85546875" style="412" customWidth="1"/>
    <col min="277" max="277" width="23.42578125" style="412" customWidth="1"/>
    <col min="278" max="279" width="9.140625" style="412" customWidth="1"/>
    <col min="280" max="280" width="10.5703125" style="412" bestFit="1" customWidth="1"/>
    <col min="281" max="281" width="11.28515625" style="412" customWidth="1"/>
    <col min="282" max="512" width="9.140625" style="412"/>
    <col min="513" max="513" width="95.140625" style="412" customWidth="1"/>
    <col min="514" max="514" width="13.5703125" style="412" customWidth="1"/>
    <col min="515" max="515" width="16.7109375" style="412" customWidth="1"/>
    <col min="516" max="516" width="13.42578125" style="412" customWidth="1"/>
    <col min="517" max="517" width="16.7109375" style="412" customWidth="1"/>
    <col min="518" max="518" width="17" style="412" customWidth="1"/>
    <col min="519" max="519" width="14.140625" style="412" customWidth="1"/>
    <col min="520" max="520" width="17" style="412" customWidth="1"/>
    <col min="521" max="521" width="16.7109375" style="412" customWidth="1"/>
    <col min="522" max="522" width="14.42578125" style="412" customWidth="1"/>
    <col min="523" max="527" width="16.7109375" style="412" customWidth="1"/>
    <col min="528" max="528" width="18" style="412" customWidth="1"/>
    <col min="529" max="530" width="10.7109375" style="412" customWidth="1"/>
    <col min="531" max="531" width="9.140625" style="412" customWidth="1"/>
    <col min="532" max="532" width="12.85546875" style="412" customWidth="1"/>
    <col min="533" max="533" width="23.42578125" style="412" customWidth="1"/>
    <col min="534" max="535" width="9.140625" style="412" customWidth="1"/>
    <col min="536" max="536" width="10.5703125" style="412" bestFit="1" customWidth="1"/>
    <col min="537" max="537" width="11.28515625" style="412" customWidth="1"/>
    <col min="538" max="768" width="9.140625" style="412"/>
    <col min="769" max="769" width="95.140625" style="412" customWidth="1"/>
    <col min="770" max="770" width="13.5703125" style="412" customWidth="1"/>
    <col min="771" max="771" width="16.7109375" style="412" customWidth="1"/>
    <col min="772" max="772" width="13.42578125" style="412" customWidth="1"/>
    <col min="773" max="773" width="16.7109375" style="412" customWidth="1"/>
    <col min="774" max="774" width="17" style="412" customWidth="1"/>
    <col min="775" max="775" width="14.140625" style="412" customWidth="1"/>
    <col min="776" max="776" width="17" style="412" customWidth="1"/>
    <col min="777" max="777" width="16.7109375" style="412" customWidth="1"/>
    <col min="778" max="778" width="14.42578125" style="412" customWidth="1"/>
    <col min="779" max="783" width="16.7109375" style="412" customWidth="1"/>
    <col min="784" max="784" width="18" style="412" customWidth="1"/>
    <col min="785" max="786" width="10.7109375" style="412" customWidth="1"/>
    <col min="787" max="787" width="9.140625" style="412" customWidth="1"/>
    <col min="788" max="788" width="12.85546875" style="412" customWidth="1"/>
    <col min="789" max="789" width="23.42578125" style="412" customWidth="1"/>
    <col min="790" max="791" width="9.140625" style="412" customWidth="1"/>
    <col min="792" max="792" width="10.5703125" style="412" bestFit="1" customWidth="1"/>
    <col min="793" max="793" width="11.28515625" style="412" customWidth="1"/>
    <col min="794" max="1024" width="9.140625" style="412"/>
    <col min="1025" max="1025" width="95.140625" style="412" customWidth="1"/>
    <col min="1026" max="1026" width="13.5703125" style="412" customWidth="1"/>
    <col min="1027" max="1027" width="16.7109375" style="412" customWidth="1"/>
    <col min="1028" max="1028" width="13.42578125" style="412" customWidth="1"/>
    <col min="1029" max="1029" width="16.7109375" style="412" customWidth="1"/>
    <col min="1030" max="1030" width="17" style="412" customWidth="1"/>
    <col min="1031" max="1031" width="14.140625" style="412" customWidth="1"/>
    <col min="1032" max="1032" width="17" style="412" customWidth="1"/>
    <col min="1033" max="1033" width="16.7109375" style="412" customWidth="1"/>
    <col min="1034" max="1034" width="14.42578125" style="412" customWidth="1"/>
    <col min="1035" max="1039" width="16.7109375" style="412" customWidth="1"/>
    <col min="1040" max="1040" width="18" style="412" customWidth="1"/>
    <col min="1041" max="1042" width="10.7109375" style="412" customWidth="1"/>
    <col min="1043" max="1043" width="9.140625" style="412" customWidth="1"/>
    <col min="1044" max="1044" width="12.85546875" style="412" customWidth="1"/>
    <col min="1045" max="1045" width="23.42578125" style="412" customWidth="1"/>
    <col min="1046" max="1047" width="9.140625" style="412" customWidth="1"/>
    <col min="1048" max="1048" width="10.5703125" style="412" bestFit="1" customWidth="1"/>
    <col min="1049" max="1049" width="11.28515625" style="412" customWidth="1"/>
    <col min="1050" max="1280" width="9.140625" style="412"/>
    <col min="1281" max="1281" width="95.140625" style="412" customWidth="1"/>
    <col min="1282" max="1282" width="13.5703125" style="412" customWidth="1"/>
    <col min="1283" max="1283" width="16.7109375" style="412" customWidth="1"/>
    <col min="1284" max="1284" width="13.42578125" style="412" customWidth="1"/>
    <col min="1285" max="1285" width="16.7109375" style="412" customWidth="1"/>
    <col min="1286" max="1286" width="17" style="412" customWidth="1"/>
    <col min="1287" max="1287" width="14.140625" style="412" customWidth="1"/>
    <col min="1288" max="1288" width="17" style="412" customWidth="1"/>
    <col min="1289" max="1289" width="16.7109375" style="412" customWidth="1"/>
    <col min="1290" max="1290" width="14.42578125" style="412" customWidth="1"/>
    <col min="1291" max="1295" width="16.7109375" style="412" customWidth="1"/>
    <col min="1296" max="1296" width="18" style="412" customWidth="1"/>
    <col min="1297" max="1298" width="10.7109375" style="412" customWidth="1"/>
    <col min="1299" max="1299" width="9.140625" style="412" customWidth="1"/>
    <col min="1300" max="1300" width="12.85546875" style="412" customWidth="1"/>
    <col min="1301" max="1301" width="23.42578125" style="412" customWidth="1"/>
    <col min="1302" max="1303" width="9.140625" style="412" customWidth="1"/>
    <col min="1304" max="1304" width="10.5703125" style="412" bestFit="1" customWidth="1"/>
    <col min="1305" max="1305" width="11.28515625" style="412" customWidth="1"/>
    <col min="1306" max="1536" width="9.140625" style="412"/>
    <col min="1537" max="1537" width="95.140625" style="412" customWidth="1"/>
    <col min="1538" max="1538" width="13.5703125" style="412" customWidth="1"/>
    <col min="1539" max="1539" width="16.7109375" style="412" customWidth="1"/>
    <col min="1540" max="1540" width="13.42578125" style="412" customWidth="1"/>
    <col min="1541" max="1541" width="16.7109375" style="412" customWidth="1"/>
    <col min="1542" max="1542" width="17" style="412" customWidth="1"/>
    <col min="1543" max="1543" width="14.140625" style="412" customWidth="1"/>
    <col min="1544" max="1544" width="17" style="412" customWidth="1"/>
    <col min="1545" max="1545" width="16.7109375" style="412" customWidth="1"/>
    <col min="1546" max="1546" width="14.42578125" style="412" customWidth="1"/>
    <col min="1547" max="1551" width="16.7109375" style="412" customWidth="1"/>
    <col min="1552" max="1552" width="18" style="412" customWidth="1"/>
    <col min="1553" max="1554" width="10.7109375" style="412" customWidth="1"/>
    <col min="1555" max="1555" width="9.140625" style="412" customWidth="1"/>
    <col min="1556" max="1556" width="12.85546875" style="412" customWidth="1"/>
    <col min="1557" max="1557" width="23.42578125" style="412" customWidth="1"/>
    <col min="1558" max="1559" width="9.140625" style="412" customWidth="1"/>
    <col min="1560" max="1560" width="10.5703125" style="412" bestFit="1" customWidth="1"/>
    <col min="1561" max="1561" width="11.28515625" style="412" customWidth="1"/>
    <col min="1562" max="1792" width="9.140625" style="412"/>
    <col min="1793" max="1793" width="95.140625" style="412" customWidth="1"/>
    <col min="1794" max="1794" width="13.5703125" style="412" customWidth="1"/>
    <col min="1795" max="1795" width="16.7109375" style="412" customWidth="1"/>
    <col min="1796" max="1796" width="13.42578125" style="412" customWidth="1"/>
    <col min="1797" max="1797" width="16.7109375" style="412" customWidth="1"/>
    <col min="1798" max="1798" width="17" style="412" customWidth="1"/>
    <col min="1799" max="1799" width="14.140625" style="412" customWidth="1"/>
    <col min="1800" max="1800" width="17" style="412" customWidth="1"/>
    <col min="1801" max="1801" width="16.7109375" style="412" customWidth="1"/>
    <col min="1802" max="1802" width="14.42578125" style="412" customWidth="1"/>
    <col min="1803" max="1807" width="16.7109375" style="412" customWidth="1"/>
    <col min="1808" max="1808" width="18" style="412" customWidth="1"/>
    <col min="1809" max="1810" width="10.7109375" style="412" customWidth="1"/>
    <col min="1811" max="1811" width="9.140625" style="412" customWidth="1"/>
    <col min="1812" max="1812" width="12.85546875" style="412" customWidth="1"/>
    <col min="1813" max="1813" width="23.42578125" style="412" customWidth="1"/>
    <col min="1814" max="1815" width="9.140625" style="412" customWidth="1"/>
    <col min="1816" max="1816" width="10.5703125" style="412" bestFit="1" customWidth="1"/>
    <col min="1817" max="1817" width="11.28515625" style="412" customWidth="1"/>
    <col min="1818" max="2048" width="9.140625" style="412"/>
    <col min="2049" max="2049" width="95.140625" style="412" customWidth="1"/>
    <col min="2050" max="2050" width="13.5703125" style="412" customWidth="1"/>
    <col min="2051" max="2051" width="16.7109375" style="412" customWidth="1"/>
    <col min="2052" max="2052" width="13.42578125" style="412" customWidth="1"/>
    <col min="2053" max="2053" width="16.7109375" style="412" customWidth="1"/>
    <col min="2054" max="2054" width="17" style="412" customWidth="1"/>
    <col min="2055" max="2055" width="14.140625" style="412" customWidth="1"/>
    <col min="2056" max="2056" width="17" style="412" customWidth="1"/>
    <col min="2057" max="2057" width="16.7109375" style="412" customWidth="1"/>
    <col min="2058" max="2058" width="14.42578125" style="412" customWidth="1"/>
    <col min="2059" max="2063" width="16.7109375" style="412" customWidth="1"/>
    <col min="2064" max="2064" width="18" style="412" customWidth="1"/>
    <col min="2065" max="2066" width="10.7109375" style="412" customWidth="1"/>
    <col min="2067" max="2067" width="9.140625" style="412" customWidth="1"/>
    <col min="2068" max="2068" width="12.85546875" style="412" customWidth="1"/>
    <col min="2069" max="2069" width="23.42578125" style="412" customWidth="1"/>
    <col min="2070" max="2071" width="9.140625" style="412" customWidth="1"/>
    <col min="2072" max="2072" width="10.5703125" style="412" bestFit="1" customWidth="1"/>
    <col min="2073" max="2073" width="11.28515625" style="412" customWidth="1"/>
    <col min="2074" max="2304" width="9.140625" style="412"/>
    <col min="2305" max="2305" width="95.140625" style="412" customWidth="1"/>
    <col min="2306" max="2306" width="13.5703125" style="412" customWidth="1"/>
    <col min="2307" max="2307" width="16.7109375" style="412" customWidth="1"/>
    <col min="2308" max="2308" width="13.42578125" style="412" customWidth="1"/>
    <col min="2309" max="2309" width="16.7109375" style="412" customWidth="1"/>
    <col min="2310" max="2310" width="17" style="412" customWidth="1"/>
    <col min="2311" max="2311" width="14.140625" style="412" customWidth="1"/>
    <col min="2312" max="2312" width="17" style="412" customWidth="1"/>
    <col min="2313" max="2313" width="16.7109375" style="412" customWidth="1"/>
    <col min="2314" max="2314" width="14.42578125" style="412" customWidth="1"/>
    <col min="2315" max="2319" width="16.7109375" style="412" customWidth="1"/>
    <col min="2320" max="2320" width="18" style="412" customWidth="1"/>
    <col min="2321" max="2322" width="10.7109375" style="412" customWidth="1"/>
    <col min="2323" max="2323" width="9.140625" style="412" customWidth="1"/>
    <col min="2324" max="2324" width="12.85546875" style="412" customWidth="1"/>
    <col min="2325" max="2325" width="23.42578125" style="412" customWidth="1"/>
    <col min="2326" max="2327" width="9.140625" style="412" customWidth="1"/>
    <col min="2328" max="2328" width="10.5703125" style="412" bestFit="1" customWidth="1"/>
    <col min="2329" max="2329" width="11.28515625" style="412" customWidth="1"/>
    <col min="2330" max="2560" width="9.140625" style="412"/>
    <col min="2561" max="2561" width="95.140625" style="412" customWidth="1"/>
    <col min="2562" max="2562" width="13.5703125" style="412" customWidth="1"/>
    <col min="2563" max="2563" width="16.7109375" style="412" customWidth="1"/>
    <col min="2564" max="2564" width="13.42578125" style="412" customWidth="1"/>
    <col min="2565" max="2565" width="16.7109375" style="412" customWidth="1"/>
    <col min="2566" max="2566" width="17" style="412" customWidth="1"/>
    <col min="2567" max="2567" width="14.140625" style="412" customWidth="1"/>
    <col min="2568" max="2568" width="17" style="412" customWidth="1"/>
    <col min="2569" max="2569" width="16.7109375" style="412" customWidth="1"/>
    <col min="2570" max="2570" width="14.42578125" style="412" customWidth="1"/>
    <col min="2571" max="2575" width="16.7109375" style="412" customWidth="1"/>
    <col min="2576" max="2576" width="18" style="412" customWidth="1"/>
    <col min="2577" max="2578" width="10.7109375" style="412" customWidth="1"/>
    <col min="2579" max="2579" width="9.140625" style="412" customWidth="1"/>
    <col min="2580" max="2580" width="12.85546875" style="412" customWidth="1"/>
    <col min="2581" max="2581" width="23.42578125" style="412" customWidth="1"/>
    <col min="2582" max="2583" width="9.140625" style="412" customWidth="1"/>
    <col min="2584" max="2584" width="10.5703125" style="412" bestFit="1" customWidth="1"/>
    <col min="2585" max="2585" width="11.28515625" style="412" customWidth="1"/>
    <col min="2586" max="2816" width="9.140625" style="412"/>
    <col min="2817" max="2817" width="95.140625" style="412" customWidth="1"/>
    <col min="2818" max="2818" width="13.5703125" style="412" customWidth="1"/>
    <col min="2819" max="2819" width="16.7109375" style="412" customWidth="1"/>
    <col min="2820" max="2820" width="13.42578125" style="412" customWidth="1"/>
    <col min="2821" max="2821" width="16.7109375" style="412" customWidth="1"/>
    <col min="2822" max="2822" width="17" style="412" customWidth="1"/>
    <col min="2823" max="2823" width="14.140625" style="412" customWidth="1"/>
    <col min="2824" max="2824" width="17" style="412" customWidth="1"/>
    <col min="2825" max="2825" width="16.7109375" style="412" customWidth="1"/>
    <col min="2826" max="2826" width="14.42578125" style="412" customWidth="1"/>
    <col min="2827" max="2831" width="16.7109375" style="412" customWidth="1"/>
    <col min="2832" max="2832" width="18" style="412" customWidth="1"/>
    <col min="2833" max="2834" width="10.7109375" style="412" customWidth="1"/>
    <col min="2835" max="2835" width="9.140625" style="412" customWidth="1"/>
    <col min="2836" max="2836" width="12.85546875" style="412" customWidth="1"/>
    <col min="2837" max="2837" width="23.42578125" style="412" customWidth="1"/>
    <col min="2838" max="2839" width="9.140625" style="412" customWidth="1"/>
    <col min="2840" max="2840" width="10.5703125" style="412" bestFit="1" customWidth="1"/>
    <col min="2841" max="2841" width="11.28515625" style="412" customWidth="1"/>
    <col min="2842" max="3072" width="9.140625" style="412"/>
    <col min="3073" max="3073" width="95.140625" style="412" customWidth="1"/>
    <col min="3074" max="3074" width="13.5703125" style="412" customWidth="1"/>
    <col min="3075" max="3075" width="16.7109375" style="412" customWidth="1"/>
    <col min="3076" max="3076" width="13.42578125" style="412" customWidth="1"/>
    <col min="3077" max="3077" width="16.7109375" style="412" customWidth="1"/>
    <col min="3078" max="3078" width="17" style="412" customWidth="1"/>
    <col min="3079" max="3079" width="14.140625" style="412" customWidth="1"/>
    <col min="3080" max="3080" width="17" style="412" customWidth="1"/>
    <col min="3081" max="3081" width="16.7109375" style="412" customWidth="1"/>
    <col min="3082" max="3082" width="14.42578125" style="412" customWidth="1"/>
    <col min="3083" max="3087" width="16.7109375" style="412" customWidth="1"/>
    <col min="3088" max="3088" width="18" style="412" customWidth="1"/>
    <col min="3089" max="3090" width="10.7109375" style="412" customWidth="1"/>
    <col min="3091" max="3091" width="9.140625" style="412" customWidth="1"/>
    <col min="3092" max="3092" width="12.85546875" style="412" customWidth="1"/>
    <col min="3093" max="3093" width="23.42578125" style="412" customWidth="1"/>
    <col min="3094" max="3095" width="9.140625" style="412" customWidth="1"/>
    <col min="3096" max="3096" width="10.5703125" style="412" bestFit="1" customWidth="1"/>
    <col min="3097" max="3097" width="11.28515625" style="412" customWidth="1"/>
    <col min="3098" max="3328" width="9.140625" style="412"/>
    <col min="3329" max="3329" width="95.140625" style="412" customWidth="1"/>
    <col min="3330" max="3330" width="13.5703125" style="412" customWidth="1"/>
    <col min="3331" max="3331" width="16.7109375" style="412" customWidth="1"/>
    <col min="3332" max="3332" width="13.42578125" style="412" customWidth="1"/>
    <col min="3333" max="3333" width="16.7109375" style="412" customWidth="1"/>
    <col min="3334" max="3334" width="17" style="412" customWidth="1"/>
    <col min="3335" max="3335" width="14.140625" style="412" customWidth="1"/>
    <col min="3336" max="3336" width="17" style="412" customWidth="1"/>
    <col min="3337" max="3337" width="16.7109375" style="412" customWidth="1"/>
    <col min="3338" max="3338" width="14.42578125" style="412" customWidth="1"/>
    <col min="3339" max="3343" width="16.7109375" style="412" customWidth="1"/>
    <col min="3344" max="3344" width="18" style="412" customWidth="1"/>
    <col min="3345" max="3346" width="10.7109375" style="412" customWidth="1"/>
    <col min="3347" max="3347" width="9.140625" style="412" customWidth="1"/>
    <col min="3348" max="3348" width="12.85546875" style="412" customWidth="1"/>
    <col min="3349" max="3349" width="23.42578125" style="412" customWidth="1"/>
    <col min="3350" max="3351" width="9.140625" style="412" customWidth="1"/>
    <col min="3352" max="3352" width="10.5703125" style="412" bestFit="1" customWidth="1"/>
    <col min="3353" max="3353" width="11.28515625" style="412" customWidth="1"/>
    <col min="3354" max="3584" width="9.140625" style="412"/>
    <col min="3585" max="3585" width="95.140625" style="412" customWidth="1"/>
    <col min="3586" max="3586" width="13.5703125" style="412" customWidth="1"/>
    <col min="3587" max="3587" width="16.7109375" style="412" customWidth="1"/>
    <col min="3588" max="3588" width="13.42578125" style="412" customWidth="1"/>
    <col min="3589" max="3589" width="16.7109375" style="412" customWidth="1"/>
    <col min="3590" max="3590" width="17" style="412" customWidth="1"/>
    <col min="3591" max="3591" width="14.140625" style="412" customWidth="1"/>
    <col min="3592" max="3592" width="17" style="412" customWidth="1"/>
    <col min="3593" max="3593" width="16.7109375" style="412" customWidth="1"/>
    <col min="3594" max="3594" width="14.42578125" style="412" customWidth="1"/>
    <col min="3595" max="3599" width="16.7109375" style="412" customWidth="1"/>
    <col min="3600" max="3600" width="18" style="412" customWidth="1"/>
    <col min="3601" max="3602" width="10.7109375" style="412" customWidth="1"/>
    <col min="3603" max="3603" width="9.140625" style="412" customWidth="1"/>
    <col min="3604" max="3604" width="12.85546875" style="412" customWidth="1"/>
    <col min="3605" max="3605" width="23.42578125" style="412" customWidth="1"/>
    <col min="3606" max="3607" width="9.140625" style="412" customWidth="1"/>
    <col min="3608" max="3608" width="10.5703125" style="412" bestFit="1" customWidth="1"/>
    <col min="3609" max="3609" width="11.28515625" style="412" customWidth="1"/>
    <col min="3610" max="3840" width="9.140625" style="412"/>
    <col min="3841" max="3841" width="95.140625" style="412" customWidth="1"/>
    <col min="3842" max="3842" width="13.5703125" style="412" customWidth="1"/>
    <col min="3843" max="3843" width="16.7109375" style="412" customWidth="1"/>
    <col min="3844" max="3844" width="13.42578125" style="412" customWidth="1"/>
    <col min="3845" max="3845" width="16.7109375" style="412" customWidth="1"/>
    <col min="3846" max="3846" width="17" style="412" customWidth="1"/>
    <col min="3847" max="3847" width="14.140625" style="412" customWidth="1"/>
    <col min="3848" max="3848" width="17" style="412" customWidth="1"/>
    <col min="3849" max="3849" width="16.7109375" style="412" customWidth="1"/>
    <col min="3850" max="3850" width="14.42578125" style="412" customWidth="1"/>
    <col min="3851" max="3855" width="16.7109375" style="412" customWidth="1"/>
    <col min="3856" max="3856" width="18" style="412" customWidth="1"/>
    <col min="3857" max="3858" width="10.7109375" style="412" customWidth="1"/>
    <col min="3859" max="3859" width="9.140625" style="412" customWidth="1"/>
    <col min="3860" max="3860" width="12.85546875" style="412" customWidth="1"/>
    <col min="3861" max="3861" width="23.42578125" style="412" customWidth="1"/>
    <col min="3862" max="3863" width="9.140625" style="412" customWidth="1"/>
    <col min="3864" max="3864" width="10.5703125" style="412" bestFit="1" customWidth="1"/>
    <col min="3865" max="3865" width="11.28515625" style="412" customWidth="1"/>
    <col min="3866" max="4096" width="9.140625" style="412"/>
    <col min="4097" max="4097" width="95.140625" style="412" customWidth="1"/>
    <col min="4098" max="4098" width="13.5703125" style="412" customWidth="1"/>
    <col min="4099" max="4099" width="16.7109375" style="412" customWidth="1"/>
    <col min="4100" max="4100" width="13.42578125" style="412" customWidth="1"/>
    <col min="4101" max="4101" width="16.7109375" style="412" customWidth="1"/>
    <col min="4102" max="4102" width="17" style="412" customWidth="1"/>
    <col min="4103" max="4103" width="14.140625" style="412" customWidth="1"/>
    <col min="4104" max="4104" width="17" style="412" customWidth="1"/>
    <col min="4105" max="4105" width="16.7109375" style="412" customWidth="1"/>
    <col min="4106" max="4106" width="14.42578125" style="412" customWidth="1"/>
    <col min="4107" max="4111" width="16.7109375" style="412" customWidth="1"/>
    <col min="4112" max="4112" width="18" style="412" customWidth="1"/>
    <col min="4113" max="4114" width="10.7109375" style="412" customWidth="1"/>
    <col min="4115" max="4115" width="9.140625" style="412" customWidth="1"/>
    <col min="4116" max="4116" width="12.85546875" style="412" customWidth="1"/>
    <col min="4117" max="4117" width="23.42578125" style="412" customWidth="1"/>
    <col min="4118" max="4119" width="9.140625" style="412" customWidth="1"/>
    <col min="4120" max="4120" width="10.5703125" style="412" bestFit="1" customWidth="1"/>
    <col min="4121" max="4121" width="11.28515625" style="412" customWidth="1"/>
    <col min="4122" max="4352" width="9.140625" style="412"/>
    <col min="4353" max="4353" width="95.140625" style="412" customWidth="1"/>
    <col min="4354" max="4354" width="13.5703125" style="412" customWidth="1"/>
    <col min="4355" max="4355" width="16.7109375" style="412" customWidth="1"/>
    <col min="4356" max="4356" width="13.42578125" style="412" customWidth="1"/>
    <col min="4357" max="4357" width="16.7109375" style="412" customWidth="1"/>
    <col min="4358" max="4358" width="17" style="412" customWidth="1"/>
    <col min="4359" max="4359" width="14.140625" style="412" customWidth="1"/>
    <col min="4360" max="4360" width="17" style="412" customWidth="1"/>
    <col min="4361" max="4361" width="16.7109375" style="412" customWidth="1"/>
    <col min="4362" max="4362" width="14.42578125" style="412" customWidth="1"/>
    <col min="4363" max="4367" width="16.7109375" style="412" customWidth="1"/>
    <col min="4368" max="4368" width="18" style="412" customWidth="1"/>
    <col min="4369" max="4370" width="10.7109375" style="412" customWidth="1"/>
    <col min="4371" max="4371" width="9.140625" style="412" customWidth="1"/>
    <col min="4372" max="4372" width="12.85546875" style="412" customWidth="1"/>
    <col min="4373" max="4373" width="23.42578125" style="412" customWidth="1"/>
    <col min="4374" max="4375" width="9.140625" style="412" customWidth="1"/>
    <col min="4376" max="4376" width="10.5703125" style="412" bestFit="1" customWidth="1"/>
    <col min="4377" max="4377" width="11.28515625" style="412" customWidth="1"/>
    <col min="4378" max="4608" width="9.140625" style="412"/>
    <col min="4609" max="4609" width="95.140625" style="412" customWidth="1"/>
    <col min="4610" max="4610" width="13.5703125" style="412" customWidth="1"/>
    <col min="4611" max="4611" width="16.7109375" style="412" customWidth="1"/>
    <col min="4612" max="4612" width="13.42578125" style="412" customWidth="1"/>
    <col min="4613" max="4613" width="16.7109375" style="412" customWidth="1"/>
    <col min="4614" max="4614" width="17" style="412" customWidth="1"/>
    <col min="4615" max="4615" width="14.140625" style="412" customWidth="1"/>
    <col min="4616" max="4616" width="17" style="412" customWidth="1"/>
    <col min="4617" max="4617" width="16.7109375" style="412" customWidth="1"/>
    <col min="4618" max="4618" width="14.42578125" style="412" customWidth="1"/>
    <col min="4619" max="4623" width="16.7109375" style="412" customWidth="1"/>
    <col min="4624" max="4624" width="18" style="412" customWidth="1"/>
    <col min="4625" max="4626" width="10.7109375" style="412" customWidth="1"/>
    <col min="4627" max="4627" width="9.140625" style="412" customWidth="1"/>
    <col min="4628" max="4628" width="12.85546875" style="412" customWidth="1"/>
    <col min="4629" max="4629" width="23.42578125" style="412" customWidth="1"/>
    <col min="4630" max="4631" width="9.140625" style="412" customWidth="1"/>
    <col min="4632" max="4632" width="10.5703125" style="412" bestFit="1" customWidth="1"/>
    <col min="4633" max="4633" width="11.28515625" style="412" customWidth="1"/>
    <col min="4634" max="4864" width="9.140625" style="412"/>
    <col min="4865" max="4865" width="95.140625" style="412" customWidth="1"/>
    <col min="4866" max="4866" width="13.5703125" style="412" customWidth="1"/>
    <col min="4867" max="4867" width="16.7109375" style="412" customWidth="1"/>
    <col min="4868" max="4868" width="13.42578125" style="412" customWidth="1"/>
    <col min="4869" max="4869" width="16.7109375" style="412" customWidth="1"/>
    <col min="4870" max="4870" width="17" style="412" customWidth="1"/>
    <col min="4871" max="4871" width="14.140625" style="412" customWidth="1"/>
    <col min="4872" max="4872" width="17" style="412" customWidth="1"/>
    <col min="4873" max="4873" width="16.7109375" style="412" customWidth="1"/>
    <col min="4874" max="4874" width="14.42578125" style="412" customWidth="1"/>
    <col min="4875" max="4879" width="16.7109375" style="412" customWidth="1"/>
    <col min="4880" max="4880" width="18" style="412" customWidth="1"/>
    <col min="4881" max="4882" width="10.7109375" style="412" customWidth="1"/>
    <col min="4883" max="4883" width="9.140625" style="412" customWidth="1"/>
    <col min="4884" max="4884" width="12.85546875" style="412" customWidth="1"/>
    <col min="4885" max="4885" width="23.42578125" style="412" customWidth="1"/>
    <col min="4886" max="4887" width="9.140625" style="412" customWidth="1"/>
    <col min="4888" max="4888" width="10.5703125" style="412" bestFit="1" customWidth="1"/>
    <col min="4889" max="4889" width="11.28515625" style="412" customWidth="1"/>
    <col min="4890" max="5120" width="9.140625" style="412"/>
    <col min="5121" max="5121" width="95.140625" style="412" customWidth="1"/>
    <col min="5122" max="5122" width="13.5703125" style="412" customWidth="1"/>
    <col min="5123" max="5123" width="16.7109375" style="412" customWidth="1"/>
    <col min="5124" max="5124" width="13.42578125" style="412" customWidth="1"/>
    <col min="5125" max="5125" width="16.7109375" style="412" customWidth="1"/>
    <col min="5126" max="5126" width="17" style="412" customWidth="1"/>
    <col min="5127" max="5127" width="14.140625" style="412" customWidth="1"/>
    <col min="5128" max="5128" width="17" style="412" customWidth="1"/>
    <col min="5129" max="5129" width="16.7109375" style="412" customWidth="1"/>
    <col min="5130" max="5130" width="14.42578125" style="412" customWidth="1"/>
    <col min="5131" max="5135" width="16.7109375" style="412" customWidth="1"/>
    <col min="5136" max="5136" width="18" style="412" customWidth="1"/>
    <col min="5137" max="5138" width="10.7109375" style="412" customWidth="1"/>
    <col min="5139" max="5139" width="9.140625" style="412" customWidth="1"/>
    <col min="5140" max="5140" width="12.85546875" style="412" customWidth="1"/>
    <col min="5141" max="5141" width="23.42578125" style="412" customWidth="1"/>
    <col min="5142" max="5143" width="9.140625" style="412" customWidth="1"/>
    <col min="5144" max="5144" width="10.5703125" style="412" bestFit="1" customWidth="1"/>
    <col min="5145" max="5145" width="11.28515625" style="412" customWidth="1"/>
    <col min="5146" max="5376" width="9.140625" style="412"/>
    <col min="5377" max="5377" width="95.140625" style="412" customWidth="1"/>
    <col min="5378" max="5378" width="13.5703125" style="412" customWidth="1"/>
    <col min="5379" max="5379" width="16.7109375" style="412" customWidth="1"/>
    <col min="5380" max="5380" width="13.42578125" style="412" customWidth="1"/>
    <col min="5381" max="5381" width="16.7109375" style="412" customWidth="1"/>
    <col min="5382" max="5382" width="17" style="412" customWidth="1"/>
    <col min="5383" max="5383" width="14.140625" style="412" customWidth="1"/>
    <col min="5384" max="5384" width="17" style="412" customWidth="1"/>
    <col min="5385" max="5385" width="16.7109375" style="412" customWidth="1"/>
    <col min="5386" max="5386" width="14.42578125" style="412" customWidth="1"/>
    <col min="5387" max="5391" width="16.7109375" style="412" customWidth="1"/>
    <col min="5392" max="5392" width="18" style="412" customWidth="1"/>
    <col min="5393" max="5394" width="10.7109375" style="412" customWidth="1"/>
    <col min="5395" max="5395" width="9.140625" style="412" customWidth="1"/>
    <col min="5396" max="5396" width="12.85546875" style="412" customWidth="1"/>
    <col min="5397" max="5397" width="23.42578125" style="412" customWidth="1"/>
    <col min="5398" max="5399" width="9.140625" style="412" customWidth="1"/>
    <col min="5400" max="5400" width="10.5703125" style="412" bestFit="1" customWidth="1"/>
    <col min="5401" max="5401" width="11.28515625" style="412" customWidth="1"/>
    <col min="5402" max="5632" width="9.140625" style="412"/>
    <col min="5633" max="5633" width="95.140625" style="412" customWidth="1"/>
    <col min="5634" max="5634" width="13.5703125" style="412" customWidth="1"/>
    <col min="5635" max="5635" width="16.7109375" style="412" customWidth="1"/>
    <col min="5636" max="5636" width="13.42578125" style="412" customWidth="1"/>
    <col min="5637" max="5637" width="16.7109375" style="412" customWidth="1"/>
    <col min="5638" max="5638" width="17" style="412" customWidth="1"/>
    <col min="5639" max="5639" width="14.140625" style="412" customWidth="1"/>
    <col min="5640" max="5640" width="17" style="412" customWidth="1"/>
    <col min="5641" max="5641" width="16.7109375" style="412" customWidth="1"/>
    <col min="5642" max="5642" width="14.42578125" style="412" customWidth="1"/>
    <col min="5643" max="5647" width="16.7109375" style="412" customWidth="1"/>
    <col min="5648" max="5648" width="18" style="412" customWidth="1"/>
    <col min="5649" max="5650" width="10.7109375" style="412" customWidth="1"/>
    <col min="5651" max="5651" width="9.140625" style="412" customWidth="1"/>
    <col min="5652" max="5652" width="12.85546875" style="412" customWidth="1"/>
    <col min="5653" max="5653" width="23.42578125" style="412" customWidth="1"/>
    <col min="5654" max="5655" width="9.140625" style="412" customWidth="1"/>
    <col min="5656" max="5656" width="10.5703125" style="412" bestFit="1" customWidth="1"/>
    <col min="5657" max="5657" width="11.28515625" style="412" customWidth="1"/>
    <col min="5658" max="5888" width="9.140625" style="412"/>
    <col min="5889" max="5889" width="95.140625" style="412" customWidth="1"/>
    <col min="5890" max="5890" width="13.5703125" style="412" customWidth="1"/>
    <col min="5891" max="5891" width="16.7109375" style="412" customWidth="1"/>
    <col min="5892" max="5892" width="13.42578125" style="412" customWidth="1"/>
    <col min="5893" max="5893" width="16.7109375" style="412" customWidth="1"/>
    <col min="5894" max="5894" width="17" style="412" customWidth="1"/>
    <col min="5895" max="5895" width="14.140625" style="412" customWidth="1"/>
    <col min="5896" max="5896" width="17" style="412" customWidth="1"/>
    <col min="5897" max="5897" width="16.7109375" style="412" customWidth="1"/>
    <col min="5898" max="5898" width="14.42578125" style="412" customWidth="1"/>
    <col min="5899" max="5903" width="16.7109375" style="412" customWidth="1"/>
    <col min="5904" max="5904" width="18" style="412" customWidth="1"/>
    <col min="5905" max="5906" width="10.7109375" style="412" customWidth="1"/>
    <col min="5907" max="5907" width="9.140625" style="412" customWidth="1"/>
    <col min="5908" max="5908" width="12.85546875" style="412" customWidth="1"/>
    <col min="5909" max="5909" width="23.42578125" style="412" customWidth="1"/>
    <col min="5910" max="5911" width="9.140625" style="412" customWidth="1"/>
    <col min="5912" max="5912" width="10.5703125" style="412" bestFit="1" customWidth="1"/>
    <col min="5913" max="5913" width="11.28515625" style="412" customWidth="1"/>
    <col min="5914" max="6144" width="9.140625" style="412"/>
    <col min="6145" max="6145" width="95.140625" style="412" customWidth="1"/>
    <col min="6146" max="6146" width="13.5703125" style="412" customWidth="1"/>
    <col min="6147" max="6147" width="16.7109375" style="412" customWidth="1"/>
    <col min="6148" max="6148" width="13.42578125" style="412" customWidth="1"/>
    <col min="6149" max="6149" width="16.7109375" style="412" customWidth="1"/>
    <col min="6150" max="6150" width="17" style="412" customWidth="1"/>
    <col min="6151" max="6151" width="14.140625" style="412" customWidth="1"/>
    <col min="6152" max="6152" width="17" style="412" customWidth="1"/>
    <col min="6153" max="6153" width="16.7109375" style="412" customWidth="1"/>
    <col min="6154" max="6154" width="14.42578125" style="412" customWidth="1"/>
    <col min="6155" max="6159" width="16.7109375" style="412" customWidth="1"/>
    <col min="6160" max="6160" width="18" style="412" customWidth="1"/>
    <col min="6161" max="6162" width="10.7109375" style="412" customWidth="1"/>
    <col min="6163" max="6163" width="9.140625" style="412" customWidth="1"/>
    <col min="6164" max="6164" width="12.85546875" style="412" customWidth="1"/>
    <col min="6165" max="6165" width="23.42578125" style="412" customWidth="1"/>
    <col min="6166" max="6167" width="9.140625" style="412" customWidth="1"/>
    <col min="6168" max="6168" width="10.5703125" style="412" bestFit="1" customWidth="1"/>
    <col min="6169" max="6169" width="11.28515625" style="412" customWidth="1"/>
    <col min="6170" max="6400" width="9.140625" style="412"/>
    <col min="6401" max="6401" width="95.140625" style="412" customWidth="1"/>
    <col min="6402" max="6402" width="13.5703125" style="412" customWidth="1"/>
    <col min="6403" max="6403" width="16.7109375" style="412" customWidth="1"/>
    <col min="6404" max="6404" width="13.42578125" style="412" customWidth="1"/>
    <col min="6405" max="6405" width="16.7109375" style="412" customWidth="1"/>
    <col min="6406" max="6406" width="17" style="412" customWidth="1"/>
    <col min="6407" max="6407" width="14.140625" style="412" customWidth="1"/>
    <col min="6408" max="6408" width="17" style="412" customWidth="1"/>
    <col min="6409" max="6409" width="16.7109375" style="412" customWidth="1"/>
    <col min="6410" max="6410" width="14.42578125" style="412" customWidth="1"/>
    <col min="6411" max="6415" width="16.7109375" style="412" customWidth="1"/>
    <col min="6416" max="6416" width="18" style="412" customWidth="1"/>
    <col min="6417" max="6418" width="10.7109375" style="412" customWidth="1"/>
    <col min="6419" max="6419" width="9.140625" style="412" customWidth="1"/>
    <col min="6420" max="6420" width="12.85546875" style="412" customWidth="1"/>
    <col min="6421" max="6421" width="23.42578125" style="412" customWidth="1"/>
    <col min="6422" max="6423" width="9.140625" style="412" customWidth="1"/>
    <col min="6424" max="6424" width="10.5703125" style="412" bestFit="1" customWidth="1"/>
    <col min="6425" max="6425" width="11.28515625" style="412" customWidth="1"/>
    <col min="6426" max="6656" width="9.140625" style="412"/>
    <col min="6657" max="6657" width="95.140625" style="412" customWidth="1"/>
    <col min="6658" max="6658" width="13.5703125" style="412" customWidth="1"/>
    <col min="6659" max="6659" width="16.7109375" style="412" customWidth="1"/>
    <col min="6660" max="6660" width="13.42578125" style="412" customWidth="1"/>
    <col min="6661" max="6661" width="16.7109375" style="412" customWidth="1"/>
    <col min="6662" max="6662" width="17" style="412" customWidth="1"/>
    <col min="6663" max="6663" width="14.140625" style="412" customWidth="1"/>
    <col min="6664" max="6664" width="17" style="412" customWidth="1"/>
    <col min="6665" max="6665" width="16.7109375" style="412" customWidth="1"/>
    <col min="6666" max="6666" width="14.42578125" style="412" customWidth="1"/>
    <col min="6667" max="6671" width="16.7109375" style="412" customWidth="1"/>
    <col min="6672" max="6672" width="18" style="412" customWidth="1"/>
    <col min="6673" max="6674" width="10.7109375" style="412" customWidth="1"/>
    <col min="6675" max="6675" width="9.140625" style="412" customWidth="1"/>
    <col min="6676" max="6676" width="12.85546875" style="412" customWidth="1"/>
    <col min="6677" max="6677" width="23.42578125" style="412" customWidth="1"/>
    <col min="6678" max="6679" width="9.140625" style="412" customWidth="1"/>
    <col min="6680" max="6680" width="10.5703125" style="412" bestFit="1" customWidth="1"/>
    <col min="6681" max="6681" width="11.28515625" style="412" customWidth="1"/>
    <col min="6682" max="6912" width="9.140625" style="412"/>
    <col min="6913" max="6913" width="95.140625" style="412" customWidth="1"/>
    <col min="6914" max="6914" width="13.5703125" style="412" customWidth="1"/>
    <col min="6915" max="6915" width="16.7109375" style="412" customWidth="1"/>
    <col min="6916" max="6916" width="13.42578125" style="412" customWidth="1"/>
    <col min="6917" max="6917" width="16.7109375" style="412" customWidth="1"/>
    <col min="6918" max="6918" width="17" style="412" customWidth="1"/>
    <col min="6919" max="6919" width="14.140625" style="412" customWidth="1"/>
    <col min="6920" max="6920" width="17" style="412" customWidth="1"/>
    <col min="6921" max="6921" width="16.7109375" style="412" customWidth="1"/>
    <col min="6922" max="6922" width="14.42578125" style="412" customWidth="1"/>
    <col min="6923" max="6927" width="16.7109375" style="412" customWidth="1"/>
    <col min="6928" max="6928" width="18" style="412" customWidth="1"/>
    <col min="6929" max="6930" width="10.7109375" style="412" customWidth="1"/>
    <col min="6931" max="6931" width="9.140625" style="412" customWidth="1"/>
    <col min="6932" max="6932" width="12.85546875" style="412" customWidth="1"/>
    <col min="6933" max="6933" width="23.42578125" style="412" customWidth="1"/>
    <col min="6934" max="6935" width="9.140625" style="412" customWidth="1"/>
    <col min="6936" max="6936" width="10.5703125" style="412" bestFit="1" customWidth="1"/>
    <col min="6937" max="6937" width="11.28515625" style="412" customWidth="1"/>
    <col min="6938" max="7168" width="9.140625" style="412"/>
    <col min="7169" max="7169" width="95.140625" style="412" customWidth="1"/>
    <col min="7170" max="7170" width="13.5703125" style="412" customWidth="1"/>
    <col min="7171" max="7171" width="16.7109375" style="412" customWidth="1"/>
    <col min="7172" max="7172" width="13.42578125" style="412" customWidth="1"/>
    <col min="7173" max="7173" width="16.7109375" style="412" customWidth="1"/>
    <col min="7174" max="7174" width="17" style="412" customWidth="1"/>
    <col min="7175" max="7175" width="14.140625" style="412" customWidth="1"/>
    <col min="7176" max="7176" width="17" style="412" customWidth="1"/>
    <col min="7177" max="7177" width="16.7109375" style="412" customWidth="1"/>
    <col min="7178" max="7178" width="14.42578125" style="412" customWidth="1"/>
    <col min="7179" max="7183" width="16.7109375" style="412" customWidth="1"/>
    <col min="7184" max="7184" width="18" style="412" customWidth="1"/>
    <col min="7185" max="7186" width="10.7109375" style="412" customWidth="1"/>
    <col min="7187" max="7187" width="9.140625" style="412" customWidth="1"/>
    <col min="7188" max="7188" width="12.85546875" style="412" customWidth="1"/>
    <col min="7189" max="7189" width="23.42578125" style="412" customWidth="1"/>
    <col min="7190" max="7191" width="9.140625" style="412" customWidth="1"/>
    <col min="7192" max="7192" width="10.5703125" style="412" bestFit="1" customWidth="1"/>
    <col min="7193" max="7193" width="11.28515625" style="412" customWidth="1"/>
    <col min="7194" max="7424" width="9.140625" style="412"/>
    <col min="7425" max="7425" width="95.140625" style="412" customWidth="1"/>
    <col min="7426" max="7426" width="13.5703125" style="412" customWidth="1"/>
    <col min="7427" max="7427" width="16.7109375" style="412" customWidth="1"/>
    <col min="7428" max="7428" width="13.42578125" style="412" customWidth="1"/>
    <col min="7429" max="7429" width="16.7109375" style="412" customWidth="1"/>
    <col min="7430" max="7430" width="17" style="412" customWidth="1"/>
    <col min="7431" max="7431" width="14.140625" style="412" customWidth="1"/>
    <col min="7432" max="7432" width="17" style="412" customWidth="1"/>
    <col min="7433" max="7433" width="16.7109375" style="412" customWidth="1"/>
    <col min="7434" max="7434" width="14.42578125" style="412" customWidth="1"/>
    <col min="7435" max="7439" width="16.7109375" style="412" customWidth="1"/>
    <col min="7440" max="7440" width="18" style="412" customWidth="1"/>
    <col min="7441" max="7442" width="10.7109375" style="412" customWidth="1"/>
    <col min="7443" max="7443" width="9.140625" style="412" customWidth="1"/>
    <col min="7444" max="7444" width="12.85546875" style="412" customWidth="1"/>
    <col min="7445" max="7445" width="23.42578125" style="412" customWidth="1"/>
    <col min="7446" max="7447" width="9.140625" style="412" customWidth="1"/>
    <col min="7448" max="7448" width="10.5703125" style="412" bestFit="1" customWidth="1"/>
    <col min="7449" max="7449" width="11.28515625" style="412" customWidth="1"/>
    <col min="7450" max="7680" width="9.140625" style="412"/>
    <col min="7681" max="7681" width="95.140625" style="412" customWidth="1"/>
    <col min="7682" max="7682" width="13.5703125" style="412" customWidth="1"/>
    <col min="7683" max="7683" width="16.7109375" style="412" customWidth="1"/>
    <col min="7684" max="7684" width="13.42578125" style="412" customWidth="1"/>
    <col min="7685" max="7685" width="16.7109375" style="412" customWidth="1"/>
    <col min="7686" max="7686" width="17" style="412" customWidth="1"/>
    <col min="7687" max="7687" width="14.140625" style="412" customWidth="1"/>
    <col min="7688" max="7688" width="17" style="412" customWidth="1"/>
    <col min="7689" max="7689" width="16.7109375" style="412" customWidth="1"/>
    <col min="7690" max="7690" width="14.42578125" style="412" customWidth="1"/>
    <col min="7691" max="7695" width="16.7109375" style="412" customWidth="1"/>
    <col min="7696" max="7696" width="18" style="412" customWidth="1"/>
    <col min="7697" max="7698" width="10.7109375" style="412" customWidth="1"/>
    <col min="7699" max="7699" width="9.140625" style="412" customWidth="1"/>
    <col min="7700" max="7700" width="12.85546875" style="412" customWidth="1"/>
    <col min="7701" max="7701" width="23.42578125" style="412" customWidth="1"/>
    <col min="7702" max="7703" width="9.140625" style="412" customWidth="1"/>
    <col min="7704" max="7704" width="10.5703125" style="412" bestFit="1" customWidth="1"/>
    <col min="7705" max="7705" width="11.28515625" style="412" customWidth="1"/>
    <col min="7706" max="7936" width="9.140625" style="412"/>
    <col min="7937" max="7937" width="95.140625" style="412" customWidth="1"/>
    <col min="7938" max="7938" width="13.5703125" style="412" customWidth="1"/>
    <col min="7939" max="7939" width="16.7109375" style="412" customWidth="1"/>
    <col min="7940" max="7940" width="13.42578125" style="412" customWidth="1"/>
    <col min="7941" max="7941" width="16.7109375" style="412" customWidth="1"/>
    <col min="7942" max="7942" width="17" style="412" customWidth="1"/>
    <col min="7943" max="7943" width="14.140625" style="412" customWidth="1"/>
    <col min="7944" max="7944" width="17" style="412" customWidth="1"/>
    <col min="7945" max="7945" width="16.7109375" style="412" customWidth="1"/>
    <col min="7946" max="7946" width="14.42578125" style="412" customWidth="1"/>
    <col min="7947" max="7951" width="16.7109375" style="412" customWidth="1"/>
    <col min="7952" max="7952" width="18" style="412" customWidth="1"/>
    <col min="7953" max="7954" width="10.7109375" style="412" customWidth="1"/>
    <col min="7955" max="7955" width="9.140625" style="412" customWidth="1"/>
    <col min="7956" max="7956" width="12.85546875" style="412" customWidth="1"/>
    <col min="7957" max="7957" width="23.42578125" style="412" customWidth="1"/>
    <col min="7958" max="7959" width="9.140625" style="412" customWidth="1"/>
    <col min="7960" max="7960" width="10.5703125" style="412" bestFit="1" customWidth="1"/>
    <col min="7961" max="7961" width="11.28515625" style="412" customWidth="1"/>
    <col min="7962" max="8192" width="9.140625" style="412"/>
    <col min="8193" max="8193" width="95.140625" style="412" customWidth="1"/>
    <col min="8194" max="8194" width="13.5703125" style="412" customWidth="1"/>
    <col min="8195" max="8195" width="16.7109375" style="412" customWidth="1"/>
    <col min="8196" max="8196" width="13.42578125" style="412" customWidth="1"/>
    <col min="8197" max="8197" width="16.7109375" style="412" customWidth="1"/>
    <col min="8198" max="8198" width="17" style="412" customWidth="1"/>
    <col min="8199" max="8199" width="14.140625" style="412" customWidth="1"/>
    <col min="8200" max="8200" width="17" style="412" customWidth="1"/>
    <col min="8201" max="8201" width="16.7109375" style="412" customWidth="1"/>
    <col min="8202" max="8202" width="14.42578125" style="412" customWidth="1"/>
    <col min="8203" max="8207" width="16.7109375" style="412" customWidth="1"/>
    <col min="8208" max="8208" width="18" style="412" customWidth="1"/>
    <col min="8209" max="8210" width="10.7109375" style="412" customWidth="1"/>
    <col min="8211" max="8211" width="9.140625" style="412" customWidth="1"/>
    <col min="8212" max="8212" width="12.85546875" style="412" customWidth="1"/>
    <col min="8213" max="8213" width="23.42578125" style="412" customWidth="1"/>
    <col min="8214" max="8215" width="9.140625" style="412" customWidth="1"/>
    <col min="8216" max="8216" width="10.5703125" style="412" bestFit="1" customWidth="1"/>
    <col min="8217" max="8217" width="11.28515625" style="412" customWidth="1"/>
    <col min="8218" max="8448" width="9.140625" style="412"/>
    <col min="8449" max="8449" width="95.140625" style="412" customWidth="1"/>
    <col min="8450" max="8450" width="13.5703125" style="412" customWidth="1"/>
    <col min="8451" max="8451" width="16.7109375" style="412" customWidth="1"/>
    <col min="8452" max="8452" width="13.42578125" style="412" customWidth="1"/>
    <col min="8453" max="8453" width="16.7109375" style="412" customWidth="1"/>
    <col min="8454" max="8454" width="17" style="412" customWidth="1"/>
    <col min="8455" max="8455" width="14.140625" style="412" customWidth="1"/>
    <col min="8456" max="8456" width="17" style="412" customWidth="1"/>
    <col min="8457" max="8457" width="16.7109375" style="412" customWidth="1"/>
    <col min="8458" max="8458" width="14.42578125" style="412" customWidth="1"/>
    <col min="8459" max="8463" width="16.7109375" style="412" customWidth="1"/>
    <col min="8464" max="8464" width="18" style="412" customWidth="1"/>
    <col min="8465" max="8466" width="10.7109375" style="412" customWidth="1"/>
    <col min="8467" max="8467" width="9.140625" style="412" customWidth="1"/>
    <col min="8468" max="8468" width="12.85546875" style="412" customWidth="1"/>
    <col min="8469" max="8469" width="23.42578125" style="412" customWidth="1"/>
    <col min="8470" max="8471" width="9.140625" style="412" customWidth="1"/>
    <col min="8472" max="8472" width="10.5703125" style="412" bestFit="1" customWidth="1"/>
    <col min="8473" max="8473" width="11.28515625" style="412" customWidth="1"/>
    <col min="8474" max="8704" width="9.140625" style="412"/>
    <col min="8705" max="8705" width="95.140625" style="412" customWidth="1"/>
    <col min="8706" max="8706" width="13.5703125" style="412" customWidth="1"/>
    <col min="8707" max="8707" width="16.7109375" style="412" customWidth="1"/>
    <col min="8708" max="8708" width="13.42578125" style="412" customWidth="1"/>
    <col min="8709" max="8709" width="16.7109375" style="412" customWidth="1"/>
    <col min="8710" max="8710" width="17" style="412" customWidth="1"/>
    <col min="8711" max="8711" width="14.140625" style="412" customWidth="1"/>
    <col min="8712" max="8712" width="17" style="412" customWidth="1"/>
    <col min="8713" max="8713" width="16.7109375" style="412" customWidth="1"/>
    <col min="8714" max="8714" width="14.42578125" style="412" customWidth="1"/>
    <col min="8715" max="8719" width="16.7109375" style="412" customWidth="1"/>
    <col min="8720" max="8720" width="18" style="412" customWidth="1"/>
    <col min="8721" max="8722" width="10.7109375" style="412" customWidth="1"/>
    <col min="8723" max="8723" width="9.140625" style="412" customWidth="1"/>
    <col min="8724" max="8724" width="12.85546875" style="412" customWidth="1"/>
    <col min="8725" max="8725" width="23.42578125" style="412" customWidth="1"/>
    <col min="8726" max="8727" width="9.140625" style="412" customWidth="1"/>
    <col min="8728" max="8728" width="10.5703125" style="412" bestFit="1" customWidth="1"/>
    <col min="8729" max="8729" width="11.28515625" style="412" customWidth="1"/>
    <col min="8730" max="8960" width="9.140625" style="412"/>
    <col min="8961" max="8961" width="95.140625" style="412" customWidth="1"/>
    <col min="8962" max="8962" width="13.5703125" style="412" customWidth="1"/>
    <col min="8963" max="8963" width="16.7109375" style="412" customWidth="1"/>
    <col min="8964" max="8964" width="13.42578125" style="412" customWidth="1"/>
    <col min="8965" max="8965" width="16.7109375" style="412" customWidth="1"/>
    <col min="8966" max="8966" width="17" style="412" customWidth="1"/>
    <col min="8967" max="8967" width="14.140625" style="412" customWidth="1"/>
    <col min="8968" max="8968" width="17" style="412" customWidth="1"/>
    <col min="8969" max="8969" width="16.7109375" style="412" customWidth="1"/>
    <col min="8970" max="8970" width="14.42578125" style="412" customWidth="1"/>
    <col min="8971" max="8975" width="16.7109375" style="412" customWidth="1"/>
    <col min="8976" max="8976" width="18" style="412" customWidth="1"/>
    <col min="8977" max="8978" width="10.7109375" style="412" customWidth="1"/>
    <col min="8979" max="8979" width="9.140625" style="412" customWidth="1"/>
    <col min="8980" max="8980" width="12.85546875" style="412" customWidth="1"/>
    <col min="8981" max="8981" width="23.42578125" style="412" customWidth="1"/>
    <col min="8982" max="8983" width="9.140625" style="412" customWidth="1"/>
    <col min="8984" max="8984" width="10.5703125" style="412" bestFit="1" customWidth="1"/>
    <col min="8985" max="8985" width="11.28515625" style="412" customWidth="1"/>
    <col min="8986" max="9216" width="9.140625" style="412"/>
    <col min="9217" max="9217" width="95.140625" style="412" customWidth="1"/>
    <col min="9218" max="9218" width="13.5703125" style="412" customWidth="1"/>
    <col min="9219" max="9219" width="16.7109375" style="412" customWidth="1"/>
    <col min="9220" max="9220" width="13.42578125" style="412" customWidth="1"/>
    <col min="9221" max="9221" width="16.7109375" style="412" customWidth="1"/>
    <col min="9222" max="9222" width="17" style="412" customWidth="1"/>
    <col min="9223" max="9223" width="14.140625" style="412" customWidth="1"/>
    <col min="9224" max="9224" width="17" style="412" customWidth="1"/>
    <col min="9225" max="9225" width="16.7109375" style="412" customWidth="1"/>
    <col min="9226" max="9226" width="14.42578125" style="412" customWidth="1"/>
    <col min="9227" max="9231" width="16.7109375" style="412" customWidth="1"/>
    <col min="9232" max="9232" width="18" style="412" customWidth="1"/>
    <col min="9233" max="9234" width="10.7109375" style="412" customWidth="1"/>
    <col min="9235" max="9235" width="9.140625" style="412" customWidth="1"/>
    <col min="9236" max="9236" width="12.85546875" style="412" customWidth="1"/>
    <col min="9237" max="9237" width="23.42578125" style="412" customWidth="1"/>
    <col min="9238" max="9239" width="9.140625" style="412" customWidth="1"/>
    <col min="9240" max="9240" width="10.5703125" style="412" bestFit="1" customWidth="1"/>
    <col min="9241" max="9241" width="11.28515625" style="412" customWidth="1"/>
    <col min="9242" max="9472" width="9.140625" style="412"/>
    <col min="9473" max="9473" width="95.140625" style="412" customWidth="1"/>
    <col min="9474" max="9474" width="13.5703125" style="412" customWidth="1"/>
    <col min="9475" max="9475" width="16.7109375" style="412" customWidth="1"/>
    <col min="9476" max="9476" width="13.42578125" style="412" customWidth="1"/>
    <col min="9477" max="9477" width="16.7109375" style="412" customWidth="1"/>
    <col min="9478" max="9478" width="17" style="412" customWidth="1"/>
    <col min="9479" max="9479" width="14.140625" style="412" customWidth="1"/>
    <col min="9480" max="9480" width="17" style="412" customWidth="1"/>
    <col min="9481" max="9481" width="16.7109375" style="412" customWidth="1"/>
    <col min="9482" max="9482" width="14.42578125" style="412" customWidth="1"/>
    <col min="9483" max="9487" width="16.7109375" style="412" customWidth="1"/>
    <col min="9488" max="9488" width="18" style="412" customWidth="1"/>
    <col min="9489" max="9490" width="10.7109375" style="412" customWidth="1"/>
    <col min="9491" max="9491" width="9.140625" style="412" customWidth="1"/>
    <col min="9492" max="9492" width="12.85546875" style="412" customWidth="1"/>
    <col min="9493" max="9493" width="23.42578125" style="412" customWidth="1"/>
    <col min="9494" max="9495" width="9.140625" style="412" customWidth="1"/>
    <col min="9496" max="9496" width="10.5703125" style="412" bestFit="1" customWidth="1"/>
    <col min="9497" max="9497" width="11.28515625" style="412" customWidth="1"/>
    <col min="9498" max="9728" width="9.140625" style="412"/>
    <col min="9729" max="9729" width="95.140625" style="412" customWidth="1"/>
    <col min="9730" max="9730" width="13.5703125" style="412" customWidth="1"/>
    <col min="9731" max="9731" width="16.7109375" style="412" customWidth="1"/>
    <col min="9732" max="9732" width="13.42578125" style="412" customWidth="1"/>
    <col min="9733" max="9733" width="16.7109375" style="412" customWidth="1"/>
    <col min="9734" max="9734" width="17" style="412" customWidth="1"/>
    <col min="9735" max="9735" width="14.140625" style="412" customWidth="1"/>
    <col min="9736" max="9736" width="17" style="412" customWidth="1"/>
    <col min="9737" max="9737" width="16.7109375" style="412" customWidth="1"/>
    <col min="9738" max="9738" width="14.42578125" style="412" customWidth="1"/>
    <col min="9739" max="9743" width="16.7109375" style="412" customWidth="1"/>
    <col min="9744" max="9744" width="18" style="412" customWidth="1"/>
    <col min="9745" max="9746" width="10.7109375" style="412" customWidth="1"/>
    <col min="9747" max="9747" width="9.140625" style="412" customWidth="1"/>
    <col min="9748" max="9748" width="12.85546875" style="412" customWidth="1"/>
    <col min="9749" max="9749" width="23.42578125" style="412" customWidth="1"/>
    <col min="9750" max="9751" width="9.140625" style="412" customWidth="1"/>
    <col min="9752" max="9752" width="10.5703125" style="412" bestFit="1" customWidth="1"/>
    <col min="9753" max="9753" width="11.28515625" style="412" customWidth="1"/>
    <col min="9754" max="9984" width="9.140625" style="412"/>
    <col min="9985" max="9985" width="95.140625" style="412" customWidth="1"/>
    <col min="9986" max="9986" width="13.5703125" style="412" customWidth="1"/>
    <col min="9987" max="9987" width="16.7109375" style="412" customWidth="1"/>
    <col min="9988" max="9988" width="13.42578125" style="412" customWidth="1"/>
    <col min="9989" max="9989" width="16.7109375" style="412" customWidth="1"/>
    <col min="9990" max="9990" width="17" style="412" customWidth="1"/>
    <col min="9991" max="9991" width="14.140625" style="412" customWidth="1"/>
    <col min="9992" max="9992" width="17" style="412" customWidth="1"/>
    <col min="9993" max="9993" width="16.7109375" style="412" customWidth="1"/>
    <col min="9994" max="9994" width="14.42578125" style="412" customWidth="1"/>
    <col min="9995" max="9999" width="16.7109375" style="412" customWidth="1"/>
    <col min="10000" max="10000" width="18" style="412" customWidth="1"/>
    <col min="10001" max="10002" width="10.7109375" style="412" customWidth="1"/>
    <col min="10003" max="10003" width="9.140625" style="412" customWidth="1"/>
    <col min="10004" max="10004" width="12.85546875" style="412" customWidth="1"/>
    <col min="10005" max="10005" width="23.42578125" style="412" customWidth="1"/>
    <col min="10006" max="10007" width="9.140625" style="412" customWidth="1"/>
    <col min="10008" max="10008" width="10.5703125" style="412" bestFit="1" customWidth="1"/>
    <col min="10009" max="10009" width="11.28515625" style="412" customWidth="1"/>
    <col min="10010" max="10240" width="9.140625" style="412"/>
    <col min="10241" max="10241" width="95.140625" style="412" customWidth="1"/>
    <col min="10242" max="10242" width="13.5703125" style="412" customWidth="1"/>
    <col min="10243" max="10243" width="16.7109375" style="412" customWidth="1"/>
    <col min="10244" max="10244" width="13.42578125" style="412" customWidth="1"/>
    <col min="10245" max="10245" width="16.7109375" style="412" customWidth="1"/>
    <col min="10246" max="10246" width="17" style="412" customWidth="1"/>
    <col min="10247" max="10247" width="14.140625" style="412" customWidth="1"/>
    <col min="10248" max="10248" width="17" style="412" customWidth="1"/>
    <col min="10249" max="10249" width="16.7109375" style="412" customWidth="1"/>
    <col min="10250" max="10250" width="14.42578125" style="412" customWidth="1"/>
    <col min="10251" max="10255" width="16.7109375" style="412" customWidth="1"/>
    <col min="10256" max="10256" width="18" style="412" customWidth="1"/>
    <col min="10257" max="10258" width="10.7109375" style="412" customWidth="1"/>
    <col min="10259" max="10259" width="9.140625" style="412" customWidth="1"/>
    <col min="10260" max="10260" width="12.85546875" style="412" customWidth="1"/>
    <col min="10261" max="10261" width="23.42578125" style="412" customWidth="1"/>
    <col min="10262" max="10263" width="9.140625" style="412" customWidth="1"/>
    <col min="10264" max="10264" width="10.5703125" style="412" bestFit="1" customWidth="1"/>
    <col min="10265" max="10265" width="11.28515625" style="412" customWidth="1"/>
    <col min="10266" max="10496" width="9.140625" style="412"/>
    <col min="10497" max="10497" width="95.140625" style="412" customWidth="1"/>
    <col min="10498" max="10498" width="13.5703125" style="412" customWidth="1"/>
    <col min="10499" max="10499" width="16.7109375" style="412" customWidth="1"/>
    <col min="10500" max="10500" width="13.42578125" style="412" customWidth="1"/>
    <col min="10501" max="10501" width="16.7109375" style="412" customWidth="1"/>
    <col min="10502" max="10502" width="17" style="412" customWidth="1"/>
    <col min="10503" max="10503" width="14.140625" style="412" customWidth="1"/>
    <col min="10504" max="10504" width="17" style="412" customWidth="1"/>
    <col min="10505" max="10505" width="16.7109375" style="412" customWidth="1"/>
    <col min="10506" max="10506" width="14.42578125" style="412" customWidth="1"/>
    <col min="10507" max="10511" width="16.7109375" style="412" customWidth="1"/>
    <col min="10512" max="10512" width="18" style="412" customWidth="1"/>
    <col min="10513" max="10514" width="10.7109375" style="412" customWidth="1"/>
    <col min="10515" max="10515" width="9.140625" style="412" customWidth="1"/>
    <col min="10516" max="10516" width="12.85546875" style="412" customWidth="1"/>
    <col min="10517" max="10517" width="23.42578125" style="412" customWidth="1"/>
    <col min="10518" max="10519" width="9.140625" style="412" customWidth="1"/>
    <col min="10520" max="10520" width="10.5703125" style="412" bestFit="1" customWidth="1"/>
    <col min="10521" max="10521" width="11.28515625" style="412" customWidth="1"/>
    <col min="10522" max="10752" width="9.140625" style="412"/>
    <col min="10753" max="10753" width="95.140625" style="412" customWidth="1"/>
    <col min="10754" max="10754" width="13.5703125" style="412" customWidth="1"/>
    <col min="10755" max="10755" width="16.7109375" style="412" customWidth="1"/>
    <col min="10756" max="10756" width="13.42578125" style="412" customWidth="1"/>
    <col min="10757" max="10757" width="16.7109375" style="412" customWidth="1"/>
    <col min="10758" max="10758" width="17" style="412" customWidth="1"/>
    <col min="10759" max="10759" width="14.140625" style="412" customWidth="1"/>
    <col min="10760" max="10760" width="17" style="412" customWidth="1"/>
    <col min="10761" max="10761" width="16.7109375" style="412" customWidth="1"/>
    <col min="10762" max="10762" width="14.42578125" style="412" customWidth="1"/>
    <col min="10763" max="10767" width="16.7109375" style="412" customWidth="1"/>
    <col min="10768" max="10768" width="18" style="412" customWidth="1"/>
    <col min="10769" max="10770" width="10.7109375" style="412" customWidth="1"/>
    <col min="10771" max="10771" width="9.140625" style="412" customWidth="1"/>
    <col min="10772" max="10772" width="12.85546875" style="412" customWidth="1"/>
    <col min="10773" max="10773" width="23.42578125" style="412" customWidth="1"/>
    <col min="10774" max="10775" width="9.140625" style="412" customWidth="1"/>
    <col min="10776" max="10776" width="10.5703125" style="412" bestFit="1" customWidth="1"/>
    <col min="10777" max="10777" width="11.28515625" style="412" customWidth="1"/>
    <col min="10778" max="11008" width="9.140625" style="412"/>
    <col min="11009" max="11009" width="95.140625" style="412" customWidth="1"/>
    <col min="11010" max="11010" width="13.5703125" style="412" customWidth="1"/>
    <col min="11011" max="11011" width="16.7109375" style="412" customWidth="1"/>
    <col min="11012" max="11012" width="13.42578125" style="412" customWidth="1"/>
    <col min="11013" max="11013" width="16.7109375" style="412" customWidth="1"/>
    <col min="11014" max="11014" width="17" style="412" customWidth="1"/>
    <col min="11015" max="11015" width="14.140625" style="412" customWidth="1"/>
    <col min="11016" max="11016" width="17" style="412" customWidth="1"/>
    <col min="11017" max="11017" width="16.7109375" style="412" customWidth="1"/>
    <col min="11018" max="11018" width="14.42578125" style="412" customWidth="1"/>
    <col min="11019" max="11023" width="16.7109375" style="412" customWidth="1"/>
    <col min="11024" max="11024" width="18" style="412" customWidth="1"/>
    <col min="11025" max="11026" width="10.7109375" style="412" customWidth="1"/>
    <col min="11027" max="11027" width="9.140625" style="412" customWidth="1"/>
    <col min="11028" max="11028" width="12.85546875" style="412" customWidth="1"/>
    <col min="11029" max="11029" width="23.42578125" style="412" customWidth="1"/>
    <col min="11030" max="11031" width="9.140625" style="412" customWidth="1"/>
    <col min="11032" max="11032" width="10.5703125" style="412" bestFit="1" customWidth="1"/>
    <col min="11033" max="11033" width="11.28515625" style="412" customWidth="1"/>
    <col min="11034" max="11264" width="9.140625" style="412"/>
    <col min="11265" max="11265" width="95.140625" style="412" customWidth="1"/>
    <col min="11266" max="11266" width="13.5703125" style="412" customWidth="1"/>
    <col min="11267" max="11267" width="16.7109375" style="412" customWidth="1"/>
    <col min="11268" max="11268" width="13.42578125" style="412" customWidth="1"/>
    <col min="11269" max="11269" width="16.7109375" style="412" customWidth="1"/>
    <col min="11270" max="11270" width="17" style="412" customWidth="1"/>
    <col min="11271" max="11271" width="14.140625" style="412" customWidth="1"/>
    <col min="11272" max="11272" width="17" style="412" customWidth="1"/>
    <col min="11273" max="11273" width="16.7109375" style="412" customWidth="1"/>
    <col min="11274" max="11274" width="14.42578125" style="412" customWidth="1"/>
    <col min="11275" max="11279" width="16.7109375" style="412" customWidth="1"/>
    <col min="11280" max="11280" width="18" style="412" customWidth="1"/>
    <col min="11281" max="11282" width="10.7109375" style="412" customWidth="1"/>
    <col min="11283" max="11283" width="9.140625" style="412" customWidth="1"/>
    <col min="11284" max="11284" width="12.85546875" style="412" customWidth="1"/>
    <col min="11285" max="11285" width="23.42578125" style="412" customWidth="1"/>
    <col min="11286" max="11287" width="9.140625" style="412" customWidth="1"/>
    <col min="11288" max="11288" width="10.5703125" style="412" bestFit="1" customWidth="1"/>
    <col min="11289" max="11289" width="11.28515625" style="412" customWidth="1"/>
    <col min="11290" max="11520" width="9.140625" style="412"/>
    <col min="11521" max="11521" width="95.140625" style="412" customWidth="1"/>
    <col min="11522" max="11522" width="13.5703125" style="412" customWidth="1"/>
    <col min="11523" max="11523" width="16.7109375" style="412" customWidth="1"/>
    <col min="11524" max="11524" width="13.42578125" style="412" customWidth="1"/>
    <col min="11525" max="11525" width="16.7109375" style="412" customWidth="1"/>
    <col min="11526" max="11526" width="17" style="412" customWidth="1"/>
    <col min="11527" max="11527" width="14.140625" style="412" customWidth="1"/>
    <col min="11528" max="11528" width="17" style="412" customWidth="1"/>
    <col min="11529" max="11529" width="16.7109375" style="412" customWidth="1"/>
    <col min="11530" max="11530" width="14.42578125" style="412" customWidth="1"/>
    <col min="11531" max="11535" width="16.7109375" style="412" customWidth="1"/>
    <col min="11536" max="11536" width="18" style="412" customWidth="1"/>
    <col min="11537" max="11538" width="10.7109375" style="412" customWidth="1"/>
    <col min="11539" max="11539" width="9.140625" style="412" customWidth="1"/>
    <col min="11540" max="11540" width="12.85546875" style="412" customWidth="1"/>
    <col min="11541" max="11541" width="23.42578125" style="412" customWidth="1"/>
    <col min="11542" max="11543" width="9.140625" style="412" customWidth="1"/>
    <col min="11544" max="11544" width="10.5703125" style="412" bestFit="1" customWidth="1"/>
    <col min="11545" max="11545" width="11.28515625" style="412" customWidth="1"/>
    <col min="11546" max="11776" width="9.140625" style="412"/>
    <col min="11777" max="11777" width="95.140625" style="412" customWidth="1"/>
    <col min="11778" max="11778" width="13.5703125" style="412" customWidth="1"/>
    <col min="11779" max="11779" width="16.7109375" style="412" customWidth="1"/>
    <col min="11780" max="11780" width="13.42578125" style="412" customWidth="1"/>
    <col min="11781" max="11781" width="16.7109375" style="412" customWidth="1"/>
    <col min="11782" max="11782" width="17" style="412" customWidth="1"/>
    <col min="11783" max="11783" width="14.140625" style="412" customWidth="1"/>
    <col min="11784" max="11784" width="17" style="412" customWidth="1"/>
    <col min="11785" max="11785" width="16.7109375" style="412" customWidth="1"/>
    <col min="11786" max="11786" width="14.42578125" style="412" customWidth="1"/>
    <col min="11787" max="11791" width="16.7109375" style="412" customWidth="1"/>
    <col min="11792" max="11792" width="18" style="412" customWidth="1"/>
    <col min="11793" max="11794" width="10.7109375" style="412" customWidth="1"/>
    <col min="11795" max="11795" width="9.140625" style="412" customWidth="1"/>
    <col min="11796" max="11796" width="12.85546875" style="412" customWidth="1"/>
    <col min="11797" max="11797" width="23.42578125" style="412" customWidth="1"/>
    <col min="11798" max="11799" width="9.140625" style="412" customWidth="1"/>
    <col min="11800" max="11800" width="10.5703125" style="412" bestFit="1" customWidth="1"/>
    <col min="11801" max="11801" width="11.28515625" style="412" customWidth="1"/>
    <col min="11802" max="12032" width="9.140625" style="412"/>
    <col min="12033" max="12033" width="95.140625" style="412" customWidth="1"/>
    <col min="12034" max="12034" width="13.5703125" style="412" customWidth="1"/>
    <col min="12035" max="12035" width="16.7109375" style="412" customWidth="1"/>
    <col min="12036" max="12036" width="13.42578125" style="412" customWidth="1"/>
    <col min="12037" max="12037" width="16.7109375" style="412" customWidth="1"/>
    <col min="12038" max="12038" width="17" style="412" customWidth="1"/>
    <col min="12039" max="12039" width="14.140625" style="412" customWidth="1"/>
    <col min="12040" max="12040" width="17" style="412" customWidth="1"/>
    <col min="12041" max="12041" width="16.7109375" style="412" customWidth="1"/>
    <col min="12042" max="12042" width="14.42578125" style="412" customWidth="1"/>
    <col min="12043" max="12047" width="16.7109375" style="412" customWidth="1"/>
    <col min="12048" max="12048" width="18" style="412" customWidth="1"/>
    <col min="12049" max="12050" width="10.7109375" style="412" customWidth="1"/>
    <col min="12051" max="12051" width="9.140625" style="412" customWidth="1"/>
    <col min="12052" max="12052" width="12.85546875" style="412" customWidth="1"/>
    <col min="12053" max="12053" width="23.42578125" style="412" customWidth="1"/>
    <col min="12054" max="12055" width="9.140625" style="412" customWidth="1"/>
    <col min="12056" max="12056" width="10.5703125" style="412" bestFit="1" customWidth="1"/>
    <col min="12057" max="12057" width="11.28515625" style="412" customWidth="1"/>
    <col min="12058" max="12288" width="9.140625" style="412"/>
    <col min="12289" max="12289" width="95.140625" style="412" customWidth="1"/>
    <col min="12290" max="12290" width="13.5703125" style="412" customWidth="1"/>
    <col min="12291" max="12291" width="16.7109375" style="412" customWidth="1"/>
    <col min="12292" max="12292" width="13.42578125" style="412" customWidth="1"/>
    <col min="12293" max="12293" width="16.7109375" style="412" customWidth="1"/>
    <col min="12294" max="12294" width="17" style="412" customWidth="1"/>
    <col min="12295" max="12295" width="14.140625" style="412" customWidth="1"/>
    <col min="12296" max="12296" width="17" style="412" customWidth="1"/>
    <col min="12297" max="12297" width="16.7109375" style="412" customWidth="1"/>
    <col min="12298" max="12298" width="14.42578125" style="412" customWidth="1"/>
    <col min="12299" max="12303" width="16.7109375" style="412" customWidth="1"/>
    <col min="12304" max="12304" width="18" style="412" customWidth="1"/>
    <col min="12305" max="12306" width="10.7109375" style="412" customWidth="1"/>
    <col min="12307" max="12307" width="9.140625" style="412" customWidth="1"/>
    <col min="12308" max="12308" width="12.85546875" style="412" customWidth="1"/>
    <col min="12309" max="12309" width="23.42578125" style="412" customWidth="1"/>
    <col min="12310" max="12311" width="9.140625" style="412" customWidth="1"/>
    <col min="12312" max="12312" width="10.5703125" style="412" bestFit="1" customWidth="1"/>
    <col min="12313" max="12313" width="11.28515625" style="412" customWidth="1"/>
    <col min="12314" max="12544" width="9.140625" style="412"/>
    <col min="12545" max="12545" width="95.140625" style="412" customWidth="1"/>
    <col min="12546" max="12546" width="13.5703125" style="412" customWidth="1"/>
    <col min="12547" max="12547" width="16.7109375" style="412" customWidth="1"/>
    <col min="12548" max="12548" width="13.42578125" style="412" customWidth="1"/>
    <col min="12549" max="12549" width="16.7109375" style="412" customWidth="1"/>
    <col min="12550" max="12550" width="17" style="412" customWidth="1"/>
    <col min="12551" max="12551" width="14.140625" style="412" customWidth="1"/>
    <col min="12552" max="12552" width="17" style="412" customWidth="1"/>
    <col min="12553" max="12553" width="16.7109375" style="412" customWidth="1"/>
    <col min="12554" max="12554" width="14.42578125" style="412" customWidth="1"/>
    <col min="12555" max="12559" width="16.7109375" style="412" customWidth="1"/>
    <col min="12560" max="12560" width="18" style="412" customWidth="1"/>
    <col min="12561" max="12562" width="10.7109375" style="412" customWidth="1"/>
    <col min="12563" max="12563" width="9.140625" style="412" customWidth="1"/>
    <col min="12564" max="12564" width="12.85546875" style="412" customWidth="1"/>
    <col min="12565" max="12565" width="23.42578125" style="412" customWidth="1"/>
    <col min="12566" max="12567" width="9.140625" style="412" customWidth="1"/>
    <col min="12568" max="12568" width="10.5703125" style="412" bestFit="1" customWidth="1"/>
    <col min="12569" max="12569" width="11.28515625" style="412" customWidth="1"/>
    <col min="12570" max="12800" width="9.140625" style="412"/>
    <col min="12801" max="12801" width="95.140625" style="412" customWidth="1"/>
    <col min="12802" max="12802" width="13.5703125" style="412" customWidth="1"/>
    <col min="12803" max="12803" width="16.7109375" style="412" customWidth="1"/>
    <col min="12804" max="12804" width="13.42578125" style="412" customWidth="1"/>
    <col min="12805" max="12805" width="16.7109375" style="412" customWidth="1"/>
    <col min="12806" max="12806" width="17" style="412" customWidth="1"/>
    <col min="12807" max="12807" width="14.140625" style="412" customWidth="1"/>
    <col min="12808" max="12808" width="17" style="412" customWidth="1"/>
    <col min="12809" max="12809" width="16.7109375" style="412" customWidth="1"/>
    <col min="12810" max="12810" width="14.42578125" style="412" customWidth="1"/>
    <col min="12811" max="12815" width="16.7109375" style="412" customWidth="1"/>
    <col min="12816" max="12816" width="18" style="412" customWidth="1"/>
    <col min="12817" max="12818" width="10.7109375" style="412" customWidth="1"/>
    <col min="12819" max="12819" width="9.140625" style="412" customWidth="1"/>
    <col min="12820" max="12820" width="12.85546875" style="412" customWidth="1"/>
    <col min="12821" max="12821" width="23.42578125" style="412" customWidth="1"/>
    <col min="12822" max="12823" width="9.140625" style="412" customWidth="1"/>
    <col min="12824" max="12824" width="10.5703125" style="412" bestFit="1" customWidth="1"/>
    <col min="12825" max="12825" width="11.28515625" style="412" customWidth="1"/>
    <col min="12826" max="13056" width="9.140625" style="412"/>
    <col min="13057" max="13057" width="95.140625" style="412" customWidth="1"/>
    <col min="13058" max="13058" width="13.5703125" style="412" customWidth="1"/>
    <col min="13059" max="13059" width="16.7109375" style="412" customWidth="1"/>
    <col min="13060" max="13060" width="13.42578125" style="412" customWidth="1"/>
    <col min="13061" max="13061" width="16.7109375" style="412" customWidth="1"/>
    <col min="13062" max="13062" width="17" style="412" customWidth="1"/>
    <col min="13063" max="13063" width="14.140625" style="412" customWidth="1"/>
    <col min="13064" max="13064" width="17" style="412" customWidth="1"/>
    <col min="13065" max="13065" width="16.7109375" style="412" customWidth="1"/>
    <col min="13066" max="13066" width="14.42578125" style="412" customWidth="1"/>
    <col min="13067" max="13071" width="16.7109375" style="412" customWidth="1"/>
    <col min="13072" max="13072" width="18" style="412" customWidth="1"/>
    <col min="13073" max="13074" width="10.7109375" style="412" customWidth="1"/>
    <col min="13075" max="13075" width="9.140625" style="412" customWidth="1"/>
    <col min="13076" max="13076" width="12.85546875" style="412" customWidth="1"/>
    <col min="13077" max="13077" width="23.42578125" style="412" customWidth="1"/>
    <col min="13078" max="13079" width="9.140625" style="412" customWidth="1"/>
    <col min="13080" max="13080" width="10.5703125" style="412" bestFit="1" customWidth="1"/>
    <col min="13081" max="13081" width="11.28515625" style="412" customWidth="1"/>
    <col min="13082" max="13312" width="9.140625" style="412"/>
    <col min="13313" max="13313" width="95.140625" style="412" customWidth="1"/>
    <col min="13314" max="13314" width="13.5703125" style="412" customWidth="1"/>
    <col min="13315" max="13315" width="16.7109375" style="412" customWidth="1"/>
    <col min="13316" max="13316" width="13.42578125" style="412" customWidth="1"/>
    <col min="13317" max="13317" width="16.7109375" style="412" customWidth="1"/>
    <col min="13318" max="13318" width="17" style="412" customWidth="1"/>
    <col min="13319" max="13319" width="14.140625" style="412" customWidth="1"/>
    <col min="13320" max="13320" width="17" style="412" customWidth="1"/>
    <col min="13321" max="13321" width="16.7109375" style="412" customWidth="1"/>
    <col min="13322" max="13322" width="14.42578125" style="412" customWidth="1"/>
    <col min="13323" max="13327" width="16.7109375" style="412" customWidth="1"/>
    <col min="13328" max="13328" width="18" style="412" customWidth="1"/>
    <col min="13329" max="13330" width="10.7109375" style="412" customWidth="1"/>
    <col min="13331" max="13331" width="9.140625" style="412" customWidth="1"/>
    <col min="13332" max="13332" width="12.85546875" style="412" customWidth="1"/>
    <col min="13333" max="13333" width="23.42578125" style="412" customWidth="1"/>
    <col min="13334" max="13335" width="9.140625" style="412" customWidth="1"/>
    <col min="13336" max="13336" width="10.5703125" style="412" bestFit="1" customWidth="1"/>
    <col min="13337" max="13337" width="11.28515625" style="412" customWidth="1"/>
    <col min="13338" max="13568" width="9.140625" style="412"/>
    <col min="13569" max="13569" width="95.140625" style="412" customWidth="1"/>
    <col min="13570" max="13570" width="13.5703125" style="412" customWidth="1"/>
    <col min="13571" max="13571" width="16.7109375" style="412" customWidth="1"/>
    <col min="13572" max="13572" width="13.42578125" style="412" customWidth="1"/>
    <col min="13573" max="13573" width="16.7109375" style="412" customWidth="1"/>
    <col min="13574" max="13574" width="17" style="412" customWidth="1"/>
    <col min="13575" max="13575" width="14.140625" style="412" customWidth="1"/>
    <col min="13576" max="13576" width="17" style="412" customWidth="1"/>
    <col min="13577" max="13577" width="16.7109375" style="412" customWidth="1"/>
    <col min="13578" max="13578" width="14.42578125" style="412" customWidth="1"/>
    <col min="13579" max="13583" width="16.7109375" style="412" customWidth="1"/>
    <col min="13584" max="13584" width="18" style="412" customWidth="1"/>
    <col min="13585" max="13586" width="10.7109375" style="412" customWidth="1"/>
    <col min="13587" max="13587" width="9.140625" style="412" customWidth="1"/>
    <col min="13588" max="13588" width="12.85546875" style="412" customWidth="1"/>
    <col min="13589" max="13589" width="23.42578125" style="412" customWidth="1"/>
    <col min="13590" max="13591" width="9.140625" style="412" customWidth="1"/>
    <col min="13592" max="13592" width="10.5703125" style="412" bestFit="1" customWidth="1"/>
    <col min="13593" max="13593" width="11.28515625" style="412" customWidth="1"/>
    <col min="13594" max="13824" width="9.140625" style="412"/>
    <col min="13825" max="13825" width="95.140625" style="412" customWidth="1"/>
    <col min="13826" max="13826" width="13.5703125" style="412" customWidth="1"/>
    <col min="13827" max="13827" width="16.7109375" style="412" customWidth="1"/>
    <col min="13828" max="13828" width="13.42578125" style="412" customWidth="1"/>
    <col min="13829" max="13829" width="16.7109375" style="412" customWidth="1"/>
    <col min="13830" max="13830" width="17" style="412" customWidth="1"/>
    <col min="13831" max="13831" width="14.140625" style="412" customWidth="1"/>
    <col min="13832" max="13832" width="17" style="412" customWidth="1"/>
    <col min="13833" max="13833" width="16.7109375" style="412" customWidth="1"/>
    <col min="13834" max="13834" width="14.42578125" style="412" customWidth="1"/>
    <col min="13835" max="13839" width="16.7109375" style="412" customWidth="1"/>
    <col min="13840" max="13840" width="18" style="412" customWidth="1"/>
    <col min="13841" max="13842" width="10.7109375" style="412" customWidth="1"/>
    <col min="13843" max="13843" width="9.140625" style="412" customWidth="1"/>
    <col min="13844" max="13844" width="12.85546875" style="412" customWidth="1"/>
    <col min="13845" max="13845" width="23.42578125" style="412" customWidth="1"/>
    <col min="13846" max="13847" width="9.140625" style="412" customWidth="1"/>
    <col min="13848" max="13848" width="10.5703125" style="412" bestFit="1" customWidth="1"/>
    <col min="13849" max="13849" width="11.28515625" style="412" customWidth="1"/>
    <col min="13850" max="14080" width="9.140625" style="412"/>
    <col min="14081" max="14081" width="95.140625" style="412" customWidth="1"/>
    <col min="14082" max="14082" width="13.5703125" style="412" customWidth="1"/>
    <col min="14083" max="14083" width="16.7109375" style="412" customWidth="1"/>
    <col min="14084" max="14084" width="13.42578125" style="412" customWidth="1"/>
    <col min="14085" max="14085" width="16.7109375" style="412" customWidth="1"/>
    <col min="14086" max="14086" width="17" style="412" customWidth="1"/>
    <col min="14087" max="14087" width="14.140625" style="412" customWidth="1"/>
    <col min="14088" max="14088" width="17" style="412" customWidth="1"/>
    <col min="14089" max="14089" width="16.7109375" style="412" customWidth="1"/>
    <col min="14090" max="14090" width="14.42578125" style="412" customWidth="1"/>
    <col min="14091" max="14095" width="16.7109375" style="412" customWidth="1"/>
    <col min="14096" max="14096" width="18" style="412" customWidth="1"/>
    <col min="14097" max="14098" width="10.7109375" style="412" customWidth="1"/>
    <col min="14099" max="14099" width="9.140625" style="412" customWidth="1"/>
    <col min="14100" max="14100" width="12.85546875" style="412" customWidth="1"/>
    <col min="14101" max="14101" width="23.42578125" style="412" customWidth="1"/>
    <col min="14102" max="14103" width="9.140625" style="412" customWidth="1"/>
    <col min="14104" max="14104" width="10.5703125" style="412" bestFit="1" customWidth="1"/>
    <col min="14105" max="14105" width="11.28515625" style="412" customWidth="1"/>
    <col min="14106" max="14336" width="9.140625" style="412"/>
    <col min="14337" max="14337" width="95.140625" style="412" customWidth="1"/>
    <col min="14338" max="14338" width="13.5703125" style="412" customWidth="1"/>
    <col min="14339" max="14339" width="16.7109375" style="412" customWidth="1"/>
    <col min="14340" max="14340" width="13.42578125" style="412" customWidth="1"/>
    <col min="14341" max="14341" width="16.7109375" style="412" customWidth="1"/>
    <col min="14342" max="14342" width="17" style="412" customWidth="1"/>
    <col min="14343" max="14343" width="14.140625" style="412" customWidth="1"/>
    <col min="14344" max="14344" width="17" style="412" customWidth="1"/>
    <col min="14345" max="14345" width="16.7109375" style="412" customWidth="1"/>
    <col min="14346" max="14346" width="14.42578125" style="412" customWidth="1"/>
    <col min="14347" max="14351" width="16.7109375" style="412" customWidth="1"/>
    <col min="14352" max="14352" width="18" style="412" customWidth="1"/>
    <col min="14353" max="14354" width="10.7109375" style="412" customWidth="1"/>
    <col min="14355" max="14355" width="9.140625" style="412" customWidth="1"/>
    <col min="14356" max="14356" width="12.85546875" style="412" customWidth="1"/>
    <col min="14357" max="14357" width="23.42578125" style="412" customWidth="1"/>
    <col min="14358" max="14359" width="9.140625" style="412" customWidth="1"/>
    <col min="14360" max="14360" width="10.5703125" style="412" bestFit="1" customWidth="1"/>
    <col min="14361" max="14361" width="11.28515625" style="412" customWidth="1"/>
    <col min="14362" max="14592" width="9.140625" style="412"/>
    <col min="14593" max="14593" width="95.140625" style="412" customWidth="1"/>
    <col min="14594" max="14594" width="13.5703125" style="412" customWidth="1"/>
    <col min="14595" max="14595" width="16.7109375" style="412" customWidth="1"/>
    <col min="14596" max="14596" width="13.42578125" style="412" customWidth="1"/>
    <col min="14597" max="14597" width="16.7109375" style="412" customWidth="1"/>
    <col min="14598" max="14598" width="17" style="412" customWidth="1"/>
    <col min="14599" max="14599" width="14.140625" style="412" customWidth="1"/>
    <col min="14600" max="14600" width="17" style="412" customWidth="1"/>
    <col min="14601" max="14601" width="16.7109375" style="412" customWidth="1"/>
    <col min="14602" max="14602" width="14.42578125" style="412" customWidth="1"/>
    <col min="14603" max="14607" width="16.7109375" style="412" customWidth="1"/>
    <col min="14608" max="14608" width="18" style="412" customWidth="1"/>
    <col min="14609" max="14610" width="10.7109375" style="412" customWidth="1"/>
    <col min="14611" max="14611" width="9.140625" style="412" customWidth="1"/>
    <col min="14612" max="14612" width="12.85546875" style="412" customWidth="1"/>
    <col min="14613" max="14613" width="23.42578125" style="412" customWidth="1"/>
    <col min="14614" max="14615" width="9.140625" style="412" customWidth="1"/>
    <col min="14616" max="14616" width="10.5703125" style="412" bestFit="1" customWidth="1"/>
    <col min="14617" max="14617" width="11.28515625" style="412" customWidth="1"/>
    <col min="14618" max="14848" width="9.140625" style="412"/>
    <col min="14849" max="14849" width="95.140625" style="412" customWidth="1"/>
    <col min="14850" max="14850" width="13.5703125" style="412" customWidth="1"/>
    <col min="14851" max="14851" width="16.7109375" style="412" customWidth="1"/>
    <col min="14852" max="14852" width="13.42578125" style="412" customWidth="1"/>
    <col min="14853" max="14853" width="16.7109375" style="412" customWidth="1"/>
    <col min="14854" max="14854" width="17" style="412" customWidth="1"/>
    <col min="14855" max="14855" width="14.140625" style="412" customWidth="1"/>
    <col min="14856" max="14856" width="17" style="412" customWidth="1"/>
    <col min="14857" max="14857" width="16.7109375" style="412" customWidth="1"/>
    <col min="14858" max="14858" width="14.42578125" style="412" customWidth="1"/>
    <col min="14859" max="14863" width="16.7109375" style="412" customWidth="1"/>
    <col min="14864" max="14864" width="18" style="412" customWidth="1"/>
    <col min="14865" max="14866" width="10.7109375" style="412" customWidth="1"/>
    <col min="14867" max="14867" width="9.140625" style="412" customWidth="1"/>
    <col min="14868" max="14868" width="12.85546875" style="412" customWidth="1"/>
    <col min="14869" max="14869" width="23.42578125" style="412" customWidth="1"/>
    <col min="14870" max="14871" width="9.140625" style="412" customWidth="1"/>
    <col min="14872" max="14872" width="10.5703125" style="412" bestFit="1" customWidth="1"/>
    <col min="14873" max="14873" width="11.28515625" style="412" customWidth="1"/>
    <col min="14874" max="15104" width="9.140625" style="412"/>
    <col min="15105" max="15105" width="95.140625" style="412" customWidth="1"/>
    <col min="15106" max="15106" width="13.5703125" style="412" customWidth="1"/>
    <col min="15107" max="15107" width="16.7109375" style="412" customWidth="1"/>
    <col min="15108" max="15108" width="13.42578125" style="412" customWidth="1"/>
    <col min="15109" max="15109" width="16.7109375" style="412" customWidth="1"/>
    <col min="15110" max="15110" width="17" style="412" customWidth="1"/>
    <col min="15111" max="15111" width="14.140625" style="412" customWidth="1"/>
    <col min="15112" max="15112" width="17" style="412" customWidth="1"/>
    <col min="15113" max="15113" width="16.7109375" style="412" customWidth="1"/>
    <col min="15114" max="15114" width="14.42578125" style="412" customWidth="1"/>
    <col min="15115" max="15119" width="16.7109375" style="412" customWidth="1"/>
    <col min="15120" max="15120" width="18" style="412" customWidth="1"/>
    <col min="15121" max="15122" width="10.7109375" style="412" customWidth="1"/>
    <col min="15123" max="15123" width="9.140625" style="412" customWidth="1"/>
    <col min="15124" max="15124" width="12.85546875" style="412" customWidth="1"/>
    <col min="15125" max="15125" width="23.42578125" style="412" customWidth="1"/>
    <col min="15126" max="15127" width="9.140625" style="412" customWidth="1"/>
    <col min="15128" max="15128" width="10.5703125" style="412" bestFit="1" customWidth="1"/>
    <col min="15129" max="15129" width="11.28515625" style="412" customWidth="1"/>
    <col min="15130" max="15360" width="9.140625" style="412"/>
    <col min="15361" max="15361" width="95.140625" style="412" customWidth="1"/>
    <col min="15362" max="15362" width="13.5703125" style="412" customWidth="1"/>
    <col min="15363" max="15363" width="16.7109375" style="412" customWidth="1"/>
    <col min="15364" max="15364" width="13.42578125" style="412" customWidth="1"/>
    <col min="15365" max="15365" width="16.7109375" style="412" customWidth="1"/>
    <col min="15366" max="15366" width="17" style="412" customWidth="1"/>
    <col min="15367" max="15367" width="14.140625" style="412" customWidth="1"/>
    <col min="15368" max="15368" width="17" style="412" customWidth="1"/>
    <col min="15369" max="15369" width="16.7109375" style="412" customWidth="1"/>
    <col min="15370" max="15370" width="14.42578125" style="412" customWidth="1"/>
    <col min="15371" max="15375" width="16.7109375" style="412" customWidth="1"/>
    <col min="15376" max="15376" width="18" style="412" customWidth="1"/>
    <col min="15377" max="15378" width="10.7109375" style="412" customWidth="1"/>
    <col min="15379" max="15379" width="9.140625" style="412" customWidth="1"/>
    <col min="15380" max="15380" width="12.85546875" style="412" customWidth="1"/>
    <col min="15381" max="15381" width="23.42578125" style="412" customWidth="1"/>
    <col min="15382" max="15383" width="9.140625" style="412" customWidth="1"/>
    <col min="15384" max="15384" width="10.5703125" style="412" bestFit="1" customWidth="1"/>
    <col min="15385" max="15385" width="11.28515625" style="412" customWidth="1"/>
    <col min="15386" max="15616" width="9.140625" style="412"/>
    <col min="15617" max="15617" width="95.140625" style="412" customWidth="1"/>
    <col min="15618" max="15618" width="13.5703125" style="412" customWidth="1"/>
    <col min="15619" max="15619" width="16.7109375" style="412" customWidth="1"/>
    <col min="15620" max="15620" width="13.42578125" style="412" customWidth="1"/>
    <col min="15621" max="15621" width="16.7109375" style="412" customWidth="1"/>
    <col min="15622" max="15622" width="17" style="412" customWidth="1"/>
    <col min="15623" max="15623" width="14.140625" style="412" customWidth="1"/>
    <col min="15624" max="15624" width="17" style="412" customWidth="1"/>
    <col min="15625" max="15625" width="16.7109375" style="412" customWidth="1"/>
    <col min="15626" max="15626" width="14.42578125" style="412" customWidth="1"/>
    <col min="15627" max="15631" width="16.7109375" style="412" customWidth="1"/>
    <col min="15632" max="15632" width="18" style="412" customWidth="1"/>
    <col min="15633" max="15634" width="10.7109375" style="412" customWidth="1"/>
    <col min="15635" max="15635" width="9.140625" style="412" customWidth="1"/>
    <col min="15636" max="15636" width="12.85546875" style="412" customWidth="1"/>
    <col min="15637" max="15637" width="23.42578125" style="412" customWidth="1"/>
    <col min="15638" max="15639" width="9.140625" style="412" customWidth="1"/>
    <col min="15640" max="15640" width="10.5703125" style="412" bestFit="1" customWidth="1"/>
    <col min="15641" max="15641" width="11.28515625" style="412" customWidth="1"/>
    <col min="15642" max="15872" width="9.140625" style="412"/>
    <col min="15873" max="15873" width="95.140625" style="412" customWidth="1"/>
    <col min="15874" max="15874" width="13.5703125" style="412" customWidth="1"/>
    <col min="15875" max="15875" width="16.7109375" style="412" customWidth="1"/>
    <col min="15876" max="15876" width="13.42578125" style="412" customWidth="1"/>
    <col min="15877" max="15877" width="16.7109375" style="412" customWidth="1"/>
    <col min="15878" max="15878" width="17" style="412" customWidth="1"/>
    <col min="15879" max="15879" width="14.140625" style="412" customWidth="1"/>
    <col min="15880" max="15880" width="17" style="412" customWidth="1"/>
    <col min="15881" max="15881" width="16.7109375" style="412" customWidth="1"/>
    <col min="15882" max="15882" width="14.42578125" style="412" customWidth="1"/>
    <col min="15883" max="15887" width="16.7109375" style="412" customWidth="1"/>
    <col min="15888" max="15888" width="18" style="412" customWidth="1"/>
    <col min="15889" max="15890" width="10.7109375" style="412" customWidth="1"/>
    <col min="15891" max="15891" width="9.140625" style="412" customWidth="1"/>
    <col min="15892" max="15892" width="12.85546875" style="412" customWidth="1"/>
    <col min="15893" max="15893" width="23.42578125" style="412" customWidth="1"/>
    <col min="15894" max="15895" width="9.140625" style="412" customWidth="1"/>
    <col min="15896" max="15896" width="10.5703125" style="412" bestFit="1" customWidth="1"/>
    <col min="15897" max="15897" width="11.28515625" style="412" customWidth="1"/>
    <col min="15898" max="16128" width="9.140625" style="412"/>
    <col min="16129" max="16129" width="95.140625" style="412" customWidth="1"/>
    <col min="16130" max="16130" width="13.5703125" style="412" customWidth="1"/>
    <col min="16131" max="16131" width="16.7109375" style="412" customWidth="1"/>
    <col min="16132" max="16132" width="13.42578125" style="412" customWidth="1"/>
    <col min="16133" max="16133" width="16.7109375" style="412" customWidth="1"/>
    <col min="16134" max="16134" width="17" style="412" customWidth="1"/>
    <col min="16135" max="16135" width="14.140625" style="412" customWidth="1"/>
    <col min="16136" max="16136" width="17" style="412" customWidth="1"/>
    <col min="16137" max="16137" width="16.7109375" style="412" customWidth="1"/>
    <col min="16138" max="16138" width="14.42578125" style="412" customWidth="1"/>
    <col min="16139" max="16143" width="16.7109375" style="412" customWidth="1"/>
    <col min="16144" max="16144" width="18" style="412" customWidth="1"/>
    <col min="16145" max="16146" width="10.7109375" style="412" customWidth="1"/>
    <col min="16147" max="16147" width="9.140625" style="412" customWidth="1"/>
    <col min="16148" max="16148" width="12.85546875" style="412" customWidth="1"/>
    <col min="16149" max="16149" width="23.42578125" style="412" customWidth="1"/>
    <col min="16150" max="16151" width="9.140625" style="412" customWidth="1"/>
    <col min="16152" max="16152" width="10.5703125" style="412" bestFit="1" customWidth="1"/>
    <col min="16153" max="16153" width="11.28515625" style="412" customWidth="1"/>
    <col min="16154" max="16384" width="9.140625" style="412"/>
  </cols>
  <sheetData>
    <row r="1" spans="1:21" ht="25.5" customHeight="1">
      <c r="A1" s="3715" t="s">
        <v>332</v>
      </c>
      <c r="B1" s="3715"/>
      <c r="C1" s="3715"/>
      <c r="D1" s="3715"/>
      <c r="E1" s="3715"/>
      <c r="F1" s="3715"/>
      <c r="G1" s="3715"/>
      <c r="H1" s="3715"/>
      <c r="I1" s="3715"/>
      <c r="J1" s="3715"/>
      <c r="K1" s="3715"/>
      <c r="L1" s="3715"/>
      <c r="M1" s="3715"/>
      <c r="N1" s="3715"/>
      <c r="O1" s="3715"/>
      <c r="P1" s="3715"/>
      <c r="Q1" s="409"/>
      <c r="R1" s="409"/>
      <c r="S1" s="409"/>
      <c r="T1" s="409"/>
    </row>
    <row r="2" spans="1:21">
      <c r="A2" s="4178" t="s">
        <v>92</v>
      </c>
      <c r="B2" s="4178"/>
      <c r="C2" s="4178"/>
      <c r="D2" s="4178"/>
      <c r="E2" s="4178"/>
      <c r="F2" s="4178"/>
      <c r="G2" s="4178"/>
      <c r="H2" s="4178"/>
      <c r="I2" s="4178"/>
      <c r="J2" s="4178"/>
      <c r="K2" s="4178"/>
      <c r="L2" s="4178"/>
      <c r="M2" s="4178"/>
      <c r="N2" s="4178"/>
      <c r="O2" s="4178"/>
      <c r="P2" s="4178"/>
    </row>
    <row r="3" spans="1:21" ht="25.5" customHeight="1">
      <c r="A3" s="3715" t="s">
        <v>405</v>
      </c>
      <c r="B3" s="3715"/>
      <c r="C3" s="3715"/>
      <c r="D3" s="3715"/>
      <c r="E3" s="3715"/>
      <c r="F3" s="3715"/>
      <c r="G3" s="3715"/>
      <c r="H3" s="3715"/>
      <c r="I3" s="3715"/>
      <c r="J3" s="3715"/>
      <c r="K3" s="3715"/>
      <c r="L3" s="3715"/>
      <c r="M3" s="3715"/>
      <c r="N3" s="3715"/>
      <c r="O3" s="3715"/>
      <c r="P3" s="3715"/>
      <c r="Q3" s="3691"/>
      <c r="R3" s="3691"/>
    </row>
    <row r="4" spans="1:21" ht="26.25" thickBot="1">
      <c r="A4" s="415"/>
    </row>
    <row r="5" spans="1:21" ht="18.75" customHeight="1">
      <c r="A5" s="4439" t="s">
        <v>9</v>
      </c>
      <c r="B5" s="4440" t="s">
        <v>0</v>
      </c>
      <c r="C5" s="4441"/>
      <c r="D5" s="3872"/>
      <c r="E5" s="4440" t="s">
        <v>1</v>
      </c>
      <c r="F5" s="4441"/>
      <c r="G5" s="3872"/>
      <c r="H5" s="4440" t="s">
        <v>2</v>
      </c>
      <c r="I5" s="4441"/>
      <c r="J5" s="3872"/>
      <c r="K5" s="4440" t="s">
        <v>3</v>
      </c>
      <c r="L5" s="4441"/>
      <c r="M5" s="3872"/>
      <c r="N5" s="4440">
        <v>5</v>
      </c>
      <c r="O5" s="4441"/>
      <c r="P5" s="3872"/>
      <c r="Q5" s="4442" t="s">
        <v>6</v>
      </c>
      <c r="R5" s="4443"/>
      <c r="S5" s="4444"/>
      <c r="T5" s="416"/>
      <c r="U5" s="416"/>
    </row>
    <row r="6" spans="1:21" ht="27" thickBot="1">
      <c r="A6" s="4180"/>
      <c r="B6" s="3726"/>
      <c r="C6" s="3727"/>
      <c r="D6" s="3728"/>
      <c r="E6" s="4445"/>
      <c r="F6" s="3880"/>
      <c r="G6" s="3881"/>
      <c r="H6" s="4445"/>
      <c r="I6" s="3880"/>
      <c r="J6" s="3881"/>
      <c r="K6" s="3726"/>
      <c r="L6" s="3727"/>
      <c r="M6" s="3728"/>
      <c r="N6" s="3726"/>
      <c r="O6" s="3727"/>
      <c r="P6" s="3728"/>
      <c r="Q6" s="4446"/>
      <c r="R6" s="4447"/>
      <c r="S6" s="4194"/>
      <c r="T6" s="416"/>
      <c r="U6" s="416"/>
    </row>
    <row r="7" spans="1:21" ht="60.75" thickBot="1">
      <c r="A7" s="4448"/>
      <c r="B7" s="1093" t="s">
        <v>26</v>
      </c>
      <c r="C7" s="1093" t="s">
        <v>27</v>
      </c>
      <c r="D7" s="1094" t="s">
        <v>4</v>
      </c>
      <c r="E7" s="1093" t="s">
        <v>26</v>
      </c>
      <c r="F7" s="1093" t="s">
        <v>27</v>
      </c>
      <c r="G7" s="1094" t="s">
        <v>4</v>
      </c>
      <c r="H7" s="1093" t="s">
        <v>93</v>
      </c>
      <c r="I7" s="1093" t="s">
        <v>27</v>
      </c>
      <c r="J7" s="1094" t="s">
        <v>4</v>
      </c>
      <c r="K7" s="1093" t="s">
        <v>93</v>
      </c>
      <c r="L7" s="1093" t="s">
        <v>27</v>
      </c>
      <c r="M7" s="1094" t="s">
        <v>4</v>
      </c>
      <c r="N7" s="1093" t="s">
        <v>93</v>
      </c>
      <c r="O7" s="1093" t="s">
        <v>27</v>
      </c>
      <c r="P7" s="1094" t="s">
        <v>4</v>
      </c>
      <c r="Q7" s="1093" t="s">
        <v>26</v>
      </c>
      <c r="R7" s="1093" t="s">
        <v>27</v>
      </c>
      <c r="S7" s="4449" t="s">
        <v>4</v>
      </c>
      <c r="T7" s="416"/>
      <c r="U7" s="416"/>
    </row>
    <row r="8" spans="1:21" ht="27" thickBot="1">
      <c r="A8" s="1081" t="s">
        <v>22</v>
      </c>
      <c r="B8" s="1082"/>
      <c r="C8" s="1082"/>
      <c r="D8" s="1082"/>
      <c r="E8" s="1082"/>
      <c r="F8" s="1082"/>
      <c r="G8" s="4450"/>
      <c r="H8" s="4451"/>
      <c r="I8" s="1082"/>
      <c r="J8" s="1082"/>
      <c r="K8" s="1082"/>
      <c r="L8" s="1082"/>
      <c r="M8" s="4450"/>
      <c r="N8" s="1082"/>
      <c r="O8" s="1082"/>
      <c r="P8" s="4450"/>
      <c r="Q8" s="1082"/>
      <c r="R8" s="1082"/>
      <c r="S8" s="4450"/>
      <c r="T8" s="416"/>
      <c r="U8" s="416"/>
    </row>
    <row r="9" spans="1:21" ht="40.5" customHeight="1">
      <c r="A9" s="4452" t="s">
        <v>334</v>
      </c>
      <c r="B9" s="4453">
        <v>0</v>
      </c>
      <c r="C9" s="4454">
        <v>0</v>
      </c>
      <c r="D9" s="4455">
        <v>0</v>
      </c>
      <c r="E9" s="4456">
        <v>6</v>
      </c>
      <c r="F9" s="3543">
        <v>2</v>
      </c>
      <c r="G9" s="1604">
        <v>8</v>
      </c>
      <c r="H9" s="4456">
        <v>10</v>
      </c>
      <c r="I9" s="3543">
        <v>1</v>
      </c>
      <c r="J9" s="1604">
        <v>11</v>
      </c>
      <c r="K9" s="4456">
        <v>9</v>
      </c>
      <c r="L9" s="3543">
        <v>0</v>
      </c>
      <c r="M9" s="3518">
        <v>9</v>
      </c>
      <c r="N9" s="4456">
        <v>5</v>
      </c>
      <c r="O9" s="3543">
        <v>0</v>
      </c>
      <c r="P9" s="3518">
        <v>5</v>
      </c>
      <c r="Q9" s="4457">
        <f>B9+E9+H9+N93+K9+N9</f>
        <v>30</v>
      </c>
      <c r="R9" s="4457">
        <f>C9+F9+I9+O9+L9</f>
        <v>3</v>
      </c>
      <c r="S9" s="4458">
        <f>SUM(Q9:R9)</f>
        <v>33</v>
      </c>
      <c r="T9" s="416"/>
      <c r="U9" s="416"/>
    </row>
    <row r="10" spans="1:21" ht="26.25">
      <c r="A10" s="4452" t="s">
        <v>335</v>
      </c>
      <c r="B10" s="4453">
        <v>0</v>
      </c>
      <c r="C10" s="4454">
        <v>0</v>
      </c>
      <c r="D10" s="4455">
        <v>0</v>
      </c>
      <c r="E10" s="4456">
        <v>0</v>
      </c>
      <c r="F10" s="3543">
        <v>0</v>
      </c>
      <c r="G10" s="1604">
        <v>0</v>
      </c>
      <c r="H10" s="4456">
        <v>0</v>
      </c>
      <c r="I10" s="3543">
        <v>0</v>
      </c>
      <c r="J10" s="1604">
        <v>0</v>
      </c>
      <c r="K10" s="4456">
        <v>0</v>
      </c>
      <c r="L10" s="3543">
        <v>0</v>
      </c>
      <c r="M10" s="3518">
        <v>0</v>
      </c>
      <c r="N10" s="4456">
        <v>0</v>
      </c>
      <c r="O10" s="3543">
        <v>7</v>
      </c>
      <c r="P10" s="3518">
        <v>7</v>
      </c>
      <c r="Q10" s="4457">
        <f>B10+E10+H10+N94+K10+N10</f>
        <v>0</v>
      </c>
      <c r="R10" s="4457">
        <f>C10+F10+I10+O10+L10</f>
        <v>7</v>
      </c>
      <c r="S10" s="4458">
        <f>SUM(Q10:R10)</f>
        <v>7</v>
      </c>
      <c r="T10" s="416"/>
      <c r="U10" s="416"/>
    </row>
    <row r="11" spans="1:21" ht="26.25">
      <c r="A11" s="4452" t="s">
        <v>336</v>
      </c>
      <c r="B11" s="4453">
        <v>8</v>
      </c>
      <c r="C11" s="4454">
        <v>7</v>
      </c>
      <c r="D11" s="4455">
        <v>15</v>
      </c>
      <c r="E11" s="4456">
        <v>10</v>
      </c>
      <c r="F11" s="3543">
        <v>6</v>
      </c>
      <c r="G11" s="1604">
        <v>16</v>
      </c>
      <c r="H11" s="4456">
        <v>15</v>
      </c>
      <c r="I11" s="3543">
        <v>6</v>
      </c>
      <c r="J11" s="1604">
        <v>21</v>
      </c>
      <c r="K11" s="4456">
        <v>12</v>
      </c>
      <c r="L11" s="3543">
        <v>3</v>
      </c>
      <c r="M11" s="3518">
        <v>15</v>
      </c>
      <c r="N11" s="4456">
        <v>11</v>
      </c>
      <c r="O11" s="3543">
        <v>5</v>
      </c>
      <c r="P11" s="3518">
        <v>16</v>
      </c>
      <c r="Q11" s="4457">
        <f>B11+E11+H11+N95+K11+N11</f>
        <v>56</v>
      </c>
      <c r="R11" s="4457">
        <f>C11+F11+I11+O11+L11</f>
        <v>27</v>
      </c>
      <c r="S11" s="4458">
        <f>SUM(Q11:R11)</f>
        <v>83</v>
      </c>
      <c r="T11" s="416"/>
      <c r="U11" s="416"/>
    </row>
    <row r="12" spans="1:21" ht="27" thickBot="1">
      <c r="A12" s="4452" t="s">
        <v>337</v>
      </c>
      <c r="B12" s="4453">
        <v>7</v>
      </c>
      <c r="C12" s="4454">
        <v>1</v>
      </c>
      <c r="D12" s="4455">
        <v>8</v>
      </c>
      <c r="E12" s="4456">
        <v>11</v>
      </c>
      <c r="F12" s="3543">
        <v>1</v>
      </c>
      <c r="G12" s="1604">
        <v>12</v>
      </c>
      <c r="H12" s="4456">
        <v>9</v>
      </c>
      <c r="I12" s="3543">
        <v>1</v>
      </c>
      <c r="J12" s="1604">
        <v>10</v>
      </c>
      <c r="K12" s="4456">
        <v>9</v>
      </c>
      <c r="L12" s="3543">
        <v>2</v>
      </c>
      <c r="M12" s="3518">
        <v>11</v>
      </c>
      <c r="N12" s="4456">
        <v>2</v>
      </c>
      <c r="O12" s="3543">
        <v>2</v>
      </c>
      <c r="P12" s="3518">
        <v>4</v>
      </c>
      <c r="Q12" s="4457">
        <f>B12+E12+H12+N96+K12+N12</f>
        <v>38</v>
      </c>
      <c r="R12" s="4457">
        <f>C12+F12+I12+O12+L12</f>
        <v>7</v>
      </c>
      <c r="S12" s="4458">
        <f>SUM(Q12:R12)</f>
        <v>45</v>
      </c>
      <c r="T12" s="416"/>
      <c r="U12" s="416"/>
    </row>
    <row r="13" spans="1:21" ht="27" thickBot="1">
      <c r="A13" s="4459" t="s">
        <v>12</v>
      </c>
      <c r="B13" s="1083">
        <f>SUM(B9:B12)</f>
        <v>15</v>
      </c>
      <c r="C13" s="1083">
        <f t="shared" ref="C13:P13" si="0">SUM(C9:C12)</f>
        <v>8</v>
      </c>
      <c r="D13" s="1083">
        <f t="shared" si="0"/>
        <v>23</v>
      </c>
      <c r="E13" s="1083">
        <f t="shared" si="0"/>
        <v>27</v>
      </c>
      <c r="F13" s="1083">
        <f t="shared" si="0"/>
        <v>9</v>
      </c>
      <c r="G13" s="1083">
        <f t="shared" si="0"/>
        <v>36</v>
      </c>
      <c r="H13" s="1083">
        <f t="shared" si="0"/>
        <v>34</v>
      </c>
      <c r="I13" s="1083">
        <f t="shared" si="0"/>
        <v>8</v>
      </c>
      <c r="J13" s="1083">
        <f t="shared" si="0"/>
        <v>42</v>
      </c>
      <c r="K13" s="1083">
        <f t="shared" si="0"/>
        <v>30</v>
      </c>
      <c r="L13" s="1083">
        <f t="shared" si="0"/>
        <v>5</v>
      </c>
      <c r="M13" s="1083">
        <f t="shared" si="0"/>
        <v>35</v>
      </c>
      <c r="N13" s="1083">
        <f t="shared" si="0"/>
        <v>18</v>
      </c>
      <c r="O13" s="1083">
        <f t="shared" si="0"/>
        <v>14</v>
      </c>
      <c r="P13" s="1083">
        <f t="shared" si="0"/>
        <v>32</v>
      </c>
      <c r="Q13" s="1083">
        <f>SUM(Q9:Q12)</f>
        <v>124</v>
      </c>
      <c r="R13" s="1083">
        <f>SUM(R9:R12)</f>
        <v>44</v>
      </c>
      <c r="S13" s="4460">
        <f>SUM(S9:S12)</f>
        <v>168</v>
      </c>
      <c r="T13" s="416"/>
      <c r="U13" s="416"/>
    </row>
    <row r="14" spans="1:21" ht="27" thickBot="1">
      <c r="A14" s="4459" t="s">
        <v>23</v>
      </c>
      <c r="B14" s="4461"/>
      <c r="C14" s="4462"/>
      <c r="D14" s="4463"/>
      <c r="E14" s="2321"/>
      <c r="F14" s="2321"/>
      <c r="G14" s="589"/>
      <c r="H14" s="2321"/>
      <c r="I14" s="2321"/>
      <c r="J14" s="17"/>
      <c r="K14" s="590"/>
      <c r="L14" s="2321"/>
      <c r="M14" s="589"/>
      <c r="N14" s="590"/>
      <c r="O14" s="2321"/>
      <c r="P14" s="589"/>
      <c r="Q14" s="2543"/>
      <c r="R14" s="591"/>
      <c r="S14" s="592"/>
      <c r="T14" s="417"/>
      <c r="U14" s="417"/>
    </row>
    <row r="15" spans="1:21" ht="26.25">
      <c r="A15" s="4464" t="s">
        <v>11</v>
      </c>
      <c r="B15" s="4465"/>
      <c r="C15" s="4466"/>
      <c r="D15" s="4467"/>
      <c r="E15" s="4468"/>
      <c r="F15" s="4466"/>
      <c r="G15" s="4467"/>
      <c r="H15" s="4468"/>
      <c r="I15" s="4466" t="s">
        <v>7</v>
      </c>
      <c r="J15" s="4469"/>
      <c r="K15" s="4465"/>
      <c r="L15" s="4466"/>
      <c r="M15" s="4467"/>
      <c r="N15" s="4465"/>
      <c r="O15" s="4466"/>
      <c r="P15" s="4467"/>
      <c r="Q15" s="4470"/>
      <c r="R15" s="4471"/>
      <c r="S15" s="4472"/>
      <c r="T15" s="418"/>
      <c r="U15" s="418"/>
    </row>
    <row r="16" spans="1:21" ht="40.5">
      <c r="A16" s="4452" t="s">
        <v>334</v>
      </c>
      <c r="B16" s="4453">
        <v>0</v>
      </c>
      <c r="C16" s="4454">
        <v>0</v>
      </c>
      <c r="D16" s="4455">
        <v>0</v>
      </c>
      <c r="E16" s="4456">
        <v>6</v>
      </c>
      <c r="F16" s="3543">
        <v>2</v>
      </c>
      <c r="G16" s="1604">
        <v>8</v>
      </c>
      <c r="H16" s="4456">
        <v>10</v>
      </c>
      <c r="I16" s="3543">
        <v>1</v>
      </c>
      <c r="J16" s="1604">
        <v>11</v>
      </c>
      <c r="K16" s="4456">
        <v>9</v>
      </c>
      <c r="L16" s="3543">
        <v>0</v>
      </c>
      <c r="M16" s="3518">
        <v>9</v>
      </c>
      <c r="N16" s="4456">
        <v>5</v>
      </c>
      <c r="O16" s="3543">
        <v>0</v>
      </c>
      <c r="P16" s="3518">
        <v>5</v>
      </c>
      <c r="Q16" s="4457">
        <f>B16+E16+H16+N100+K16+N16</f>
        <v>30</v>
      </c>
      <c r="R16" s="4457">
        <f>C16+F16+I16+O16+L16</f>
        <v>3</v>
      </c>
      <c r="S16" s="4458">
        <f t="shared" ref="S16:S22" si="1">SUM(Q16:R16)</f>
        <v>33</v>
      </c>
      <c r="T16" s="418"/>
      <c r="U16" s="418"/>
    </row>
    <row r="17" spans="1:21" ht="26.25">
      <c r="A17" s="4452" t="s">
        <v>335</v>
      </c>
      <c r="B17" s="4453">
        <v>0</v>
      </c>
      <c r="C17" s="4454">
        <v>0</v>
      </c>
      <c r="D17" s="4455">
        <v>0</v>
      </c>
      <c r="E17" s="4456">
        <v>0</v>
      </c>
      <c r="F17" s="3543">
        <v>0</v>
      </c>
      <c r="G17" s="1604">
        <v>0</v>
      </c>
      <c r="H17" s="4456">
        <v>0</v>
      </c>
      <c r="I17" s="3543">
        <v>0</v>
      </c>
      <c r="J17" s="1604">
        <v>0</v>
      </c>
      <c r="K17" s="4456">
        <v>0</v>
      </c>
      <c r="L17" s="3543">
        <v>0</v>
      </c>
      <c r="M17" s="3518">
        <v>0</v>
      </c>
      <c r="N17" s="4456">
        <v>0</v>
      </c>
      <c r="O17" s="3543">
        <v>7</v>
      </c>
      <c r="P17" s="3518">
        <v>7</v>
      </c>
      <c r="Q17" s="4457">
        <f>B17+E17+H17+N101+K17+N17</f>
        <v>0</v>
      </c>
      <c r="R17" s="4457">
        <f>C17+F17+I17+O17+L17</f>
        <v>7</v>
      </c>
      <c r="S17" s="4458">
        <f t="shared" si="1"/>
        <v>7</v>
      </c>
      <c r="T17" s="418"/>
      <c r="U17" s="418"/>
    </row>
    <row r="18" spans="1:21" ht="26.25">
      <c r="A18" s="4452" t="s">
        <v>336</v>
      </c>
      <c r="B18" s="4453">
        <v>8</v>
      </c>
      <c r="C18" s="4454">
        <v>7</v>
      </c>
      <c r="D18" s="4455">
        <v>15</v>
      </c>
      <c r="E18" s="4456">
        <v>10</v>
      </c>
      <c r="F18" s="3543">
        <v>6</v>
      </c>
      <c r="G18" s="1604">
        <v>16</v>
      </c>
      <c r="H18" s="4456">
        <v>13</v>
      </c>
      <c r="I18" s="3543">
        <v>6</v>
      </c>
      <c r="J18" s="1604">
        <v>19</v>
      </c>
      <c r="K18" s="4456">
        <v>11</v>
      </c>
      <c r="L18" s="3543">
        <v>3</v>
      </c>
      <c r="M18" s="3518">
        <v>14</v>
      </c>
      <c r="N18" s="4456">
        <v>11</v>
      </c>
      <c r="O18" s="3543">
        <v>5</v>
      </c>
      <c r="P18" s="3518">
        <v>16</v>
      </c>
      <c r="Q18" s="4457">
        <f>B18+E18+H18+N102+K18+N18</f>
        <v>53</v>
      </c>
      <c r="R18" s="4457">
        <f>C18+F18+I18+O18+L18</f>
        <v>27</v>
      </c>
      <c r="S18" s="4458">
        <f t="shared" si="1"/>
        <v>80</v>
      </c>
      <c r="T18" s="418"/>
      <c r="U18" s="418"/>
    </row>
    <row r="19" spans="1:21" ht="27" thickBot="1">
      <c r="A19" s="4452" t="s">
        <v>337</v>
      </c>
      <c r="B19" s="4453">
        <v>7</v>
      </c>
      <c r="C19" s="4454">
        <v>1</v>
      </c>
      <c r="D19" s="4455">
        <v>8</v>
      </c>
      <c r="E19" s="4456">
        <v>11</v>
      </c>
      <c r="F19" s="3543">
        <v>1</v>
      </c>
      <c r="G19" s="1604">
        <v>12</v>
      </c>
      <c r="H19" s="4456">
        <v>9</v>
      </c>
      <c r="I19" s="3543">
        <v>1</v>
      </c>
      <c r="J19" s="1604">
        <v>10</v>
      </c>
      <c r="K19" s="4456">
        <v>9</v>
      </c>
      <c r="L19" s="3543">
        <v>2</v>
      </c>
      <c r="M19" s="3518">
        <v>11</v>
      </c>
      <c r="N19" s="4456">
        <v>2</v>
      </c>
      <c r="O19" s="3543">
        <v>2</v>
      </c>
      <c r="P19" s="3518">
        <v>4</v>
      </c>
      <c r="Q19" s="4457">
        <f>B19+E19+H19+N103+K19+N19</f>
        <v>38</v>
      </c>
      <c r="R19" s="4457">
        <f>C19+F19+I19+O19+L19</f>
        <v>7</v>
      </c>
      <c r="S19" s="4458">
        <f t="shared" si="1"/>
        <v>45</v>
      </c>
      <c r="T19" s="418"/>
      <c r="U19" s="418"/>
    </row>
    <row r="20" spans="1:21" ht="26.25" thickBot="1">
      <c r="A20" s="4479" t="s">
        <v>8</v>
      </c>
      <c r="B20" s="1083">
        <f t="shared" ref="B20:P20" si="2">SUM(B16:B19)</f>
        <v>15</v>
      </c>
      <c r="C20" s="1083">
        <f t="shared" si="2"/>
        <v>8</v>
      </c>
      <c r="D20" s="1083">
        <f t="shared" si="2"/>
        <v>23</v>
      </c>
      <c r="E20" s="1083">
        <f t="shared" si="2"/>
        <v>27</v>
      </c>
      <c r="F20" s="1083">
        <f t="shared" si="2"/>
        <v>9</v>
      </c>
      <c r="G20" s="1083">
        <f t="shared" si="2"/>
        <v>36</v>
      </c>
      <c r="H20" s="1083">
        <f t="shared" si="2"/>
        <v>32</v>
      </c>
      <c r="I20" s="1083">
        <f t="shared" si="2"/>
        <v>8</v>
      </c>
      <c r="J20" s="1083">
        <f t="shared" si="2"/>
        <v>40</v>
      </c>
      <c r="K20" s="1083">
        <f t="shared" si="2"/>
        <v>29</v>
      </c>
      <c r="L20" s="1083">
        <f t="shared" si="2"/>
        <v>5</v>
      </c>
      <c r="M20" s="1083">
        <f t="shared" si="2"/>
        <v>34</v>
      </c>
      <c r="N20" s="1083">
        <f t="shared" si="2"/>
        <v>18</v>
      </c>
      <c r="O20" s="1083">
        <f t="shared" si="2"/>
        <v>14</v>
      </c>
      <c r="P20" s="1083">
        <f t="shared" si="2"/>
        <v>32</v>
      </c>
      <c r="Q20" s="1198">
        <f>Q16+Q17+Q18+Q19</f>
        <v>121</v>
      </c>
      <c r="R20" s="4480">
        <f>R19+R18+R17+R16</f>
        <v>44</v>
      </c>
      <c r="S20" s="4481">
        <f t="shared" si="1"/>
        <v>165</v>
      </c>
      <c r="T20" s="418"/>
      <c r="U20" s="418"/>
    </row>
    <row r="21" spans="1:21" ht="34.5" customHeight="1" thickBot="1">
      <c r="A21" s="4507" t="s">
        <v>25</v>
      </c>
      <c r="B21" s="4508"/>
      <c r="C21" s="4509"/>
      <c r="D21" s="4510"/>
      <c r="E21" s="4511"/>
      <c r="F21" s="4509"/>
      <c r="G21" s="4512"/>
      <c r="H21" s="4513"/>
      <c r="I21" s="4514"/>
      <c r="J21" s="4515"/>
      <c r="K21" s="2481"/>
      <c r="L21" s="4514"/>
      <c r="M21" s="4515"/>
      <c r="N21" s="2481"/>
      <c r="O21" s="4514"/>
      <c r="P21" s="4515"/>
      <c r="Q21" s="4516"/>
      <c r="R21" s="4517"/>
      <c r="S21" s="4518"/>
      <c r="T21" s="418"/>
      <c r="U21" s="418"/>
    </row>
    <row r="22" spans="1:21" ht="34.5" customHeight="1" thickBot="1">
      <c r="A22" s="4502" t="s">
        <v>336</v>
      </c>
      <c r="B22" s="4503">
        <v>0</v>
      </c>
      <c r="C22" s="4504">
        <v>0</v>
      </c>
      <c r="D22" s="4505">
        <v>0</v>
      </c>
      <c r="E22" s="2485">
        <v>0</v>
      </c>
      <c r="F22" s="4504">
        <v>0</v>
      </c>
      <c r="G22" s="4505">
        <v>0</v>
      </c>
      <c r="H22" s="2485">
        <v>2</v>
      </c>
      <c r="I22" s="4504">
        <v>0</v>
      </c>
      <c r="J22" s="4506">
        <v>2</v>
      </c>
      <c r="K22" s="4503">
        <v>1</v>
      </c>
      <c r="L22" s="4504">
        <v>0</v>
      </c>
      <c r="M22" s="4505">
        <v>1</v>
      </c>
      <c r="N22" s="4503">
        <v>0</v>
      </c>
      <c r="O22" s="4504">
        <v>0</v>
      </c>
      <c r="P22" s="4505">
        <v>0</v>
      </c>
      <c r="Q22" s="4491">
        <f>B22+E22+H22+N22+K22</f>
        <v>3</v>
      </c>
      <c r="R22" s="4492">
        <f>C22+F22+I22+O22</f>
        <v>0</v>
      </c>
      <c r="S22" s="4493">
        <f t="shared" si="1"/>
        <v>3</v>
      </c>
      <c r="T22" s="419"/>
      <c r="U22" s="419"/>
    </row>
    <row r="23" spans="1:21" ht="32.25" customHeight="1" thickBot="1">
      <c r="A23" s="1081" t="s">
        <v>13</v>
      </c>
      <c r="B23" s="1089">
        <f t="shared" ref="B23:P23" si="3">SUM(B22:B22)</f>
        <v>0</v>
      </c>
      <c r="C23" s="1089">
        <f t="shared" si="3"/>
        <v>0</v>
      </c>
      <c r="D23" s="4496">
        <f t="shared" si="3"/>
        <v>0</v>
      </c>
      <c r="E23" s="4497">
        <f t="shared" si="3"/>
        <v>0</v>
      </c>
      <c r="F23" s="1089">
        <f t="shared" si="3"/>
        <v>0</v>
      </c>
      <c r="G23" s="4496">
        <f t="shared" si="3"/>
        <v>0</v>
      </c>
      <c r="H23" s="4497">
        <f t="shared" si="3"/>
        <v>2</v>
      </c>
      <c r="I23" s="1089">
        <f t="shared" si="3"/>
        <v>0</v>
      </c>
      <c r="J23" s="1089">
        <f t="shared" si="3"/>
        <v>2</v>
      </c>
      <c r="K23" s="1089">
        <f t="shared" si="3"/>
        <v>1</v>
      </c>
      <c r="L23" s="1089">
        <f t="shared" si="3"/>
        <v>0</v>
      </c>
      <c r="M23" s="4496">
        <f t="shared" si="3"/>
        <v>1</v>
      </c>
      <c r="N23" s="1089">
        <f t="shared" si="3"/>
        <v>0</v>
      </c>
      <c r="O23" s="1089">
        <f t="shared" si="3"/>
        <v>0</v>
      </c>
      <c r="P23" s="4496">
        <f t="shared" si="3"/>
        <v>0</v>
      </c>
      <c r="Q23" s="1089">
        <v>3</v>
      </c>
      <c r="R23" s="1089">
        <f>SUM(R22:R22)</f>
        <v>0</v>
      </c>
      <c r="S23" s="4496">
        <f>SUM(S22:S22)</f>
        <v>3</v>
      </c>
      <c r="T23" s="421"/>
      <c r="U23" s="421"/>
    </row>
    <row r="24" spans="1:21" ht="26.25" thickBot="1">
      <c r="A24" s="1090" t="s">
        <v>10</v>
      </c>
      <c r="B24" s="1083">
        <f>B20</f>
        <v>15</v>
      </c>
      <c r="C24" s="1083">
        <f t="shared" ref="C24:P24" si="4">C20</f>
        <v>8</v>
      </c>
      <c r="D24" s="1083">
        <f t="shared" si="4"/>
        <v>23</v>
      </c>
      <c r="E24" s="1083">
        <f t="shared" si="4"/>
        <v>27</v>
      </c>
      <c r="F24" s="1083">
        <f t="shared" si="4"/>
        <v>9</v>
      </c>
      <c r="G24" s="1083">
        <f t="shared" si="4"/>
        <v>36</v>
      </c>
      <c r="H24" s="1083">
        <f t="shared" si="4"/>
        <v>32</v>
      </c>
      <c r="I24" s="1083">
        <f t="shared" si="4"/>
        <v>8</v>
      </c>
      <c r="J24" s="1083">
        <f t="shared" si="4"/>
        <v>40</v>
      </c>
      <c r="K24" s="1083">
        <f t="shared" si="4"/>
        <v>29</v>
      </c>
      <c r="L24" s="1083">
        <f t="shared" si="4"/>
        <v>5</v>
      </c>
      <c r="M24" s="1083">
        <f t="shared" si="4"/>
        <v>34</v>
      </c>
      <c r="N24" s="1083">
        <f t="shared" si="4"/>
        <v>18</v>
      </c>
      <c r="O24" s="1083">
        <f t="shared" si="4"/>
        <v>14</v>
      </c>
      <c r="P24" s="1083">
        <f t="shared" si="4"/>
        <v>32</v>
      </c>
      <c r="Q24" s="1083">
        <f>Q20</f>
        <v>121</v>
      </c>
      <c r="R24" s="1083">
        <f>R20</f>
        <v>44</v>
      </c>
      <c r="S24" s="4460">
        <f>S20</f>
        <v>165</v>
      </c>
      <c r="T24" s="421"/>
      <c r="U24" s="421"/>
    </row>
    <row r="25" spans="1:21" ht="26.25" thickBot="1">
      <c r="A25" s="1090" t="s">
        <v>14</v>
      </c>
      <c r="B25" s="1083">
        <f>B23</f>
        <v>0</v>
      </c>
      <c r="C25" s="1083">
        <f t="shared" ref="C25:P25" si="5">C23</f>
        <v>0</v>
      </c>
      <c r="D25" s="1083">
        <f t="shared" si="5"/>
        <v>0</v>
      </c>
      <c r="E25" s="1083">
        <f t="shared" si="5"/>
        <v>0</v>
      </c>
      <c r="F25" s="1083">
        <f t="shared" si="5"/>
        <v>0</v>
      </c>
      <c r="G25" s="1083">
        <f t="shared" si="5"/>
        <v>0</v>
      </c>
      <c r="H25" s="1083">
        <f t="shared" si="5"/>
        <v>2</v>
      </c>
      <c r="I25" s="1083">
        <f t="shared" si="5"/>
        <v>0</v>
      </c>
      <c r="J25" s="1083">
        <f t="shared" si="5"/>
        <v>2</v>
      </c>
      <c r="K25" s="1083">
        <f t="shared" si="5"/>
        <v>1</v>
      </c>
      <c r="L25" s="1083">
        <f t="shared" si="5"/>
        <v>0</v>
      </c>
      <c r="M25" s="1083">
        <f t="shared" si="5"/>
        <v>1</v>
      </c>
      <c r="N25" s="1083">
        <f t="shared" si="5"/>
        <v>0</v>
      </c>
      <c r="O25" s="1083">
        <f t="shared" si="5"/>
        <v>0</v>
      </c>
      <c r="P25" s="1083">
        <f t="shared" si="5"/>
        <v>0</v>
      </c>
      <c r="Q25" s="1083">
        <f>Q23</f>
        <v>3</v>
      </c>
      <c r="R25" s="1083">
        <f>R23</f>
        <v>0</v>
      </c>
      <c r="S25" s="4460">
        <f>S23</f>
        <v>3</v>
      </c>
      <c r="T25" s="422"/>
    </row>
    <row r="26" spans="1:21" ht="26.25" thickBot="1">
      <c r="A26" s="1091" t="s">
        <v>15</v>
      </c>
      <c r="B26" s="1092">
        <f>SUM(B24:B25)</f>
        <v>15</v>
      </c>
      <c r="C26" s="1092">
        <f t="shared" ref="C26:P26" si="6">SUM(C24:C25)</f>
        <v>8</v>
      </c>
      <c r="D26" s="1092">
        <f t="shared" si="6"/>
        <v>23</v>
      </c>
      <c r="E26" s="1092">
        <f t="shared" si="6"/>
        <v>27</v>
      </c>
      <c r="F26" s="1092">
        <f t="shared" si="6"/>
        <v>9</v>
      </c>
      <c r="G26" s="1092">
        <f t="shared" si="6"/>
        <v>36</v>
      </c>
      <c r="H26" s="1092">
        <f t="shared" si="6"/>
        <v>34</v>
      </c>
      <c r="I26" s="1092">
        <f t="shared" si="6"/>
        <v>8</v>
      </c>
      <c r="J26" s="1092">
        <f t="shared" si="6"/>
        <v>42</v>
      </c>
      <c r="K26" s="1092">
        <f t="shared" si="6"/>
        <v>30</v>
      </c>
      <c r="L26" s="1092">
        <f t="shared" si="6"/>
        <v>5</v>
      </c>
      <c r="M26" s="1092">
        <f t="shared" si="6"/>
        <v>35</v>
      </c>
      <c r="N26" s="1092">
        <f t="shared" si="6"/>
        <v>18</v>
      </c>
      <c r="O26" s="1092">
        <f t="shared" si="6"/>
        <v>14</v>
      </c>
      <c r="P26" s="1092">
        <f t="shared" si="6"/>
        <v>32</v>
      </c>
      <c r="Q26" s="1092">
        <f>SUM(Q24:Q25)</f>
        <v>124</v>
      </c>
      <c r="R26" s="1092">
        <f>SUM(R24:R25)</f>
        <v>44</v>
      </c>
      <c r="S26" s="4499">
        <f>SUM(S24:S25)</f>
        <v>168</v>
      </c>
      <c r="T26" s="421"/>
      <c r="U26" s="421"/>
    </row>
    <row r="27" spans="1:21">
      <c r="A27" s="4177"/>
      <c r="B27" s="4177"/>
      <c r="C27" s="4177"/>
      <c r="D27" s="4177"/>
      <c r="E27" s="4177"/>
      <c r="F27" s="4177"/>
      <c r="G27" s="4177"/>
      <c r="H27" s="4177"/>
      <c r="I27" s="4177"/>
      <c r="J27" s="4177"/>
      <c r="K27" s="4177"/>
      <c r="L27" s="4177"/>
      <c r="M27" s="4177"/>
      <c r="N27" s="4177"/>
      <c r="O27" s="4177"/>
      <c r="P27" s="4177"/>
    </row>
    <row r="28" spans="1:21">
      <c r="B28" s="422"/>
      <c r="C28" s="422"/>
      <c r="D28" s="422"/>
      <c r="E28" s="422"/>
      <c r="F28" s="422"/>
      <c r="G28" s="422"/>
      <c r="H28" s="422"/>
      <c r="I28" s="422"/>
      <c r="J28" s="422"/>
      <c r="K28" s="422"/>
      <c r="L28" s="422"/>
      <c r="M28" s="422"/>
      <c r="N28" s="422"/>
      <c r="O28" s="422"/>
      <c r="P28" s="422"/>
    </row>
    <row r="29" spans="1:21">
      <c r="B29" s="421"/>
      <c r="C29" s="421"/>
      <c r="D29" s="421"/>
      <c r="E29" s="421"/>
      <c r="F29" s="421"/>
      <c r="G29" s="421"/>
      <c r="H29" s="421"/>
      <c r="I29" s="421"/>
      <c r="J29" s="421"/>
      <c r="K29" s="421"/>
      <c r="L29" s="421"/>
      <c r="M29" s="421"/>
      <c r="N29" s="421"/>
      <c r="O29" s="421"/>
      <c r="P29" s="421"/>
    </row>
  </sheetData>
  <mergeCells count="11">
    <mergeCell ref="Q5:S6"/>
    <mergeCell ref="A27:P27"/>
    <mergeCell ref="A1:P1"/>
    <mergeCell ref="A2:P2"/>
    <mergeCell ref="A3:P3"/>
    <mergeCell ref="A5:A7"/>
    <mergeCell ref="B5:D6"/>
    <mergeCell ref="E5:G6"/>
    <mergeCell ref="H5:J6"/>
    <mergeCell ref="K5:M6"/>
    <mergeCell ref="N5:P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25"/>
  <sheetViews>
    <sheetView zoomScale="50" zoomScaleNormal="50" workbookViewId="0">
      <selection activeCell="C17" sqref="C17"/>
    </sheetView>
  </sheetViews>
  <sheetFormatPr defaultRowHeight="25.5"/>
  <cols>
    <col min="1" max="1" width="86.85546875" style="412" customWidth="1"/>
    <col min="2" max="2" width="13.85546875" style="412" customWidth="1"/>
    <col min="3" max="3" width="14.42578125" style="412" customWidth="1"/>
    <col min="4" max="4" width="12.140625" style="412" customWidth="1"/>
    <col min="5" max="5" width="13.85546875" style="412" customWidth="1"/>
    <col min="6" max="6" width="15.28515625" style="412" customWidth="1"/>
    <col min="7" max="7" width="12.7109375" style="412" customWidth="1"/>
    <col min="8" max="8" width="14.7109375" style="412" customWidth="1"/>
    <col min="9" max="9" width="12.7109375" style="412" customWidth="1"/>
    <col min="10" max="10" width="12.42578125" style="412" customWidth="1"/>
    <col min="11" max="11" width="15" style="412" customWidth="1"/>
    <col min="12" max="12" width="13.5703125" style="412" customWidth="1"/>
    <col min="13" max="13" width="12.7109375" style="412" customWidth="1"/>
    <col min="14" max="14" width="14.42578125" style="412" customWidth="1"/>
    <col min="15" max="15" width="14.140625" style="412" customWidth="1"/>
    <col min="16" max="16" width="11.42578125" style="412" customWidth="1"/>
    <col min="17" max="17" width="15" style="412" customWidth="1"/>
    <col min="18" max="18" width="14.140625" style="412" customWidth="1"/>
    <col min="19" max="19" width="12.5703125" style="412" customWidth="1"/>
    <col min="20" max="20" width="12.85546875" style="412" customWidth="1"/>
    <col min="21" max="21" width="23.42578125" style="412" customWidth="1"/>
    <col min="22" max="23" width="9.140625" style="412" customWidth="1"/>
    <col min="24" max="24" width="10.5703125" style="412" bestFit="1" customWidth="1"/>
    <col min="25" max="25" width="11.28515625" style="412" customWidth="1"/>
    <col min="26" max="256" width="9.140625" style="412"/>
    <col min="257" max="257" width="95.140625" style="412" customWidth="1"/>
    <col min="258" max="258" width="17" style="412" customWidth="1"/>
    <col min="259" max="259" width="16.7109375" style="412" customWidth="1"/>
    <col min="260" max="260" width="17" style="412" customWidth="1"/>
    <col min="261" max="261" width="16.7109375" style="412" customWidth="1"/>
    <col min="262" max="262" width="17" style="412" customWidth="1"/>
    <col min="263" max="263" width="16.7109375" style="412" customWidth="1"/>
    <col min="264" max="264" width="17" style="412" customWidth="1"/>
    <col min="265" max="271" width="16.7109375" style="412" customWidth="1"/>
    <col min="272" max="272" width="18" style="412" customWidth="1"/>
    <col min="273" max="274" width="10.7109375" style="412" customWidth="1"/>
    <col min="275" max="275" width="9.140625" style="412" customWidth="1"/>
    <col min="276" max="276" width="12.85546875" style="412" customWidth="1"/>
    <col min="277" max="277" width="23.42578125" style="412" customWidth="1"/>
    <col min="278" max="279" width="9.140625" style="412" customWidth="1"/>
    <col min="280" max="280" width="10.5703125" style="412" bestFit="1" customWidth="1"/>
    <col min="281" max="281" width="11.28515625" style="412" customWidth="1"/>
    <col min="282" max="512" width="9.140625" style="412"/>
    <col min="513" max="513" width="95.140625" style="412" customWidth="1"/>
    <col min="514" max="514" width="17" style="412" customWidth="1"/>
    <col min="515" max="515" width="16.7109375" style="412" customWidth="1"/>
    <col min="516" max="516" width="17" style="412" customWidth="1"/>
    <col min="517" max="517" width="16.7109375" style="412" customWidth="1"/>
    <col min="518" max="518" width="17" style="412" customWidth="1"/>
    <col min="519" max="519" width="16.7109375" style="412" customWidth="1"/>
    <col min="520" max="520" width="17" style="412" customWidth="1"/>
    <col min="521" max="527" width="16.7109375" style="412" customWidth="1"/>
    <col min="528" max="528" width="18" style="412" customWidth="1"/>
    <col min="529" max="530" width="10.7109375" style="412" customWidth="1"/>
    <col min="531" max="531" width="9.140625" style="412" customWidth="1"/>
    <col min="532" max="532" width="12.85546875" style="412" customWidth="1"/>
    <col min="533" max="533" width="23.42578125" style="412" customWidth="1"/>
    <col min="534" max="535" width="9.140625" style="412" customWidth="1"/>
    <col min="536" max="536" width="10.5703125" style="412" bestFit="1" customWidth="1"/>
    <col min="537" max="537" width="11.28515625" style="412" customWidth="1"/>
    <col min="538" max="768" width="9.140625" style="412"/>
    <col min="769" max="769" width="95.140625" style="412" customWidth="1"/>
    <col min="770" max="770" width="17" style="412" customWidth="1"/>
    <col min="771" max="771" width="16.7109375" style="412" customWidth="1"/>
    <col min="772" max="772" width="17" style="412" customWidth="1"/>
    <col min="773" max="773" width="16.7109375" style="412" customWidth="1"/>
    <col min="774" max="774" width="17" style="412" customWidth="1"/>
    <col min="775" max="775" width="16.7109375" style="412" customWidth="1"/>
    <col min="776" max="776" width="17" style="412" customWidth="1"/>
    <col min="777" max="783" width="16.7109375" style="412" customWidth="1"/>
    <col min="784" max="784" width="18" style="412" customWidth="1"/>
    <col min="785" max="786" width="10.7109375" style="412" customWidth="1"/>
    <col min="787" max="787" width="9.140625" style="412" customWidth="1"/>
    <col min="788" max="788" width="12.85546875" style="412" customWidth="1"/>
    <col min="789" max="789" width="23.42578125" style="412" customWidth="1"/>
    <col min="790" max="791" width="9.140625" style="412" customWidth="1"/>
    <col min="792" max="792" width="10.5703125" style="412" bestFit="1" customWidth="1"/>
    <col min="793" max="793" width="11.28515625" style="412" customWidth="1"/>
    <col min="794" max="1024" width="9.140625" style="412"/>
    <col min="1025" max="1025" width="95.140625" style="412" customWidth="1"/>
    <col min="1026" max="1026" width="17" style="412" customWidth="1"/>
    <col min="1027" max="1027" width="16.7109375" style="412" customWidth="1"/>
    <col min="1028" max="1028" width="17" style="412" customWidth="1"/>
    <col min="1029" max="1029" width="16.7109375" style="412" customWidth="1"/>
    <col min="1030" max="1030" width="17" style="412" customWidth="1"/>
    <col min="1031" max="1031" width="16.7109375" style="412" customWidth="1"/>
    <col min="1032" max="1032" width="17" style="412" customWidth="1"/>
    <col min="1033" max="1039" width="16.7109375" style="412" customWidth="1"/>
    <col min="1040" max="1040" width="18" style="412" customWidth="1"/>
    <col min="1041" max="1042" width="10.7109375" style="412" customWidth="1"/>
    <col min="1043" max="1043" width="9.140625" style="412" customWidth="1"/>
    <col min="1044" max="1044" width="12.85546875" style="412" customWidth="1"/>
    <col min="1045" max="1045" width="23.42578125" style="412" customWidth="1"/>
    <col min="1046" max="1047" width="9.140625" style="412" customWidth="1"/>
    <col min="1048" max="1048" width="10.5703125" style="412" bestFit="1" customWidth="1"/>
    <col min="1049" max="1049" width="11.28515625" style="412" customWidth="1"/>
    <col min="1050" max="1280" width="9.140625" style="412"/>
    <col min="1281" max="1281" width="95.140625" style="412" customWidth="1"/>
    <col min="1282" max="1282" width="17" style="412" customWidth="1"/>
    <col min="1283" max="1283" width="16.7109375" style="412" customWidth="1"/>
    <col min="1284" max="1284" width="17" style="412" customWidth="1"/>
    <col min="1285" max="1285" width="16.7109375" style="412" customWidth="1"/>
    <col min="1286" max="1286" width="17" style="412" customWidth="1"/>
    <col min="1287" max="1287" width="16.7109375" style="412" customWidth="1"/>
    <col min="1288" max="1288" width="17" style="412" customWidth="1"/>
    <col min="1289" max="1295" width="16.7109375" style="412" customWidth="1"/>
    <col min="1296" max="1296" width="18" style="412" customWidth="1"/>
    <col min="1297" max="1298" width="10.7109375" style="412" customWidth="1"/>
    <col min="1299" max="1299" width="9.140625" style="412" customWidth="1"/>
    <col min="1300" max="1300" width="12.85546875" style="412" customWidth="1"/>
    <col min="1301" max="1301" width="23.42578125" style="412" customWidth="1"/>
    <col min="1302" max="1303" width="9.140625" style="412" customWidth="1"/>
    <col min="1304" max="1304" width="10.5703125" style="412" bestFit="1" customWidth="1"/>
    <col min="1305" max="1305" width="11.28515625" style="412" customWidth="1"/>
    <col min="1306" max="1536" width="9.140625" style="412"/>
    <col min="1537" max="1537" width="95.140625" style="412" customWidth="1"/>
    <col min="1538" max="1538" width="17" style="412" customWidth="1"/>
    <col min="1539" max="1539" width="16.7109375" style="412" customWidth="1"/>
    <col min="1540" max="1540" width="17" style="412" customWidth="1"/>
    <col min="1541" max="1541" width="16.7109375" style="412" customWidth="1"/>
    <col min="1542" max="1542" width="17" style="412" customWidth="1"/>
    <col min="1543" max="1543" width="16.7109375" style="412" customWidth="1"/>
    <col min="1544" max="1544" width="17" style="412" customWidth="1"/>
    <col min="1545" max="1551" width="16.7109375" style="412" customWidth="1"/>
    <col min="1552" max="1552" width="18" style="412" customWidth="1"/>
    <col min="1553" max="1554" width="10.7109375" style="412" customWidth="1"/>
    <col min="1555" max="1555" width="9.140625" style="412" customWidth="1"/>
    <col min="1556" max="1556" width="12.85546875" style="412" customWidth="1"/>
    <col min="1557" max="1557" width="23.42578125" style="412" customWidth="1"/>
    <col min="1558" max="1559" width="9.140625" style="412" customWidth="1"/>
    <col min="1560" max="1560" width="10.5703125" style="412" bestFit="1" customWidth="1"/>
    <col min="1561" max="1561" width="11.28515625" style="412" customWidth="1"/>
    <col min="1562" max="1792" width="9.140625" style="412"/>
    <col min="1793" max="1793" width="95.140625" style="412" customWidth="1"/>
    <col min="1794" max="1794" width="17" style="412" customWidth="1"/>
    <col min="1795" max="1795" width="16.7109375" style="412" customWidth="1"/>
    <col min="1796" max="1796" width="17" style="412" customWidth="1"/>
    <col min="1797" max="1797" width="16.7109375" style="412" customWidth="1"/>
    <col min="1798" max="1798" width="17" style="412" customWidth="1"/>
    <col min="1799" max="1799" width="16.7109375" style="412" customWidth="1"/>
    <col min="1800" max="1800" width="17" style="412" customWidth="1"/>
    <col min="1801" max="1807" width="16.7109375" style="412" customWidth="1"/>
    <col min="1808" max="1808" width="18" style="412" customWidth="1"/>
    <col min="1809" max="1810" width="10.7109375" style="412" customWidth="1"/>
    <col min="1811" max="1811" width="9.140625" style="412" customWidth="1"/>
    <col min="1812" max="1812" width="12.85546875" style="412" customWidth="1"/>
    <col min="1813" max="1813" width="23.42578125" style="412" customWidth="1"/>
    <col min="1814" max="1815" width="9.140625" style="412" customWidth="1"/>
    <col min="1816" max="1816" width="10.5703125" style="412" bestFit="1" customWidth="1"/>
    <col min="1817" max="1817" width="11.28515625" style="412" customWidth="1"/>
    <col min="1818" max="2048" width="9.140625" style="412"/>
    <col min="2049" max="2049" width="95.140625" style="412" customWidth="1"/>
    <col min="2050" max="2050" width="17" style="412" customWidth="1"/>
    <col min="2051" max="2051" width="16.7109375" style="412" customWidth="1"/>
    <col min="2052" max="2052" width="17" style="412" customWidth="1"/>
    <col min="2053" max="2053" width="16.7109375" style="412" customWidth="1"/>
    <col min="2054" max="2054" width="17" style="412" customWidth="1"/>
    <col min="2055" max="2055" width="16.7109375" style="412" customWidth="1"/>
    <col min="2056" max="2056" width="17" style="412" customWidth="1"/>
    <col min="2057" max="2063" width="16.7109375" style="412" customWidth="1"/>
    <col min="2064" max="2064" width="18" style="412" customWidth="1"/>
    <col min="2065" max="2066" width="10.7109375" style="412" customWidth="1"/>
    <col min="2067" max="2067" width="9.140625" style="412" customWidth="1"/>
    <col min="2068" max="2068" width="12.85546875" style="412" customWidth="1"/>
    <col min="2069" max="2069" width="23.42578125" style="412" customWidth="1"/>
    <col min="2070" max="2071" width="9.140625" style="412" customWidth="1"/>
    <col min="2072" max="2072" width="10.5703125" style="412" bestFit="1" customWidth="1"/>
    <col min="2073" max="2073" width="11.28515625" style="412" customWidth="1"/>
    <col min="2074" max="2304" width="9.140625" style="412"/>
    <col min="2305" max="2305" width="95.140625" style="412" customWidth="1"/>
    <col min="2306" max="2306" width="17" style="412" customWidth="1"/>
    <col min="2307" max="2307" width="16.7109375" style="412" customWidth="1"/>
    <col min="2308" max="2308" width="17" style="412" customWidth="1"/>
    <col min="2309" max="2309" width="16.7109375" style="412" customWidth="1"/>
    <col min="2310" max="2310" width="17" style="412" customWidth="1"/>
    <col min="2311" max="2311" width="16.7109375" style="412" customWidth="1"/>
    <col min="2312" max="2312" width="17" style="412" customWidth="1"/>
    <col min="2313" max="2319" width="16.7109375" style="412" customWidth="1"/>
    <col min="2320" max="2320" width="18" style="412" customWidth="1"/>
    <col min="2321" max="2322" width="10.7109375" style="412" customWidth="1"/>
    <col min="2323" max="2323" width="9.140625" style="412" customWidth="1"/>
    <col min="2324" max="2324" width="12.85546875" style="412" customWidth="1"/>
    <col min="2325" max="2325" width="23.42578125" style="412" customWidth="1"/>
    <col min="2326" max="2327" width="9.140625" style="412" customWidth="1"/>
    <col min="2328" max="2328" width="10.5703125" style="412" bestFit="1" customWidth="1"/>
    <col min="2329" max="2329" width="11.28515625" style="412" customWidth="1"/>
    <col min="2330" max="2560" width="9.140625" style="412"/>
    <col min="2561" max="2561" width="95.140625" style="412" customWidth="1"/>
    <col min="2562" max="2562" width="17" style="412" customWidth="1"/>
    <col min="2563" max="2563" width="16.7109375" style="412" customWidth="1"/>
    <col min="2564" max="2564" width="17" style="412" customWidth="1"/>
    <col min="2565" max="2565" width="16.7109375" style="412" customWidth="1"/>
    <col min="2566" max="2566" width="17" style="412" customWidth="1"/>
    <col min="2567" max="2567" width="16.7109375" style="412" customWidth="1"/>
    <col min="2568" max="2568" width="17" style="412" customWidth="1"/>
    <col min="2569" max="2575" width="16.7109375" style="412" customWidth="1"/>
    <col min="2576" max="2576" width="18" style="412" customWidth="1"/>
    <col min="2577" max="2578" width="10.7109375" style="412" customWidth="1"/>
    <col min="2579" max="2579" width="9.140625" style="412" customWidth="1"/>
    <col min="2580" max="2580" width="12.85546875" style="412" customWidth="1"/>
    <col min="2581" max="2581" width="23.42578125" style="412" customWidth="1"/>
    <col min="2582" max="2583" width="9.140625" style="412" customWidth="1"/>
    <col min="2584" max="2584" width="10.5703125" style="412" bestFit="1" customWidth="1"/>
    <col min="2585" max="2585" width="11.28515625" style="412" customWidth="1"/>
    <col min="2586" max="2816" width="9.140625" style="412"/>
    <col min="2817" max="2817" width="95.140625" style="412" customWidth="1"/>
    <col min="2818" max="2818" width="17" style="412" customWidth="1"/>
    <col min="2819" max="2819" width="16.7109375" style="412" customWidth="1"/>
    <col min="2820" max="2820" width="17" style="412" customWidth="1"/>
    <col min="2821" max="2821" width="16.7109375" style="412" customWidth="1"/>
    <col min="2822" max="2822" width="17" style="412" customWidth="1"/>
    <col min="2823" max="2823" width="16.7109375" style="412" customWidth="1"/>
    <col min="2824" max="2824" width="17" style="412" customWidth="1"/>
    <col min="2825" max="2831" width="16.7109375" style="412" customWidth="1"/>
    <col min="2832" max="2832" width="18" style="412" customWidth="1"/>
    <col min="2833" max="2834" width="10.7109375" style="412" customWidth="1"/>
    <col min="2835" max="2835" width="9.140625" style="412" customWidth="1"/>
    <col min="2836" max="2836" width="12.85546875" style="412" customWidth="1"/>
    <col min="2837" max="2837" width="23.42578125" style="412" customWidth="1"/>
    <col min="2838" max="2839" width="9.140625" style="412" customWidth="1"/>
    <col min="2840" max="2840" width="10.5703125" style="412" bestFit="1" customWidth="1"/>
    <col min="2841" max="2841" width="11.28515625" style="412" customWidth="1"/>
    <col min="2842" max="3072" width="9.140625" style="412"/>
    <col min="3073" max="3073" width="95.140625" style="412" customWidth="1"/>
    <col min="3074" max="3074" width="17" style="412" customWidth="1"/>
    <col min="3075" max="3075" width="16.7109375" style="412" customWidth="1"/>
    <col min="3076" max="3076" width="17" style="412" customWidth="1"/>
    <col min="3077" max="3077" width="16.7109375" style="412" customWidth="1"/>
    <col min="3078" max="3078" width="17" style="412" customWidth="1"/>
    <col min="3079" max="3079" width="16.7109375" style="412" customWidth="1"/>
    <col min="3080" max="3080" width="17" style="412" customWidth="1"/>
    <col min="3081" max="3087" width="16.7109375" style="412" customWidth="1"/>
    <col min="3088" max="3088" width="18" style="412" customWidth="1"/>
    <col min="3089" max="3090" width="10.7109375" style="412" customWidth="1"/>
    <col min="3091" max="3091" width="9.140625" style="412" customWidth="1"/>
    <col min="3092" max="3092" width="12.85546875" style="412" customWidth="1"/>
    <col min="3093" max="3093" width="23.42578125" style="412" customWidth="1"/>
    <col min="3094" max="3095" width="9.140625" style="412" customWidth="1"/>
    <col min="3096" max="3096" width="10.5703125" style="412" bestFit="1" customWidth="1"/>
    <col min="3097" max="3097" width="11.28515625" style="412" customWidth="1"/>
    <col min="3098" max="3328" width="9.140625" style="412"/>
    <col min="3329" max="3329" width="95.140625" style="412" customWidth="1"/>
    <col min="3330" max="3330" width="17" style="412" customWidth="1"/>
    <col min="3331" max="3331" width="16.7109375" style="412" customWidth="1"/>
    <col min="3332" max="3332" width="17" style="412" customWidth="1"/>
    <col min="3333" max="3333" width="16.7109375" style="412" customWidth="1"/>
    <col min="3334" max="3334" width="17" style="412" customWidth="1"/>
    <col min="3335" max="3335" width="16.7109375" style="412" customWidth="1"/>
    <col min="3336" max="3336" width="17" style="412" customWidth="1"/>
    <col min="3337" max="3343" width="16.7109375" style="412" customWidth="1"/>
    <col min="3344" max="3344" width="18" style="412" customWidth="1"/>
    <col min="3345" max="3346" width="10.7109375" style="412" customWidth="1"/>
    <col min="3347" max="3347" width="9.140625" style="412" customWidth="1"/>
    <col min="3348" max="3348" width="12.85546875" style="412" customWidth="1"/>
    <col min="3349" max="3349" width="23.42578125" style="412" customWidth="1"/>
    <col min="3350" max="3351" width="9.140625" style="412" customWidth="1"/>
    <col min="3352" max="3352" width="10.5703125" style="412" bestFit="1" customWidth="1"/>
    <col min="3353" max="3353" width="11.28515625" style="412" customWidth="1"/>
    <col min="3354" max="3584" width="9.140625" style="412"/>
    <col min="3585" max="3585" width="95.140625" style="412" customWidth="1"/>
    <col min="3586" max="3586" width="17" style="412" customWidth="1"/>
    <col min="3587" max="3587" width="16.7109375" style="412" customWidth="1"/>
    <col min="3588" max="3588" width="17" style="412" customWidth="1"/>
    <col min="3589" max="3589" width="16.7109375" style="412" customWidth="1"/>
    <col min="3590" max="3590" width="17" style="412" customWidth="1"/>
    <col min="3591" max="3591" width="16.7109375" style="412" customWidth="1"/>
    <col min="3592" max="3592" width="17" style="412" customWidth="1"/>
    <col min="3593" max="3599" width="16.7109375" style="412" customWidth="1"/>
    <col min="3600" max="3600" width="18" style="412" customWidth="1"/>
    <col min="3601" max="3602" width="10.7109375" style="412" customWidth="1"/>
    <col min="3603" max="3603" width="9.140625" style="412" customWidth="1"/>
    <col min="3604" max="3604" width="12.85546875" style="412" customWidth="1"/>
    <col min="3605" max="3605" width="23.42578125" style="412" customWidth="1"/>
    <col min="3606" max="3607" width="9.140625" style="412" customWidth="1"/>
    <col min="3608" max="3608" width="10.5703125" style="412" bestFit="1" customWidth="1"/>
    <col min="3609" max="3609" width="11.28515625" style="412" customWidth="1"/>
    <col min="3610" max="3840" width="9.140625" style="412"/>
    <col min="3841" max="3841" width="95.140625" style="412" customWidth="1"/>
    <col min="3842" max="3842" width="17" style="412" customWidth="1"/>
    <col min="3843" max="3843" width="16.7109375" style="412" customWidth="1"/>
    <col min="3844" max="3844" width="17" style="412" customWidth="1"/>
    <col min="3845" max="3845" width="16.7109375" style="412" customWidth="1"/>
    <col min="3846" max="3846" width="17" style="412" customWidth="1"/>
    <col min="3847" max="3847" width="16.7109375" style="412" customWidth="1"/>
    <col min="3848" max="3848" width="17" style="412" customWidth="1"/>
    <col min="3849" max="3855" width="16.7109375" style="412" customWidth="1"/>
    <col min="3856" max="3856" width="18" style="412" customWidth="1"/>
    <col min="3857" max="3858" width="10.7109375" style="412" customWidth="1"/>
    <col min="3859" max="3859" width="9.140625" style="412" customWidth="1"/>
    <col min="3860" max="3860" width="12.85546875" style="412" customWidth="1"/>
    <col min="3861" max="3861" width="23.42578125" style="412" customWidth="1"/>
    <col min="3862" max="3863" width="9.140625" style="412" customWidth="1"/>
    <col min="3864" max="3864" width="10.5703125" style="412" bestFit="1" customWidth="1"/>
    <col min="3865" max="3865" width="11.28515625" style="412" customWidth="1"/>
    <col min="3866" max="4096" width="9.140625" style="412"/>
    <col min="4097" max="4097" width="95.140625" style="412" customWidth="1"/>
    <col min="4098" max="4098" width="17" style="412" customWidth="1"/>
    <col min="4099" max="4099" width="16.7109375" style="412" customWidth="1"/>
    <col min="4100" max="4100" width="17" style="412" customWidth="1"/>
    <col min="4101" max="4101" width="16.7109375" style="412" customWidth="1"/>
    <col min="4102" max="4102" width="17" style="412" customWidth="1"/>
    <col min="4103" max="4103" width="16.7109375" style="412" customWidth="1"/>
    <col min="4104" max="4104" width="17" style="412" customWidth="1"/>
    <col min="4105" max="4111" width="16.7109375" style="412" customWidth="1"/>
    <col min="4112" max="4112" width="18" style="412" customWidth="1"/>
    <col min="4113" max="4114" width="10.7109375" style="412" customWidth="1"/>
    <col min="4115" max="4115" width="9.140625" style="412" customWidth="1"/>
    <col min="4116" max="4116" width="12.85546875" style="412" customWidth="1"/>
    <col min="4117" max="4117" width="23.42578125" style="412" customWidth="1"/>
    <col min="4118" max="4119" width="9.140625" style="412" customWidth="1"/>
    <col min="4120" max="4120" width="10.5703125" style="412" bestFit="1" customWidth="1"/>
    <col min="4121" max="4121" width="11.28515625" style="412" customWidth="1"/>
    <col min="4122" max="4352" width="9.140625" style="412"/>
    <col min="4353" max="4353" width="95.140625" style="412" customWidth="1"/>
    <col min="4354" max="4354" width="17" style="412" customWidth="1"/>
    <col min="4355" max="4355" width="16.7109375" style="412" customWidth="1"/>
    <col min="4356" max="4356" width="17" style="412" customWidth="1"/>
    <col min="4357" max="4357" width="16.7109375" style="412" customWidth="1"/>
    <col min="4358" max="4358" width="17" style="412" customWidth="1"/>
    <col min="4359" max="4359" width="16.7109375" style="412" customWidth="1"/>
    <col min="4360" max="4360" width="17" style="412" customWidth="1"/>
    <col min="4361" max="4367" width="16.7109375" style="412" customWidth="1"/>
    <col min="4368" max="4368" width="18" style="412" customWidth="1"/>
    <col min="4369" max="4370" width="10.7109375" style="412" customWidth="1"/>
    <col min="4371" max="4371" width="9.140625" style="412" customWidth="1"/>
    <col min="4372" max="4372" width="12.85546875" style="412" customWidth="1"/>
    <col min="4373" max="4373" width="23.42578125" style="412" customWidth="1"/>
    <col min="4374" max="4375" width="9.140625" style="412" customWidth="1"/>
    <col min="4376" max="4376" width="10.5703125" style="412" bestFit="1" customWidth="1"/>
    <col min="4377" max="4377" width="11.28515625" style="412" customWidth="1"/>
    <col min="4378" max="4608" width="9.140625" style="412"/>
    <col min="4609" max="4609" width="95.140625" style="412" customWidth="1"/>
    <col min="4610" max="4610" width="17" style="412" customWidth="1"/>
    <col min="4611" max="4611" width="16.7109375" style="412" customWidth="1"/>
    <col min="4612" max="4612" width="17" style="412" customWidth="1"/>
    <col min="4613" max="4613" width="16.7109375" style="412" customWidth="1"/>
    <col min="4614" max="4614" width="17" style="412" customWidth="1"/>
    <col min="4615" max="4615" width="16.7109375" style="412" customWidth="1"/>
    <col min="4616" max="4616" width="17" style="412" customWidth="1"/>
    <col min="4617" max="4623" width="16.7109375" style="412" customWidth="1"/>
    <col min="4624" max="4624" width="18" style="412" customWidth="1"/>
    <col min="4625" max="4626" width="10.7109375" style="412" customWidth="1"/>
    <col min="4627" max="4627" width="9.140625" style="412" customWidth="1"/>
    <col min="4628" max="4628" width="12.85546875" style="412" customWidth="1"/>
    <col min="4629" max="4629" width="23.42578125" style="412" customWidth="1"/>
    <col min="4630" max="4631" width="9.140625" style="412" customWidth="1"/>
    <col min="4632" max="4632" width="10.5703125" style="412" bestFit="1" customWidth="1"/>
    <col min="4633" max="4633" width="11.28515625" style="412" customWidth="1"/>
    <col min="4634" max="4864" width="9.140625" style="412"/>
    <col min="4865" max="4865" width="95.140625" style="412" customWidth="1"/>
    <col min="4866" max="4866" width="17" style="412" customWidth="1"/>
    <col min="4867" max="4867" width="16.7109375" style="412" customWidth="1"/>
    <col min="4868" max="4868" width="17" style="412" customWidth="1"/>
    <col min="4869" max="4869" width="16.7109375" style="412" customWidth="1"/>
    <col min="4870" max="4870" width="17" style="412" customWidth="1"/>
    <col min="4871" max="4871" width="16.7109375" style="412" customWidth="1"/>
    <col min="4872" max="4872" width="17" style="412" customWidth="1"/>
    <col min="4873" max="4879" width="16.7109375" style="412" customWidth="1"/>
    <col min="4880" max="4880" width="18" style="412" customWidth="1"/>
    <col min="4881" max="4882" width="10.7109375" style="412" customWidth="1"/>
    <col min="4883" max="4883" width="9.140625" style="412" customWidth="1"/>
    <col min="4884" max="4884" width="12.85546875" style="412" customWidth="1"/>
    <col min="4885" max="4885" width="23.42578125" style="412" customWidth="1"/>
    <col min="4886" max="4887" width="9.140625" style="412" customWidth="1"/>
    <col min="4888" max="4888" width="10.5703125" style="412" bestFit="1" customWidth="1"/>
    <col min="4889" max="4889" width="11.28515625" style="412" customWidth="1"/>
    <col min="4890" max="5120" width="9.140625" style="412"/>
    <col min="5121" max="5121" width="95.140625" style="412" customWidth="1"/>
    <col min="5122" max="5122" width="17" style="412" customWidth="1"/>
    <col min="5123" max="5123" width="16.7109375" style="412" customWidth="1"/>
    <col min="5124" max="5124" width="17" style="412" customWidth="1"/>
    <col min="5125" max="5125" width="16.7109375" style="412" customWidth="1"/>
    <col min="5126" max="5126" width="17" style="412" customWidth="1"/>
    <col min="5127" max="5127" width="16.7109375" style="412" customWidth="1"/>
    <col min="5128" max="5128" width="17" style="412" customWidth="1"/>
    <col min="5129" max="5135" width="16.7109375" style="412" customWidth="1"/>
    <col min="5136" max="5136" width="18" style="412" customWidth="1"/>
    <col min="5137" max="5138" width="10.7109375" style="412" customWidth="1"/>
    <col min="5139" max="5139" width="9.140625" style="412" customWidth="1"/>
    <col min="5140" max="5140" width="12.85546875" style="412" customWidth="1"/>
    <col min="5141" max="5141" width="23.42578125" style="412" customWidth="1"/>
    <col min="5142" max="5143" width="9.140625" style="412" customWidth="1"/>
    <col min="5144" max="5144" width="10.5703125" style="412" bestFit="1" customWidth="1"/>
    <col min="5145" max="5145" width="11.28515625" style="412" customWidth="1"/>
    <col min="5146" max="5376" width="9.140625" style="412"/>
    <col min="5377" max="5377" width="95.140625" style="412" customWidth="1"/>
    <col min="5378" max="5378" width="17" style="412" customWidth="1"/>
    <col min="5379" max="5379" width="16.7109375" style="412" customWidth="1"/>
    <col min="5380" max="5380" width="17" style="412" customWidth="1"/>
    <col min="5381" max="5381" width="16.7109375" style="412" customWidth="1"/>
    <col min="5382" max="5382" width="17" style="412" customWidth="1"/>
    <col min="5383" max="5383" width="16.7109375" style="412" customWidth="1"/>
    <col min="5384" max="5384" width="17" style="412" customWidth="1"/>
    <col min="5385" max="5391" width="16.7109375" style="412" customWidth="1"/>
    <col min="5392" max="5392" width="18" style="412" customWidth="1"/>
    <col min="5393" max="5394" width="10.7109375" style="412" customWidth="1"/>
    <col min="5395" max="5395" width="9.140625" style="412" customWidth="1"/>
    <col min="5396" max="5396" width="12.85546875" style="412" customWidth="1"/>
    <col min="5397" max="5397" width="23.42578125" style="412" customWidth="1"/>
    <col min="5398" max="5399" width="9.140625" style="412" customWidth="1"/>
    <col min="5400" max="5400" width="10.5703125" style="412" bestFit="1" customWidth="1"/>
    <col min="5401" max="5401" width="11.28515625" style="412" customWidth="1"/>
    <col min="5402" max="5632" width="9.140625" style="412"/>
    <col min="5633" max="5633" width="95.140625" style="412" customWidth="1"/>
    <col min="5634" max="5634" width="17" style="412" customWidth="1"/>
    <col min="5635" max="5635" width="16.7109375" style="412" customWidth="1"/>
    <col min="5636" max="5636" width="17" style="412" customWidth="1"/>
    <col min="5637" max="5637" width="16.7109375" style="412" customWidth="1"/>
    <col min="5638" max="5638" width="17" style="412" customWidth="1"/>
    <col min="5639" max="5639" width="16.7109375" style="412" customWidth="1"/>
    <col min="5640" max="5640" width="17" style="412" customWidth="1"/>
    <col min="5641" max="5647" width="16.7109375" style="412" customWidth="1"/>
    <col min="5648" max="5648" width="18" style="412" customWidth="1"/>
    <col min="5649" max="5650" width="10.7109375" style="412" customWidth="1"/>
    <col min="5651" max="5651" width="9.140625" style="412" customWidth="1"/>
    <col min="5652" max="5652" width="12.85546875" style="412" customWidth="1"/>
    <col min="5653" max="5653" width="23.42578125" style="412" customWidth="1"/>
    <col min="5654" max="5655" width="9.140625" style="412" customWidth="1"/>
    <col min="5656" max="5656" width="10.5703125" style="412" bestFit="1" customWidth="1"/>
    <col min="5657" max="5657" width="11.28515625" style="412" customWidth="1"/>
    <col min="5658" max="5888" width="9.140625" style="412"/>
    <col min="5889" max="5889" width="95.140625" style="412" customWidth="1"/>
    <col min="5890" max="5890" width="17" style="412" customWidth="1"/>
    <col min="5891" max="5891" width="16.7109375" style="412" customWidth="1"/>
    <col min="5892" max="5892" width="17" style="412" customWidth="1"/>
    <col min="5893" max="5893" width="16.7109375" style="412" customWidth="1"/>
    <col min="5894" max="5894" width="17" style="412" customWidth="1"/>
    <col min="5895" max="5895" width="16.7109375" style="412" customWidth="1"/>
    <col min="5896" max="5896" width="17" style="412" customWidth="1"/>
    <col min="5897" max="5903" width="16.7109375" style="412" customWidth="1"/>
    <col min="5904" max="5904" width="18" style="412" customWidth="1"/>
    <col min="5905" max="5906" width="10.7109375" style="412" customWidth="1"/>
    <col min="5907" max="5907" width="9.140625" style="412" customWidth="1"/>
    <col min="5908" max="5908" width="12.85546875" style="412" customWidth="1"/>
    <col min="5909" max="5909" width="23.42578125" style="412" customWidth="1"/>
    <col min="5910" max="5911" width="9.140625" style="412" customWidth="1"/>
    <col min="5912" max="5912" width="10.5703125" style="412" bestFit="1" customWidth="1"/>
    <col min="5913" max="5913" width="11.28515625" style="412" customWidth="1"/>
    <col min="5914" max="6144" width="9.140625" style="412"/>
    <col min="6145" max="6145" width="95.140625" style="412" customWidth="1"/>
    <col min="6146" max="6146" width="17" style="412" customWidth="1"/>
    <col min="6147" max="6147" width="16.7109375" style="412" customWidth="1"/>
    <col min="6148" max="6148" width="17" style="412" customWidth="1"/>
    <col min="6149" max="6149" width="16.7109375" style="412" customWidth="1"/>
    <col min="6150" max="6150" width="17" style="412" customWidth="1"/>
    <col min="6151" max="6151" width="16.7109375" style="412" customWidth="1"/>
    <col min="6152" max="6152" width="17" style="412" customWidth="1"/>
    <col min="6153" max="6159" width="16.7109375" style="412" customWidth="1"/>
    <col min="6160" max="6160" width="18" style="412" customWidth="1"/>
    <col min="6161" max="6162" width="10.7109375" style="412" customWidth="1"/>
    <col min="6163" max="6163" width="9.140625" style="412" customWidth="1"/>
    <col min="6164" max="6164" width="12.85546875" style="412" customWidth="1"/>
    <col min="6165" max="6165" width="23.42578125" style="412" customWidth="1"/>
    <col min="6166" max="6167" width="9.140625" style="412" customWidth="1"/>
    <col min="6168" max="6168" width="10.5703125" style="412" bestFit="1" customWidth="1"/>
    <col min="6169" max="6169" width="11.28515625" style="412" customWidth="1"/>
    <col min="6170" max="6400" width="9.140625" style="412"/>
    <col min="6401" max="6401" width="95.140625" style="412" customWidth="1"/>
    <col min="6402" max="6402" width="17" style="412" customWidth="1"/>
    <col min="6403" max="6403" width="16.7109375" style="412" customWidth="1"/>
    <col min="6404" max="6404" width="17" style="412" customWidth="1"/>
    <col min="6405" max="6405" width="16.7109375" style="412" customWidth="1"/>
    <col min="6406" max="6406" width="17" style="412" customWidth="1"/>
    <col min="6407" max="6407" width="16.7109375" style="412" customWidth="1"/>
    <col min="6408" max="6408" width="17" style="412" customWidth="1"/>
    <col min="6409" max="6415" width="16.7109375" style="412" customWidth="1"/>
    <col min="6416" max="6416" width="18" style="412" customWidth="1"/>
    <col min="6417" max="6418" width="10.7109375" style="412" customWidth="1"/>
    <col min="6419" max="6419" width="9.140625" style="412" customWidth="1"/>
    <col min="6420" max="6420" width="12.85546875" style="412" customWidth="1"/>
    <col min="6421" max="6421" width="23.42578125" style="412" customWidth="1"/>
    <col min="6422" max="6423" width="9.140625" style="412" customWidth="1"/>
    <col min="6424" max="6424" width="10.5703125" style="412" bestFit="1" customWidth="1"/>
    <col min="6425" max="6425" width="11.28515625" style="412" customWidth="1"/>
    <col min="6426" max="6656" width="9.140625" style="412"/>
    <col min="6657" max="6657" width="95.140625" style="412" customWidth="1"/>
    <col min="6658" max="6658" width="17" style="412" customWidth="1"/>
    <col min="6659" max="6659" width="16.7109375" style="412" customWidth="1"/>
    <col min="6660" max="6660" width="17" style="412" customWidth="1"/>
    <col min="6661" max="6661" width="16.7109375" style="412" customWidth="1"/>
    <col min="6662" max="6662" width="17" style="412" customWidth="1"/>
    <col min="6663" max="6663" width="16.7109375" style="412" customWidth="1"/>
    <col min="6664" max="6664" width="17" style="412" customWidth="1"/>
    <col min="6665" max="6671" width="16.7109375" style="412" customWidth="1"/>
    <col min="6672" max="6672" width="18" style="412" customWidth="1"/>
    <col min="6673" max="6674" width="10.7109375" style="412" customWidth="1"/>
    <col min="6675" max="6675" width="9.140625" style="412" customWidth="1"/>
    <col min="6676" max="6676" width="12.85546875" style="412" customWidth="1"/>
    <col min="6677" max="6677" width="23.42578125" style="412" customWidth="1"/>
    <col min="6678" max="6679" width="9.140625" style="412" customWidth="1"/>
    <col min="6680" max="6680" width="10.5703125" style="412" bestFit="1" customWidth="1"/>
    <col min="6681" max="6681" width="11.28515625" style="412" customWidth="1"/>
    <col min="6682" max="6912" width="9.140625" style="412"/>
    <col min="6913" max="6913" width="95.140625" style="412" customWidth="1"/>
    <col min="6914" max="6914" width="17" style="412" customWidth="1"/>
    <col min="6915" max="6915" width="16.7109375" style="412" customWidth="1"/>
    <col min="6916" max="6916" width="17" style="412" customWidth="1"/>
    <col min="6917" max="6917" width="16.7109375" style="412" customWidth="1"/>
    <col min="6918" max="6918" width="17" style="412" customWidth="1"/>
    <col min="6919" max="6919" width="16.7109375" style="412" customWidth="1"/>
    <col min="6920" max="6920" width="17" style="412" customWidth="1"/>
    <col min="6921" max="6927" width="16.7109375" style="412" customWidth="1"/>
    <col min="6928" max="6928" width="18" style="412" customWidth="1"/>
    <col min="6929" max="6930" width="10.7109375" style="412" customWidth="1"/>
    <col min="6931" max="6931" width="9.140625" style="412" customWidth="1"/>
    <col min="6932" max="6932" width="12.85546875" style="412" customWidth="1"/>
    <col min="6933" max="6933" width="23.42578125" style="412" customWidth="1"/>
    <col min="6934" max="6935" width="9.140625" style="412" customWidth="1"/>
    <col min="6936" max="6936" width="10.5703125" style="412" bestFit="1" customWidth="1"/>
    <col min="6937" max="6937" width="11.28515625" style="412" customWidth="1"/>
    <col min="6938" max="7168" width="9.140625" style="412"/>
    <col min="7169" max="7169" width="95.140625" style="412" customWidth="1"/>
    <col min="7170" max="7170" width="17" style="412" customWidth="1"/>
    <col min="7171" max="7171" width="16.7109375" style="412" customWidth="1"/>
    <col min="7172" max="7172" width="17" style="412" customWidth="1"/>
    <col min="7173" max="7173" width="16.7109375" style="412" customWidth="1"/>
    <col min="7174" max="7174" width="17" style="412" customWidth="1"/>
    <col min="7175" max="7175" width="16.7109375" style="412" customWidth="1"/>
    <col min="7176" max="7176" width="17" style="412" customWidth="1"/>
    <col min="7177" max="7183" width="16.7109375" style="412" customWidth="1"/>
    <col min="7184" max="7184" width="18" style="412" customWidth="1"/>
    <col min="7185" max="7186" width="10.7109375" style="412" customWidth="1"/>
    <col min="7187" max="7187" width="9.140625" style="412" customWidth="1"/>
    <col min="7188" max="7188" width="12.85546875" style="412" customWidth="1"/>
    <col min="7189" max="7189" width="23.42578125" style="412" customWidth="1"/>
    <col min="7190" max="7191" width="9.140625" style="412" customWidth="1"/>
    <col min="7192" max="7192" width="10.5703125" style="412" bestFit="1" customWidth="1"/>
    <col min="7193" max="7193" width="11.28515625" style="412" customWidth="1"/>
    <col min="7194" max="7424" width="9.140625" style="412"/>
    <col min="7425" max="7425" width="95.140625" style="412" customWidth="1"/>
    <col min="7426" max="7426" width="17" style="412" customWidth="1"/>
    <col min="7427" max="7427" width="16.7109375" style="412" customWidth="1"/>
    <col min="7428" max="7428" width="17" style="412" customWidth="1"/>
    <col min="7429" max="7429" width="16.7109375" style="412" customWidth="1"/>
    <col min="7430" max="7430" width="17" style="412" customWidth="1"/>
    <col min="7431" max="7431" width="16.7109375" style="412" customWidth="1"/>
    <col min="7432" max="7432" width="17" style="412" customWidth="1"/>
    <col min="7433" max="7439" width="16.7109375" style="412" customWidth="1"/>
    <col min="7440" max="7440" width="18" style="412" customWidth="1"/>
    <col min="7441" max="7442" width="10.7109375" style="412" customWidth="1"/>
    <col min="7443" max="7443" width="9.140625" style="412" customWidth="1"/>
    <col min="7444" max="7444" width="12.85546875" style="412" customWidth="1"/>
    <col min="7445" max="7445" width="23.42578125" style="412" customWidth="1"/>
    <col min="7446" max="7447" width="9.140625" style="412" customWidth="1"/>
    <col min="7448" max="7448" width="10.5703125" style="412" bestFit="1" customWidth="1"/>
    <col min="7449" max="7449" width="11.28515625" style="412" customWidth="1"/>
    <col min="7450" max="7680" width="9.140625" style="412"/>
    <col min="7681" max="7681" width="95.140625" style="412" customWidth="1"/>
    <col min="7682" max="7682" width="17" style="412" customWidth="1"/>
    <col min="7683" max="7683" width="16.7109375" style="412" customWidth="1"/>
    <col min="7684" max="7684" width="17" style="412" customWidth="1"/>
    <col min="7685" max="7685" width="16.7109375" style="412" customWidth="1"/>
    <col min="7686" max="7686" width="17" style="412" customWidth="1"/>
    <col min="7687" max="7687" width="16.7109375" style="412" customWidth="1"/>
    <col min="7688" max="7688" width="17" style="412" customWidth="1"/>
    <col min="7689" max="7695" width="16.7109375" style="412" customWidth="1"/>
    <col min="7696" max="7696" width="18" style="412" customWidth="1"/>
    <col min="7697" max="7698" width="10.7109375" style="412" customWidth="1"/>
    <col min="7699" max="7699" width="9.140625" style="412" customWidth="1"/>
    <col min="7700" max="7700" width="12.85546875" style="412" customWidth="1"/>
    <col min="7701" max="7701" width="23.42578125" style="412" customWidth="1"/>
    <col min="7702" max="7703" width="9.140625" style="412" customWidth="1"/>
    <col min="7704" max="7704" width="10.5703125" style="412" bestFit="1" customWidth="1"/>
    <col min="7705" max="7705" width="11.28515625" style="412" customWidth="1"/>
    <col min="7706" max="7936" width="9.140625" style="412"/>
    <col min="7937" max="7937" width="95.140625" style="412" customWidth="1"/>
    <col min="7938" max="7938" width="17" style="412" customWidth="1"/>
    <col min="7939" max="7939" width="16.7109375" style="412" customWidth="1"/>
    <col min="7940" max="7940" width="17" style="412" customWidth="1"/>
    <col min="7941" max="7941" width="16.7109375" style="412" customWidth="1"/>
    <col min="7942" max="7942" width="17" style="412" customWidth="1"/>
    <col min="7943" max="7943" width="16.7109375" style="412" customWidth="1"/>
    <col min="7944" max="7944" width="17" style="412" customWidth="1"/>
    <col min="7945" max="7951" width="16.7109375" style="412" customWidth="1"/>
    <col min="7952" max="7952" width="18" style="412" customWidth="1"/>
    <col min="7953" max="7954" width="10.7109375" style="412" customWidth="1"/>
    <col min="7955" max="7955" width="9.140625" style="412" customWidth="1"/>
    <col min="7956" max="7956" width="12.85546875" style="412" customWidth="1"/>
    <col min="7957" max="7957" width="23.42578125" style="412" customWidth="1"/>
    <col min="7958" max="7959" width="9.140625" style="412" customWidth="1"/>
    <col min="7960" max="7960" width="10.5703125" style="412" bestFit="1" customWidth="1"/>
    <col min="7961" max="7961" width="11.28515625" style="412" customWidth="1"/>
    <col min="7962" max="8192" width="9.140625" style="412"/>
    <col min="8193" max="8193" width="95.140625" style="412" customWidth="1"/>
    <col min="8194" max="8194" width="17" style="412" customWidth="1"/>
    <col min="8195" max="8195" width="16.7109375" style="412" customWidth="1"/>
    <col min="8196" max="8196" width="17" style="412" customWidth="1"/>
    <col min="8197" max="8197" width="16.7109375" style="412" customWidth="1"/>
    <col min="8198" max="8198" width="17" style="412" customWidth="1"/>
    <col min="8199" max="8199" width="16.7109375" style="412" customWidth="1"/>
    <col min="8200" max="8200" width="17" style="412" customWidth="1"/>
    <col min="8201" max="8207" width="16.7109375" style="412" customWidth="1"/>
    <col min="8208" max="8208" width="18" style="412" customWidth="1"/>
    <col min="8209" max="8210" width="10.7109375" style="412" customWidth="1"/>
    <col min="8211" max="8211" width="9.140625" style="412" customWidth="1"/>
    <col min="8212" max="8212" width="12.85546875" style="412" customWidth="1"/>
    <col min="8213" max="8213" width="23.42578125" style="412" customWidth="1"/>
    <col min="8214" max="8215" width="9.140625" style="412" customWidth="1"/>
    <col min="8216" max="8216" width="10.5703125" style="412" bestFit="1" customWidth="1"/>
    <col min="8217" max="8217" width="11.28515625" style="412" customWidth="1"/>
    <col min="8218" max="8448" width="9.140625" style="412"/>
    <col min="8449" max="8449" width="95.140625" style="412" customWidth="1"/>
    <col min="8450" max="8450" width="17" style="412" customWidth="1"/>
    <col min="8451" max="8451" width="16.7109375" style="412" customWidth="1"/>
    <col min="8452" max="8452" width="17" style="412" customWidth="1"/>
    <col min="8453" max="8453" width="16.7109375" style="412" customWidth="1"/>
    <col min="8454" max="8454" width="17" style="412" customWidth="1"/>
    <col min="8455" max="8455" width="16.7109375" style="412" customWidth="1"/>
    <col min="8456" max="8456" width="17" style="412" customWidth="1"/>
    <col min="8457" max="8463" width="16.7109375" style="412" customWidth="1"/>
    <col min="8464" max="8464" width="18" style="412" customWidth="1"/>
    <col min="8465" max="8466" width="10.7109375" style="412" customWidth="1"/>
    <col min="8467" max="8467" width="9.140625" style="412" customWidth="1"/>
    <col min="8468" max="8468" width="12.85546875" style="412" customWidth="1"/>
    <col min="8469" max="8469" width="23.42578125" style="412" customWidth="1"/>
    <col min="8470" max="8471" width="9.140625" style="412" customWidth="1"/>
    <col min="8472" max="8472" width="10.5703125" style="412" bestFit="1" customWidth="1"/>
    <col min="8473" max="8473" width="11.28515625" style="412" customWidth="1"/>
    <col min="8474" max="8704" width="9.140625" style="412"/>
    <col min="8705" max="8705" width="95.140625" style="412" customWidth="1"/>
    <col min="8706" max="8706" width="17" style="412" customWidth="1"/>
    <col min="8707" max="8707" width="16.7109375" style="412" customWidth="1"/>
    <col min="8708" max="8708" width="17" style="412" customWidth="1"/>
    <col min="8709" max="8709" width="16.7109375" style="412" customWidth="1"/>
    <col min="8710" max="8710" width="17" style="412" customWidth="1"/>
    <col min="8711" max="8711" width="16.7109375" style="412" customWidth="1"/>
    <col min="8712" max="8712" width="17" style="412" customWidth="1"/>
    <col min="8713" max="8719" width="16.7109375" style="412" customWidth="1"/>
    <col min="8720" max="8720" width="18" style="412" customWidth="1"/>
    <col min="8721" max="8722" width="10.7109375" style="412" customWidth="1"/>
    <col min="8723" max="8723" width="9.140625" style="412" customWidth="1"/>
    <col min="8724" max="8724" width="12.85546875" style="412" customWidth="1"/>
    <col min="8725" max="8725" width="23.42578125" style="412" customWidth="1"/>
    <col min="8726" max="8727" width="9.140625" style="412" customWidth="1"/>
    <col min="8728" max="8728" width="10.5703125" style="412" bestFit="1" customWidth="1"/>
    <col min="8729" max="8729" width="11.28515625" style="412" customWidth="1"/>
    <col min="8730" max="8960" width="9.140625" style="412"/>
    <col min="8961" max="8961" width="95.140625" style="412" customWidth="1"/>
    <col min="8962" max="8962" width="17" style="412" customWidth="1"/>
    <col min="8963" max="8963" width="16.7109375" style="412" customWidth="1"/>
    <col min="8964" max="8964" width="17" style="412" customWidth="1"/>
    <col min="8965" max="8965" width="16.7109375" style="412" customWidth="1"/>
    <col min="8966" max="8966" width="17" style="412" customWidth="1"/>
    <col min="8967" max="8967" width="16.7109375" style="412" customWidth="1"/>
    <col min="8968" max="8968" width="17" style="412" customWidth="1"/>
    <col min="8969" max="8975" width="16.7109375" style="412" customWidth="1"/>
    <col min="8976" max="8976" width="18" style="412" customWidth="1"/>
    <col min="8977" max="8978" width="10.7109375" style="412" customWidth="1"/>
    <col min="8979" max="8979" width="9.140625" style="412" customWidth="1"/>
    <col min="8980" max="8980" width="12.85546875" style="412" customWidth="1"/>
    <col min="8981" max="8981" width="23.42578125" style="412" customWidth="1"/>
    <col min="8982" max="8983" width="9.140625" style="412" customWidth="1"/>
    <col min="8984" max="8984" width="10.5703125" style="412" bestFit="1" customWidth="1"/>
    <col min="8985" max="8985" width="11.28515625" style="412" customWidth="1"/>
    <col min="8986" max="9216" width="9.140625" style="412"/>
    <col min="9217" max="9217" width="95.140625" style="412" customWidth="1"/>
    <col min="9218" max="9218" width="17" style="412" customWidth="1"/>
    <col min="9219" max="9219" width="16.7109375" style="412" customWidth="1"/>
    <col min="9220" max="9220" width="17" style="412" customWidth="1"/>
    <col min="9221" max="9221" width="16.7109375" style="412" customWidth="1"/>
    <col min="9222" max="9222" width="17" style="412" customWidth="1"/>
    <col min="9223" max="9223" width="16.7109375" style="412" customWidth="1"/>
    <col min="9224" max="9224" width="17" style="412" customWidth="1"/>
    <col min="9225" max="9231" width="16.7109375" style="412" customWidth="1"/>
    <col min="9232" max="9232" width="18" style="412" customWidth="1"/>
    <col min="9233" max="9234" width="10.7109375" style="412" customWidth="1"/>
    <col min="9235" max="9235" width="9.140625" style="412" customWidth="1"/>
    <col min="9236" max="9236" width="12.85546875" style="412" customWidth="1"/>
    <col min="9237" max="9237" width="23.42578125" style="412" customWidth="1"/>
    <col min="9238" max="9239" width="9.140625" style="412" customWidth="1"/>
    <col min="9240" max="9240" width="10.5703125" style="412" bestFit="1" customWidth="1"/>
    <col min="9241" max="9241" width="11.28515625" style="412" customWidth="1"/>
    <col min="9242" max="9472" width="9.140625" style="412"/>
    <col min="9473" max="9473" width="95.140625" style="412" customWidth="1"/>
    <col min="9474" max="9474" width="17" style="412" customWidth="1"/>
    <col min="9475" max="9475" width="16.7109375" style="412" customWidth="1"/>
    <col min="9476" max="9476" width="17" style="412" customWidth="1"/>
    <col min="9477" max="9477" width="16.7109375" style="412" customWidth="1"/>
    <col min="9478" max="9478" width="17" style="412" customWidth="1"/>
    <col min="9479" max="9479" width="16.7109375" style="412" customWidth="1"/>
    <col min="9480" max="9480" width="17" style="412" customWidth="1"/>
    <col min="9481" max="9487" width="16.7109375" style="412" customWidth="1"/>
    <col min="9488" max="9488" width="18" style="412" customWidth="1"/>
    <col min="9489" max="9490" width="10.7109375" style="412" customWidth="1"/>
    <col min="9491" max="9491" width="9.140625" style="412" customWidth="1"/>
    <col min="9492" max="9492" width="12.85546875" style="412" customWidth="1"/>
    <col min="9493" max="9493" width="23.42578125" style="412" customWidth="1"/>
    <col min="9494" max="9495" width="9.140625" style="412" customWidth="1"/>
    <col min="9496" max="9496" width="10.5703125" style="412" bestFit="1" customWidth="1"/>
    <col min="9497" max="9497" width="11.28515625" style="412" customWidth="1"/>
    <col min="9498" max="9728" width="9.140625" style="412"/>
    <col min="9729" max="9729" width="95.140625" style="412" customWidth="1"/>
    <col min="9730" max="9730" width="17" style="412" customWidth="1"/>
    <col min="9731" max="9731" width="16.7109375" style="412" customWidth="1"/>
    <col min="9732" max="9732" width="17" style="412" customWidth="1"/>
    <col min="9733" max="9733" width="16.7109375" style="412" customWidth="1"/>
    <col min="9734" max="9734" width="17" style="412" customWidth="1"/>
    <col min="9735" max="9735" width="16.7109375" style="412" customWidth="1"/>
    <col min="9736" max="9736" width="17" style="412" customWidth="1"/>
    <col min="9737" max="9743" width="16.7109375" style="412" customWidth="1"/>
    <col min="9744" max="9744" width="18" style="412" customWidth="1"/>
    <col min="9745" max="9746" width="10.7109375" style="412" customWidth="1"/>
    <col min="9747" max="9747" width="9.140625" style="412" customWidth="1"/>
    <col min="9748" max="9748" width="12.85546875" style="412" customWidth="1"/>
    <col min="9749" max="9749" width="23.42578125" style="412" customWidth="1"/>
    <col min="9750" max="9751" width="9.140625" style="412" customWidth="1"/>
    <col min="9752" max="9752" width="10.5703125" style="412" bestFit="1" customWidth="1"/>
    <col min="9753" max="9753" width="11.28515625" style="412" customWidth="1"/>
    <col min="9754" max="9984" width="9.140625" style="412"/>
    <col min="9985" max="9985" width="95.140625" style="412" customWidth="1"/>
    <col min="9986" max="9986" width="17" style="412" customWidth="1"/>
    <col min="9987" max="9987" width="16.7109375" style="412" customWidth="1"/>
    <col min="9988" max="9988" width="17" style="412" customWidth="1"/>
    <col min="9989" max="9989" width="16.7109375" style="412" customWidth="1"/>
    <col min="9990" max="9990" width="17" style="412" customWidth="1"/>
    <col min="9991" max="9991" width="16.7109375" style="412" customWidth="1"/>
    <col min="9992" max="9992" width="17" style="412" customWidth="1"/>
    <col min="9993" max="9999" width="16.7109375" style="412" customWidth="1"/>
    <col min="10000" max="10000" width="18" style="412" customWidth="1"/>
    <col min="10001" max="10002" width="10.7109375" style="412" customWidth="1"/>
    <col min="10003" max="10003" width="9.140625" style="412" customWidth="1"/>
    <col min="10004" max="10004" width="12.85546875" style="412" customWidth="1"/>
    <col min="10005" max="10005" width="23.42578125" style="412" customWidth="1"/>
    <col min="10006" max="10007" width="9.140625" style="412" customWidth="1"/>
    <col min="10008" max="10008" width="10.5703125" style="412" bestFit="1" customWidth="1"/>
    <col min="10009" max="10009" width="11.28515625" style="412" customWidth="1"/>
    <col min="10010" max="10240" width="9.140625" style="412"/>
    <col min="10241" max="10241" width="95.140625" style="412" customWidth="1"/>
    <col min="10242" max="10242" width="17" style="412" customWidth="1"/>
    <col min="10243" max="10243" width="16.7109375" style="412" customWidth="1"/>
    <col min="10244" max="10244" width="17" style="412" customWidth="1"/>
    <col min="10245" max="10245" width="16.7109375" style="412" customWidth="1"/>
    <col min="10246" max="10246" width="17" style="412" customWidth="1"/>
    <col min="10247" max="10247" width="16.7109375" style="412" customWidth="1"/>
    <col min="10248" max="10248" width="17" style="412" customWidth="1"/>
    <col min="10249" max="10255" width="16.7109375" style="412" customWidth="1"/>
    <col min="10256" max="10256" width="18" style="412" customWidth="1"/>
    <col min="10257" max="10258" width="10.7109375" style="412" customWidth="1"/>
    <col min="10259" max="10259" width="9.140625" style="412" customWidth="1"/>
    <col min="10260" max="10260" width="12.85546875" style="412" customWidth="1"/>
    <col min="10261" max="10261" width="23.42578125" style="412" customWidth="1"/>
    <col min="10262" max="10263" width="9.140625" style="412" customWidth="1"/>
    <col min="10264" max="10264" width="10.5703125" style="412" bestFit="1" customWidth="1"/>
    <col min="10265" max="10265" width="11.28515625" style="412" customWidth="1"/>
    <col min="10266" max="10496" width="9.140625" style="412"/>
    <col min="10497" max="10497" width="95.140625" style="412" customWidth="1"/>
    <col min="10498" max="10498" width="17" style="412" customWidth="1"/>
    <col min="10499" max="10499" width="16.7109375" style="412" customWidth="1"/>
    <col min="10500" max="10500" width="17" style="412" customWidth="1"/>
    <col min="10501" max="10501" width="16.7109375" style="412" customWidth="1"/>
    <col min="10502" max="10502" width="17" style="412" customWidth="1"/>
    <col min="10503" max="10503" width="16.7109375" style="412" customWidth="1"/>
    <col min="10504" max="10504" width="17" style="412" customWidth="1"/>
    <col min="10505" max="10511" width="16.7109375" style="412" customWidth="1"/>
    <col min="10512" max="10512" width="18" style="412" customWidth="1"/>
    <col min="10513" max="10514" width="10.7109375" style="412" customWidth="1"/>
    <col min="10515" max="10515" width="9.140625" style="412" customWidth="1"/>
    <col min="10516" max="10516" width="12.85546875" style="412" customWidth="1"/>
    <col min="10517" max="10517" width="23.42578125" style="412" customWidth="1"/>
    <col min="10518" max="10519" width="9.140625" style="412" customWidth="1"/>
    <col min="10520" max="10520" width="10.5703125" style="412" bestFit="1" customWidth="1"/>
    <col min="10521" max="10521" width="11.28515625" style="412" customWidth="1"/>
    <col min="10522" max="10752" width="9.140625" style="412"/>
    <col min="10753" max="10753" width="95.140625" style="412" customWidth="1"/>
    <col min="10754" max="10754" width="17" style="412" customWidth="1"/>
    <col min="10755" max="10755" width="16.7109375" style="412" customWidth="1"/>
    <col min="10756" max="10756" width="17" style="412" customWidth="1"/>
    <col min="10757" max="10757" width="16.7109375" style="412" customWidth="1"/>
    <col min="10758" max="10758" width="17" style="412" customWidth="1"/>
    <col min="10759" max="10759" width="16.7109375" style="412" customWidth="1"/>
    <col min="10760" max="10760" width="17" style="412" customWidth="1"/>
    <col min="10761" max="10767" width="16.7109375" style="412" customWidth="1"/>
    <col min="10768" max="10768" width="18" style="412" customWidth="1"/>
    <col min="10769" max="10770" width="10.7109375" style="412" customWidth="1"/>
    <col min="10771" max="10771" width="9.140625" style="412" customWidth="1"/>
    <col min="10772" max="10772" width="12.85546875" style="412" customWidth="1"/>
    <col min="10773" max="10773" width="23.42578125" style="412" customWidth="1"/>
    <col min="10774" max="10775" width="9.140625" style="412" customWidth="1"/>
    <col min="10776" max="10776" width="10.5703125" style="412" bestFit="1" customWidth="1"/>
    <col min="10777" max="10777" width="11.28515625" style="412" customWidth="1"/>
    <col min="10778" max="11008" width="9.140625" style="412"/>
    <col min="11009" max="11009" width="95.140625" style="412" customWidth="1"/>
    <col min="11010" max="11010" width="17" style="412" customWidth="1"/>
    <col min="11011" max="11011" width="16.7109375" style="412" customWidth="1"/>
    <col min="11012" max="11012" width="17" style="412" customWidth="1"/>
    <col min="11013" max="11013" width="16.7109375" style="412" customWidth="1"/>
    <col min="11014" max="11014" width="17" style="412" customWidth="1"/>
    <col min="11015" max="11015" width="16.7109375" style="412" customWidth="1"/>
    <col min="11016" max="11016" width="17" style="412" customWidth="1"/>
    <col min="11017" max="11023" width="16.7109375" style="412" customWidth="1"/>
    <col min="11024" max="11024" width="18" style="412" customWidth="1"/>
    <col min="11025" max="11026" width="10.7109375" style="412" customWidth="1"/>
    <col min="11027" max="11027" width="9.140625" style="412" customWidth="1"/>
    <col min="11028" max="11028" width="12.85546875" style="412" customWidth="1"/>
    <col min="11029" max="11029" width="23.42578125" style="412" customWidth="1"/>
    <col min="11030" max="11031" width="9.140625" style="412" customWidth="1"/>
    <col min="11032" max="11032" width="10.5703125" style="412" bestFit="1" customWidth="1"/>
    <col min="11033" max="11033" width="11.28515625" style="412" customWidth="1"/>
    <col min="11034" max="11264" width="9.140625" style="412"/>
    <col min="11265" max="11265" width="95.140625" style="412" customWidth="1"/>
    <col min="11266" max="11266" width="17" style="412" customWidth="1"/>
    <col min="11267" max="11267" width="16.7109375" style="412" customWidth="1"/>
    <col min="11268" max="11268" width="17" style="412" customWidth="1"/>
    <col min="11269" max="11269" width="16.7109375" style="412" customWidth="1"/>
    <col min="11270" max="11270" width="17" style="412" customWidth="1"/>
    <col min="11271" max="11271" width="16.7109375" style="412" customWidth="1"/>
    <col min="11272" max="11272" width="17" style="412" customWidth="1"/>
    <col min="11273" max="11279" width="16.7109375" style="412" customWidth="1"/>
    <col min="11280" max="11280" width="18" style="412" customWidth="1"/>
    <col min="11281" max="11282" width="10.7109375" style="412" customWidth="1"/>
    <col min="11283" max="11283" width="9.140625" style="412" customWidth="1"/>
    <col min="11284" max="11284" width="12.85546875" style="412" customWidth="1"/>
    <col min="11285" max="11285" width="23.42578125" style="412" customWidth="1"/>
    <col min="11286" max="11287" width="9.140625" style="412" customWidth="1"/>
    <col min="11288" max="11288" width="10.5703125" style="412" bestFit="1" customWidth="1"/>
    <col min="11289" max="11289" width="11.28515625" style="412" customWidth="1"/>
    <col min="11290" max="11520" width="9.140625" style="412"/>
    <col min="11521" max="11521" width="95.140625" style="412" customWidth="1"/>
    <col min="11522" max="11522" width="17" style="412" customWidth="1"/>
    <col min="11523" max="11523" width="16.7109375" style="412" customWidth="1"/>
    <col min="11524" max="11524" width="17" style="412" customWidth="1"/>
    <col min="11525" max="11525" width="16.7109375" style="412" customWidth="1"/>
    <col min="11526" max="11526" width="17" style="412" customWidth="1"/>
    <col min="11527" max="11527" width="16.7109375" style="412" customWidth="1"/>
    <col min="11528" max="11528" width="17" style="412" customWidth="1"/>
    <col min="11529" max="11535" width="16.7109375" style="412" customWidth="1"/>
    <col min="11536" max="11536" width="18" style="412" customWidth="1"/>
    <col min="11537" max="11538" width="10.7109375" style="412" customWidth="1"/>
    <col min="11539" max="11539" width="9.140625" style="412" customWidth="1"/>
    <col min="11540" max="11540" width="12.85546875" style="412" customWidth="1"/>
    <col min="11541" max="11541" width="23.42578125" style="412" customWidth="1"/>
    <col min="11542" max="11543" width="9.140625" style="412" customWidth="1"/>
    <col min="11544" max="11544" width="10.5703125" style="412" bestFit="1" customWidth="1"/>
    <col min="11545" max="11545" width="11.28515625" style="412" customWidth="1"/>
    <col min="11546" max="11776" width="9.140625" style="412"/>
    <col min="11777" max="11777" width="95.140625" style="412" customWidth="1"/>
    <col min="11778" max="11778" width="17" style="412" customWidth="1"/>
    <col min="11779" max="11779" width="16.7109375" style="412" customWidth="1"/>
    <col min="11780" max="11780" width="17" style="412" customWidth="1"/>
    <col min="11781" max="11781" width="16.7109375" style="412" customWidth="1"/>
    <col min="11782" max="11782" width="17" style="412" customWidth="1"/>
    <col min="11783" max="11783" width="16.7109375" style="412" customWidth="1"/>
    <col min="11784" max="11784" width="17" style="412" customWidth="1"/>
    <col min="11785" max="11791" width="16.7109375" style="412" customWidth="1"/>
    <col min="11792" max="11792" width="18" style="412" customWidth="1"/>
    <col min="11793" max="11794" width="10.7109375" style="412" customWidth="1"/>
    <col min="11795" max="11795" width="9.140625" style="412" customWidth="1"/>
    <col min="11796" max="11796" width="12.85546875" style="412" customWidth="1"/>
    <col min="11797" max="11797" width="23.42578125" style="412" customWidth="1"/>
    <col min="11798" max="11799" width="9.140625" style="412" customWidth="1"/>
    <col min="11800" max="11800" width="10.5703125" style="412" bestFit="1" customWidth="1"/>
    <col min="11801" max="11801" width="11.28515625" style="412" customWidth="1"/>
    <col min="11802" max="12032" width="9.140625" style="412"/>
    <col min="12033" max="12033" width="95.140625" style="412" customWidth="1"/>
    <col min="12034" max="12034" width="17" style="412" customWidth="1"/>
    <col min="12035" max="12035" width="16.7109375" style="412" customWidth="1"/>
    <col min="12036" max="12036" width="17" style="412" customWidth="1"/>
    <col min="12037" max="12037" width="16.7109375" style="412" customWidth="1"/>
    <col min="12038" max="12038" width="17" style="412" customWidth="1"/>
    <col min="12039" max="12039" width="16.7109375" style="412" customWidth="1"/>
    <col min="12040" max="12040" width="17" style="412" customWidth="1"/>
    <col min="12041" max="12047" width="16.7109375" style="412" customWidth="1"/>
    <col min="12048" max="12048" width="18" style="412" customWidth="1"/>
    <col min="12049" max="12050" width="10.7109375" style="412" customWidth="1"/>
    <col min="12051" max="12051" width="9.140625" style="412" customWidth="1"/>
    <col min="12052" max="12052" width="12.85546875" style="412" customWidth="1"/>
    <col min="12053" max="12053" width="23.42578125" style="412" customWidth="1"/>
    <col min="12054" max="12055" width="9.140625" style="412" customWidth="1"/>
    <col min="12056" max="12056" width="10.5703125" style="412" bestFit="1" customWidth="1"/>
    <col min="12057" max="12057" width="11.28515625" style="412" customWidth="1"/>
    <col min="12058" max="12288" width="9.140625" style="412"/>
    <col min="12289" max="12289" width="95.140625" style="412" customWidth="1"/>
    <col min="12290" max="12290" width="17" style="412" customWidth="1"/>
    <col min="12291" max="12291" width="16.7109375" style="412" customWidth="1"/>
    <col min="12292" max="12292" width="17" style="412" customWidth="1"/>
    <col min="12293" max="12293" width="16.7109375" style="412" customWidth="1"/>
    <col min="12294" max="12294" width="17" style="412" customWidth="1"/>
    <col min="12295" max="12295" width="16.7109375" style="412" customWidth="1"/>
    <col min="12296" max="12296" width="17" style="412" customWidth="1"/>
    <col min="12297" max="12303" width="16.7109375" style="412" customWidth="1"/>
    <col min="12304" max="12304" width="18" style="412" customWidth="1"/>
    <col min="12305" max="12306" width="10.7109375" style="412" customWidth="1"/>
    <col min="12307" max="12307" width="9.140625" style="412" customWidth="1"/>
    <col min="12308" max="12308" width="12.85546875" style="412" customWidth="1"/>
    <col min="12309" max="12309" width="23.42578125" style="412" customWidth="1"/>
    <col min="12310" max="12311" width="9.140625" style="412" customWidth="1"/>
    <col min="12312" max="12312" width="10.5703125" style="412" bestFit="1" customWidth="1"/>
    <col min="12313" max="12313" width="11.28515625" style="412" customWidth="1"/>
    <col min="12314" max="12544" width="9.140625" style="412"/>
    <col min="12545" max="12545" width="95.140625" style="412" customWidth="1"/>
    <col min="12546" max="12546" width="17" style="412" customWidth="1"/>
    <col min="12547" max="12547" width="16.7109375" style="412" customWidth="1"/>
    <col min="12548" max="12548" width="17" style="412" customWidth="1"/>
    <col min="12549" max="12549" width="16.7109375" style="412" customWidth="1"/>
    <col min="12550" max="12550" width="17" style="412" customWidth="1"/>
    <col min="12551" max="12551" width="16.7109375" style="412" customWidth="1"/>
    <col min="12552" max="12552" width="17" style="412" customWidth="1"/>
    <col min="12553" max="12559" width="16.7109375" style="412" customWidth="1"/>
    <col min="12560" max="12560" width="18" style="412" customWidth="1"/>
    <col min="12561" max="12562" width="10.7109375" style="412" customWidth="1"/>
    <col min="12563" max="12563" width="9.140625" style="412" customWidth="1"/>
    <col min="12564" max="12564" width="12.85546875" style="412" customWidth="1"/>
    <col min="12565" max="12565" width="23.42578125" style="412" customWidth="1"/>
    <col min="12566" max="12567" width="9.140625" style="412" customWidth="1"/>
    <col min="12568" max="12568" width="10.5703125" style="412" bestFit="1" customWidth="1"/>
    <col min="12569" max="12569" width="11.28515625" style="412" customWidth="1"/>
    <col min="12570" max="12800" width="9.140625" style="412"/>
    <col min="12801" max="12801" width="95.140625" style="412" customWidth="1"/>
    <col min="12802" max="12802" width="17" style="412" customWidth="1"/>
    <col min="12803" max="12803" width="16.7109375" style="412" customWidth="1"/>
    <col min="12804" max="12804" width="17" style="412" customWidth="1"/>
    <col min="12805" max="12805" width="16.7109375" style="412" customWidth="1"/>
    <col min="12806" max="12806" width="17" style="412" customWidth="1"/>
    <col min="12807" max="12807" width="16.7109375" style="412" customWidth="1"/>
    <col min="12808" max="12808" width="17" style="412" customWidth="1"/>
    <col min="12809" max="12815" width="16.7109375" style="412" customWidth="1"/>
    <col min="12816" max="12816" width="18" style="412" customWidth="1"/>
    <col min="12817" max="12818" width="10.7109375" style="412" customWidth="1"/>
    <col min="12819" max="12819" width="9.140625" style="412" customWidth="1"/>
    <col min="12820" max="12820" width="12.85546875" style="412" customWidth="1"/>
    <col min="12821" max="12821" width="23.42578125" style="412" customWidth="1"/>
    <col min="12822" max="12823" width="9.140625" style="412" customWidth="1"/>
    <col min="12824" max="12824" width="10.5703125" style="412" bestFit="1" customWidth="1"/>
    <col min="12825" max="12825" width="11.28515625" style="412" customWidth="1"/>
    <col min="12826" max="13056" width="9.140625" style="412"/>
    <col min="13057" max="13057" width="95.140625" style="412" customWidth="1"/>
    <col min="13058" max="13058" width="17" style="412" customWidth="1"/>
    <col min="13059" max="13059" width="16.7109375" style="412" customWidth="1"/>
    <col min="13060" max="13060" width="17" style="412" customWidth="1"/>
    <col min="13061" max="13061" width="16.7109375" style="412" customWidth="1"/>
    <col min="13062" max="13062" width="17" style="412" customWidth="1"/>
    <col min="13063" max="13063" width="16.7109375" style="412" customWidth="1"/>
    <col min="13064" max="13064" width="17" style="412" customWidth="1"/>
    <col min="13065" max="13071" width="16.7109375" style="412" customWidth="1"/>
    <col min="13072" max="13072" width="18" style="412" customWidth="1"/>
    <col min="13073" max="13074" width="10.7109375" style="412" customWidth="1"/>
    <col min="13075" max="13075" width="9.140625" style="412" customWidth="1"/>
    <col min="13076" max="13076" width="12.85546875" style="412" customWidth="1"/>
    <col min="13077" max="13077" width="23.42578125" style="412" customWidth="1"/>
    <col min="13078" max="13079" width="9.140625" style="412" customWidth="1"/>
    <col min="13080" max="13080" width="10.5703125" style="412" bestFit="1" customWidth="1"/>
    <col min="13081" max="13081" width="11.28515625" style="412" customWidth="1"/>
    <col min="13082" max="13312" width="9.140625" style="412"/>
    <col min="13313" max="13313" width="95.140625" style="412" customWidth="1"/>
    <col min="13314" max="13314" width="17" style="412" customWidth="1"/>
    <col min="13315" max="13315" width="16.7109375" style="412" customWidth="1"/>
    <col min="13316" max="13316" width="17" style="412" customWidth="1"/>
    <col min="13317" max="13317" width="16.7109375" style="412" customWidth="1"/>
    <col min="13318" max="13318" width="17" style="412" customWidth="1"/>
    <col min="13319" max="13319" width="16.7109375" style="412" customWidth="1"/>
    <col min="13320" max="13320" width="17" style="412" customWidth="1"/>
    <col min="13321" max="13327" width="16.7109375" style="412" customWidth="1"/>
    <col min="13328" max="13328" width="18" style="412" customWidth="1"/>
    <col min="13329" max="13330" width="10.7109375" style="412" customWidth="1"/>
    <col min="13331" max="13331" width="9.140625" style="412" customWidth="1"/>
    <col min="13332" max="13332" width="12.85546875" style="412" customWidth="1"/>
    <col min="13333" max="13333" width="23.42578125" style="412" customWidth="1"/>
    <col min="13334" max="13335" width="9.140625" style="412" customWidth="1"/>
    <col min="13336" max="13336" width="10.5703125" style="412" bestFit="1" customWidth="1"/>
    <col min="13337" max="13337" width="11.28515625" style="412" customWidth="1"/>
    <col min="13338" max="13568" width="9.140625" style="412"/>
    <col min="13569" max="13569" width="95.140625" style="412" customWidth="1"/>
    <col min="13570" max="13570" width="17" style="412" customWidth="1"/>
    <col min="13571" max="13571" width="16.7109375" style="412" customWidth="1"/>
    <col min="13572" max="13572" width="17" style="412" customWidth="1"/>
    <col min="13573" max="13573" width="16.7109375" style="412" customWidth="1"/>
    <col min="13574" max="13574" width="17" style="412" customWidth="1"/>
    <col min="13575" max="13575" width="16.7109375" style="412" customWidth="1"/>
    <col min="13576" max="13576" width="17" style="412" customWidth="1"/>
    <col min="13577" max="13583" width="16.7109375" style="412" customWidth="1"/>
    <col min="13584" max="13584" width="18" style="412" customWidth="1"/>
    <col min="13585" max="13586" width="10.7109375" style="412" customWidth="1"/>
    <col min="13587" max="13587" width="9.140625" style="412" customWidth="1"/>
    <col min="13588" max="13588" width="12.85546875" style="412" customWidth="1"/>
    <col min="13589" max="13589" width="23.42578125" style="412" customWidth="1"/>
    <col min="13590" max="13591" width="9.140625" style="412" customWidth="1"/>
    <col min="13592" max="13592" width="10.5703125" style="412" bestFit="1" customWidth="1"/>
    <col min="13593" max="13593" width="11.28515625" style="412" customWidth="1"/>
    <col min="13594" max="13824" width="9.140625" style="412"/>
    <col min="13825" max="13825" width="95.140625" style="412" customWidth="1"/>
    <col min="13826" max="13826" width="17" style="412" customWidth="1"/>
    <col min="13827" max="13827" width="16.7109375" style="412" customWidth="1"/>
    <col min="13828" max="13828" width="17" style="412" customWidth="1"/>
    <col min="13829" max="13829" width="16.7109375" style="412" customWidth="1"/>
    <col min="13830" max="13830" width="17" style="412" customWidth="1"/>
    <col min="13831" max="13831" width="16.7109375" style="412" customWidth="1"/>
    <col min="13832" max="13832" width="17" style="412" customWidth="1"/>
    <col min="13833" max="13839" width="16.7109375" style="412" customWidth="1"/>
    <col min="13840" max="13840" width="18" style="412" customWidth="1"/>
    <col min="13841" max="13842" width="10.7109375" style="412" customWidth="1"/>
    <col min="13843" max="13843" width="9.140625" style="412" customWidth="1"/>
    <col min="13844" max="13844" width="12.85546875" style="412" customWidth="1"/>
    <col min="13845" max="13845" width="23.42578125" style="412" customWidth="1"/>
    <col min="13846" max="13847" width="9.140625" style="412" customWidth="1"/>
    <col min="13848" max="13848" width="10.5703125" style="412" bestFit="1" customWidth="1"/>
    <col min="13849" max="13849" width="11.28515625" style="412" customWidth="1"/>
    <col min="13850" max="14080" width="9.140625" style="412"/>
    <col min="14081" max="14081" width="95.140625" style="412" customWidth="1"/>
    <col min="14082" max="14082" width="17" style="412" customWidth="1"/>
    <col min="14083" max="14083" width="16.7109375" style="412" customWidth="1"/>
    <col min="14084" max="14084" width="17" style="412" customWidth="1"/>
    <col min="14085" max="14085" width="16.7109375" style="412" customWidth="1"/>
    <col min="14086" max="14086" width="17" style="412" customWidth="1"/>
    <col min="14087" max="14087" width="16.7109375" style="412" customWidth="1"/>
    <col min="14088" max="14088" width="17" style="412" customWidth="1"/>
    <col min="14089" max="14095" width="16.7109375" style="412" customWidth="1"/>
    <col min="14096" max="14096" width="18" style="412" customWidth="1"/>
    <col min="14097" max="14098" width="10.7109375" style="412" customWidth="1"/>
    <col min="14099" max="14099" width="9.140625" style="412" customWidth="1"/>
    <col min="14100" max="14100" width="12.85546875" style="412" customWidth="1"/>
    <col min="14101" max="14101" width="23.42578125" style="412" customWidth="1"/>
    <col min="14102" max="14103" width="9.140625" style="412" customWidth="1"/>
    <col min="14104" max="14104" width="10.5703125" style="412" bestFit="1" customWidth="1"/>
    <col min="14105" max="14105" width="11.28515625" style="412" customWidth="1"/>
    <col min="14106" max="14336" width="9.140625" style="412"/>
    <col min="14337" max="14337" width="95.140625" style="412" customWidth="1"/>
    <col min="14338" max="14338" width="17" style="412" customWidth="1"/>
    <col min="14339" max="14339" width="16.7109375" style="412" customWidth="1"/>
    <col min="14340" max="14340" width="17" style="412" customWidth="1"/>
    <col min="14341" max="14341" width="16.7109375" style="412" customWidth="1"/>
    <col min="14342" max="14342" width="17" style="412" customWidth="1"/>
    <col min="14343" max="14343" width="16.7109375" style="412" customWidth="1"/>
    <col min="14344" max="14344" width="17" style="412" customWidth="1"/>
    <col min="14345" max="14351" width="16.7109375" style="412" customWidth="1"/>
    <col min="14352" max="14352" width="18" style="412" customWidth="1"/>
    <col min="14353" max="14354" width="10.7109375" style="412" customWidth="1"/>
    <col min="14355" max="14355" width="9.140625" style="412" customWidth="1"/>
    <col min="14356" max="14356" width="12.85546875" style="412" customWidth="1"/>
    <col min="14357" max="14357" width="23.42578125" style="412" customWidth="1"/>
    <col min="14358" max="14359" width="9.140625" style="412" customWidth="1"/>
    <col min="14360" max="14360" width="10.5703125" style="412" bestFit="1" customWidth="1"/>
    <col min="14361" max="14361" width="11.28515625" style="412" customWidth="1"/>
    <col min="14362" max="14592" width="9.140625" style="412"/>
    <col min="14593" max="14593" width="95.140625" style="412" customWidth="1"/>
    <col min="14594" max="14594" width="17" style="412" customWidth="1"/>
    <col min="14595" max="14595" width="16.7109375" style="412" customWidth="1"/>
    <col min="14596" max="14596" width="17" style="412" customWidth="1"/>
    <col min="14597" max="14597" width="16.7109375" style="412" customWidth="1"/>
    <col min="14598" max="14598" width="17" style="412" customWidth="1"/>
    <col min="14599" max="14599" width="16.7109375" style="412" customWidth="1"/>
    <col min="14600" max="14600" width="17" style="412" customWidth="1"/>
    <col min="14601" max="14607" width="16.7109375" style="412" customWidth="1"/>
    <col min="14608" max="14608" width="18" style="412" customWidth="1"/>
    <col min="14609" max="14610" width="10.7109375" style="412" customWidth="1"/>
    <col min="14611" max="14611" width="9.140625" style="412" customWidth="1"/>
    <col min="14612" max="14612" width="12.85546875" style="412" customWidth="1"/>
    <col min="14613" max="14613" width="23.42578125" style="412" customWidth="1"/>
    <col min="14614" max="14615" width="9.140625" style="412" customWidth="1"/>
    <col min="14616" max="14616" width="10.5703125" style="412" bestFit="1" customWidth="1"/>
    <col min="14617" max="14617" width="11.28515625" style="412" customWidth="1"/>
    <col min="14618" max="14848" width="9.140625" style="412"/>
    <col min="14849" max="14849" width="95.140625" style="412" customWidth="1"/>
    <col min="14850" max="14850" width="17" style="412" customWidth="1"/>
    <col min="14851" max="14851" width="16.7109375" style="412" customWidth="1"/>
    <col min="14852" max="14852" width="17" style="412" customWidth="1"/>
    <col min="14853" max="14853" width="16.7109375" style="412" customWidth="1"/>
    <col min="14854" max="14854" width="17" style="412" customWidth="1"/>
    <col min="14855" max="14855" width="16.7109375" style="412" customWidth="1"/>
    <col min="14856" max="14856" width="17" style="412" customWidth="1"/>
    <col min="14857" max="14863" width="16.7109375" style="412" customWidth="1"/>
    <col min="14864" max="14864" width="18" style="412" customWidth="1"/>
    <col min="14865" max="14866" width="10.7109375" style="412" customWidth="1"/>
    <col min="14867" max="14867" width="9.140625" style="412" customWidth="1"/>
    <col min="14868" max="14868" width="12.85546875" style="412" customWidth="1"/>
    <col min="14869" max="14869" width="23.42578125" style="412" customWidth="1"/>
    <col min="14870" max="14871" width="9.140625" style="412" customWidth="1"/>
    <col min="14872" max="14872" width="10.5703125" style="412" bestFit="1" customWidth="1"/>
    <col min="14873" max="14873" width="11.28515625" style="412" customWidth="1"/>
    <col min="14874" max="15104" width="9.140625" style="412"/>
    <col min="15105" max="15105" width="95.140625" style="412" customWidth="1"/>
    <col min="15106" max="15106" width="17" style="412" customWidth="1"/>
    <col min="15107" max="15107" width="16.7109375" style="412" customWidth="1"/>
    <col min="15108" max="15108" width="17" style="412" customWidth="1"/>
    <col min="15109" max="15109" width="16.7109375" style="412" customWidth="1"/>
    <col min="15110" max="15110" width="17" style="412" customWidth="1"/>
    <col min="15111" max="15111" width="16.7109375" style="412" customWidth="1"/>
    <col min="15112" max="15112" width="17" style="412" customWidth="1"/>
    <col min="15113" max="15119" width="16.7109375" style="412" customWidth="1"/>
    <col min="15120" max="15120" width="18" style="412" customWidth="1"/>
    <col min="15121" max="15122" width="10.7109375" style="412" customWidth="1"/>
    <col min="15123" max="15123" width="9.140625" style="412" customWidth="1"/>
    <col min="15124" max="15124" width="12.85546875" style="412" customWidth="1"/>
    <col min="15125" max="15125" width="23.42578125" style="412" customWidth="1"/>
    <col min="15126" max="15127" width="9.140625" style="412" customWidth="1"/>
    <col min="15128" max="15128" width="10.5703125" style="412" bestFit="1" customWidth="1"/>
    <col min="15129" max="15129" width="11.28515625" style="412" customWidth="1"/>
    <col min="15130" max="15360" width="9.140625" style="412"/>
    <col min="15361" max="15361" width="95.140625" style="412" customWidth="1"/>
    <col min="15362" max="15362" width="17" style="412" customWidth="1"/>
    <col min="15363" max="15363" width="16.7109375" style="412" customWidth="1"/>
    <col min="15364" max="15364" width="17" style="412" customWidth="1"/>
    <col min="15365" max="15365" width="16.7109375" style="412" customWidth="1"/>
    <col min="15366" max="15366" width="17" style="412" customWidth="1"/>
    <col min="15367" max="15367" width="16.7109375" style="412" customWidth="1"/>
    <col min="15368" max="15368" width="17" style="412" customWidth="1"/>
    <col min="15369" max="15375" width="16.7109375" style="412" customWidth="1"/>
    <col min="15376" max="15376" width="18" style="412" customWidth="1"/>
    <col min="15377" max="15378" width="10.7109375" style="412" customWidth="1"/>
    <col min="15379" max="15379" width="9.140625" style="412" customWidth="1"/>
    <col min="15380" max="15380" width="12.85546875" style="412" customWidth="1"/>
    <col min="15381" max="15381" width="23.42578125" style="412" customWidth="1"/>
    <col min="15382" max="15383" width="9.140625" style="412" customWidth="1"/>
    <col min="15384" max="15384" width="10.5703125" style="412" bestFit="1" customWidth="1"/>
    <col min="15385" max="15385" width="11.28515625" style="412" customWidth="1"/>
    <col min="15386" max="15616" width="9.140625" style="412"/>
    <col min="15617" max="15617" width="95.140625" style="412" customWidth="1"/>
    <col min="15618" max="15618" width="17" style="412" customWidth="1"/>
    <col min="15619" max="15619" width="16.7109375" style="412" customWidth="1"/>
    <col min="15620" max="15620" width="17" style="412" customWidth="1"/>
    <col min="15621" max="15621" width="16.7109375" style="412" customWidth="1"/>
    <col min="15622" max="15622" width="17" style="412" customWidth="1"/>
    <col min="15623" max="15623" width="16.7109375" style="412" customWidth="1"/>
    <col min="15624" max="15624" width="17" style="412" customWidth="1"/>
    <col min="15625" max="15631" width="16.7109375" style="412" customWidth="1"/>
    <col min="15632" max="15632" width="18" style="412" customWidth="1"/>
    <col min="15633" max="15634" width="10.7109375" style="412" customWidth="1"/>
    <col min="15635" max="15635" width="9.140625" style="412" customWidth="1"/>
    <col min="15636" max="15636" width="12.85546875" style="412" customWidth="1"/>
    <col min="15637" max="15637" width="23.42578125" style="412" customWidth="1"/>
    <col min="15638" max="15639" width="9.140625" style="412" customWidth="1"/>
    <col min="15640" max="15640" width="10.5703125" style="412" bestFit="1" customWidth="1"/>
    <col min="15641" max="15641" width="11.28515625" style="412" customWidth="1"/>
    <col min="15642" max="15872" width="9.140625" style="412"/>
    <col min="15873" max="15873" width="95.140625" style="412" customWidth="1"/>
    <col min="15874" max="15874" width="17" style="412" customWidth="1"/>
    <col min="15875" max="15875" width="16.7109375" style="412" customWidth="1"/>
    <col min="15876" max="15876" width="17" style="412" customWidth="1"/>
    <col min="15877" max="15877" width="16.7109375" style="412" customWidth="1"/>
    <col min="15878" max="15878" width="17" style="412" customWidth="1"/>
    <col min="15879" max="15879" width="16.7109375" style="412" customWidth="1"/>
    <col min="15880" max="15880" width="17" style="412" customWidth="1"/>
    <col min="15881" max="15887" width="16.7109375" style="412" customWidth="1"/>
    <col min="15888" max="15888" width="18" style="412" customWidth="1"/>
    <col min="15889" max="15890" width="10.7109375" style="412" customWidth="1"/>
    <col min="15891" max="15891" width="9.140625" style="412" customWidth="1"/>
    <col min="15892" max="15892" width="12.85546875" style="412" customWidth="1"/>
    <col min="15893" max="15893" width="23.42578125" style="412" customWidth="1"/>
    <col min="15894" max="15895" width="9.140625" style="412" customWidth="1"/>
    <col min="15896" max="15896" width="10.5703125" style="412" bestFit="1" customWidth="1"/>
    <col min="15897" max="15897" width="11.28515625" style="412" customWidth="1"/>
    <col min="15898" max="16128" width="9.140625" style="412"/>
    <col min="16129" max="16129" width="95.140625" style="412" customWidth="1"/>
    <col min="16130" max="16130" width="17" style="412" customWidth="1"/>
    <col min="16131" max="16131" width="16.7109375" style="412" customWidth="1"/>
    <col min="16132" max="16132" width="17" style="412" customWidth="1"/>
    <col min="16133" max="16133" width="16.7109375" style="412" customWidth="1"/>
    <col min="16134" max="16134" width="17" style="412" customWidth="1"/>
    <col min="16135" max="16135" width="16.7109375" style="412" customWidth="1"/>
    <col min="16136" max="16136" width="17" style="412" customWidth="1"/>
    <col min="16137" max="16143" width="16.7109375" style="412" customWidth="1"/>
    <col min="16144" max="16144" width="18" style="412" customWidth="1"/>
    <col min="16145" max="16146" width="10.7109375" style="412" customWidth="1"/>
    <col min="16147" max="16147" width="9.140625" style="412" customWidth="1"/>
    <col min="16148" max="16148" width="12.85546875" style="412" customWidth="1"/>
    <col min="16149" max="16149" width="23.42578125" style="412" customWidth="1"/>
    <col min="16150" max="16151" width="9.140625" style="412" customWidth="1"/>
    <col min="16152" max="16152" width="10.5703125" style="412" bestFit="1" customWidth="1"/>
    <col min="16153" max="16153" width="11.28515625" style="412" customWidth="1"/>
    <col min="16154" max="16384" width="9.140625" style="412"/>
  </cols>
  <sheetData>
    <row r="1" spans="1:21" ht="25.5" customHeight="1">
      <c r="A1" s="3715" t="s">
        <v>332</v>
      </c>
      <c r="B1" s="3715"/>
      <c r="C1" s="3715"/>
      <c r="D1" s="3715"/>
      <c r="E1" s="3715"/>
      <c r="F1" s="3715"/>
      <c r="G1" s="3715"/>
      <c r="H1" s="3715"/>
      <c r="I1" s="3715"/>
      <c r="J1" s="3715"/>
      <c r="K1" s="3715"/>
      <c r="L1" s="3715"/>
      <c r="M1" s="3715"/>
      <c r="N1" s="3715"/>
      <c r="O1" s="3715"/>
      <c r="P1" s="3715"/>
      <c r="Q1" s="409"/>
      <c r="R1" s="409"/>
      <c r="S1" s="409"/>
      <c r="T1" s="409"/>
    </row>
    <row r="2" spans="1:21">
      <c r="A2" s="4178" t="s">
        <v>92</v>
      </c>
      <c r="B2" s="4178"/>
      <c r="C2" s="4178"/>
      <c r="D2" s="4178"/>
      <c r="E2" s="4178"/>
      <c r="F2" s="4178"/>
      <c r="G2" s="4178"/>
      <c r="H2" s="4178"/>
      <c r="I2" s="4178"/>
      <c r="J2" s="4178"/>
      <c r="K2" s="4178"/>
      <c r="L2" s="4178"/>
      <c r="M2" s="4178"/>
      <c r="N2" s="4178"/>
      <c r="O2" s="4178"/>
      <c r="P2" s="4178"/>
    </row>
    <row r="3" spans="1:21" ht="25.5" customHeight="1">
      <c r="A3" s="3715" t="s">
        <v>406</v>
      </c>
      <c r="B3" s="3715"/>
      <c r="C3" s="3715"/>
      <c r="D3" s="3715"/>
      <c r="E3" s="3715"/>
      <c r="F3" s="3715"/>
      <c r="G3" s="3715"/>
      <c r="H3" s="3715"/>
      <c r="I3" s="3715"/>
      <c r="J3" s="3715"/>
      <c r="K3" s="3715"/>
      <c r="L3" s="3715"/>
      <c r="M3" s="3715"/>
      <c r="N3" s="3715"/>
      <c r="O3" s="3715"/>
      <c r="P3" s="3715"/>
      <c r="Q3" s="3691"/>
      <c r="R3" s="3691"/>
    </row>
    <row r="4" spans="1:21" ht="26.25" thickBot="1">
      <c r="A4" s="415"/>
    </row>
    <row r="5" spans="1:21" ht="6.75" customHeight="1">
      <c r="A5" s="4439" t="s">
        <v>9</v>
      </c>
      <c r="B5" s="4440" t="s">
        <v>0</v>
      </c>
      <c r="C5" s="4441"/>
      <c r="D5" s="3872"/>
      <c r="E5" s="4440" t="s">
        <v>1</v>
      </c>
      <c r="F5" s="4441"/>
      <c r="G5" s="3872"/>
      <c r="H5" s="4440" t="s">
        <v>2</v>
      </c>
      <c r="I5" s="4441"/>
      <c r="J5" s="3872"/>
      <c r="K5" s="4440" t="s">
        <v>3</v>
      </c>
      <c r="L5" s="4441"/>
      <c r="M5" s="3872"/>
      <c r="N5" s="4440">
        <v>5</v>
      </c>
      <c r="O5" s="4441"/>
      <c r="P5" s="3872"/>
      <c r="Q5" s="4442" t="s">
        <v>6</v>
      </c>
      <c r="R5" s="4443"/>
      <c r="S5" s="4444"/>
      <c r="T5" s="416"/>
      <c r="U5" s="416"/>
    </row>
    <row r="6" spans="1:21" ht="27" thickBot="1">
      <c r="A6" s="4180"/>
      <c r="B6" s="3726"/>
      <c r="C6" s="3727"/>
      <c r="D6" s="3728"/>
      <c r="E6" s="4445"/>
      <c r="F6" s="3880"/>
      <c r="G6" s="3881"/>
      <c r="H6" s="4445"/>
      <c r="I6" s="3880"/>
      <c r="J6" s="3881"/>
      <c r="K6" s="3726"/>
      <c r="L6" s="3727"/>
      <c r="M6" s="3728"/>
      <c r="N6" s="3726"/>
      <c r="O6" s="3727"/>
      <c r="P6" s="3728"/>
      <c r="Q6" s="4446"/>
      <c r="R6" s="4447"/>
      <c r="S6" s="4194"/>
      <c r="T6" s="416"/>
      <c r="U6" s="416"/>
    </row>
    <row r="7" spans="1:21" ht="60.75" thickBot="1">
      <c r="A7" s="4448"/>
      <c r="B7" s="4538" t="s">
        <v>26</v>
      </c>
      <c r="C7" s="4538" t="s">
        <v>27</v>
      </c>
      <c r="D7" s="4538" t="s">
        <v>4</v>
      </c>
      <c r="E7" s="4538" t="s">
        <v>26</v>
      </c>
      <c r="F7" s="4538" t="s">
        <v>27</v>
      </c>
      <c r="G7" s="4538" t="s">
        <v>4</v>
      </c>
      <c r="H7" s="4538" t="s">
        <v>93</v>
      </c>
      <c r="I7" s="4538" t="s">
        <v>27</v>
      </c>
      <c r="J7" s="4539" t="s">
        <v>4</v>
      </c>
      <c r="K7" s="1093" t="s">
        <v>93</v>
      </c>
      <c r="L7" s="1093" t="s">
        <v>27</v>
      </c>
      <c r="M7" s="1094" t="s">
        <v>4</v>
      </c>
      <c r="N7" s="1093" t="s">
        <v>93</v>
      </c>
      <c r="O7" s="1093" t="s">
        <v>27</v>
      </c>
      <c r="P7" s="1094" t="s">
        <v>4</v>
      </c>
      <c r="Q7" s="1093" t="s">
        <v>26</v>
      </c>
      <c r="R7" s="1093" t="s">
        <v>27</v>
      </c>
      <c r="S7" s="4449" t="s">
        <v>4</v>
      </c>
      <c r="T7" s="416"/>
      <c r="U7" s="416"/>
    </row>
    <row r="8" spans="1:21" ht="27" thickBot="1">
      <c r="A8" s="1081" t="s">
        <v>22</v>
      </c>
      <c r="B8" s="4450"/>
      <c r="C8" s="4450"/>
      <c r="D8" s="4450"/>
      <c r="E8" s="4450"/>
      <c r="F8" s="4450"/>
      <c r="G8" s="4450"/>
      <c r="H8" s="4450"/>
      <c r="I8" s="4450"/>
      <c r="J8" s="4450"/>
      <c r="K8" s="4450"/>
      <c r="L8" s="4450"/>
      <c r="M8" s="4450"/>
      <c r="N8" s="4451"/>
      <c r="O8" s="1082"/>
      <c r="P8" s="4450"/>
      <c r="Q8" s="1082"/>
      <c r="R8" s="1082"/>
      <c r="S8" s="4450"/>
      <c r="T8" s="416"/>
      <c r="U8" s="416"/>
    </row>
    <row r="9" spans="1:21" ht="26.25">
      <c r="A9" s="4452" t="s">
        <v>333</v>
      </c>
      <c r="B9" s="4519">
        <v>0</v>
      </c>
      <c r="C9" s="4519">
        <v>0</v>
      </c>
      <c r="D9" s="4519">
        <v>0</v>
      </c>
      <c r="E9" s="4520">
        <v>10</v>
      </c>
      <c r="F9" s="4520">
        <v>3</v>
      </c>
      <c r="G9" s="4520">
        <v>13</v>
      </c>
      <c r="H9" s="4520">
        <v>7</v>
      </c>
      <c r="I9" s="4520">
        <v>1</v>
      </c>
      <c r="J9" s="4520">
        <v>8</v>
      </c>
      <c r="K9" s="4520">
        <v>6</v>
      </c>
      <c r="L9" s="4520">
        <v>1</v>
      </c>
      <c r="M9" s="4520">
        <v>7</v>
      </c>
      <c r="N9" s="4521">
        <v>16</v>
      </c>
      <c r="O9" s="4521">
        <v>4</v>
      </c>
      <c r="P9" s="4522">
        <v>20</v>
      </c>
      <c r="Q9" s="4523">
        <f>B9+E9+H9+N89+K9+N9</f>
        <v>39</v>
      </c>
      <c r="R9" s="4523">
        <f>C9+F9+I9+O9+L9</f>
        <v>9</v>
      </c>
      <c r="S9" s="4523">
        <f>SUM(Q9:R9)</f>
        <v>48</v>
      </c>
      <c r="T9" s="416"/>
      <c r="U9" s="416"/>
    </row>
    <row r="10" spans="1:21" ht="27" thickBot="1">
      <c r="A10" s="4452" t="s">
        <v>336</v>
      </c>
      <c r="B10" s="4524">
        <v>0</v>
      </c>
      <c r="C10" s="4524">
        <v>0</v>
      </c>
      <c r="D10" s="4524">
        <v>0</v>
      </c>
      <c r="E10" s="4525">
        <v>0</v>
      </c>
      <c r="F10" s="4525">
        <v>0</v>
      </c>
      <c r="G10" s="4525">
        <v>0</v>
      </c>
      <c r="H10" s="4525">
        <v>5</v>
      </c>
      <c r="I10" s="4525">
        <v>1</v>
      </c>
      <c r="J10" s="4525">
        <v>6</v>
      </c>
      <c r="K10" s="4525">
        <v>3</v>
      </c>
      <c r="L10" s="4525">
        <v>0</v>
      </c>
      <c r="M10" s="4525">
        <v>3</v>
      </c>
      <c r="N10" s="4525">
        <v>0</v>
      </c>
      <c r="O10" s="4525">
        <v>0</v>
      </c>
      <c r="P10" s="4526">
        <v>0</v>
      </c>
      <c r="Q10" s="2540">
        <f>B10+E10+H10+N90+K10+N10</f>
        <v>8</v>
      </c>
      <c r="R10" s="2540">
        <f>C10+F10+I10+O10+L10</f>
        <v>1</v>
      </c>
      <c r="S10" s="2540">
        <f>SUM(Q10:R10)</f>
        <v>9</v>
      </c>
      <c r="T10" s="416"/>
      <c r="U10" s="416"/>
    </row>
    <row r="11" spans="1:21" ht="27" thickBot="1">
      <c r="A11" s="4459" t="s">
        <v>12</v>
      </c>
      <c r="B11" s="4460">
        <f t="shared" ref="B11:P11" si="0">SUM(B9:B9)</f>
        <v>0</v>
      </c>
      <c r="C11" s="4460">
        <f t="shared" si="0"/>
        <v>0</v>
      </c>
      <c r="D11" s="4460">
        <f t="shared" si="0"/>
        <v>0</v>
      </c>
      <c r="E11" s="4460">
        <f t="shared" si="0"/>
        <v>10</v>
      </c>
      <c r="F11" s="4460">
        <f t="shared" si="0"/>
        <v>3</v>
      </c>
      <c r="G11" s="4460">
        <f t="shared" si="0"/>
        <v>13</v>
      </c>
      <c r="H11" s="4460">
        <f>SUM(H9:H10)</f>
        <v>12</v>
      </c>
      <c r="I11" s="4460">
        <f t="shared" si="0"/>
        <v>1</v>
      </c>
      <c r="J11" s="4460">
        <f t="shared" si="0"/>
        <v>8</v>
      </c>
      <c r="K11" s="4460">
        <f t="shared" si="0"/>
        <v>6</v>
      </c>
      <c r="L11" s="4460">
        <f t="shared" si="0"/>
        <v>1</v>
      </c>
      <c r="M11" s="4460">
        <f t="shared" si="0"/>
        <v>7</v>
      </c>
      <c r="N11" s="4460">
        <f t="shared" si="0"/>
        <v>16</v>
      </c>
      <c r="O11" s="4460">
        <f t="shared" si="0"/>
        <v>4</v>
      </c>
      <c r="P11" s="4498">
        <f t="shared" si="0"/>
        <v>20</v>
      </c>
      <c r="Q11" s="4460">
        <f>SUM(Q9:Q10)</f>
        <v>47</v>
      </c>
      <c r="R11" s="4460">
        <f>SUM(R9:R10)</f>
        <v>10</v>
      </c>
      <c r="S11" s="4460">
        <f>SUM(S9:S10)</f>
        <v>57</v>
      </c>
      <c r="T11" s="416"/>
      <c r="U11" s="416"/>
    </row>
    <row r="12" spans="1:21" ht="27" thickBot="1">
      <c r="A12" s="4459" t="s">
        <v>23</v>
      </c>
      <c r="B12" s="4527"/>
      <c r="C12" s="4527"/>
      <c r="D12" s="4527"/>
      <c r="E12" s="4528"/>
      <c r="F12" s="4528"/>
      <c r="G12" s="4528"/>
      <c r="H12" s="4528"/>
      <c r="I12" s="4528"/>
      <c r="J12" s="4528"/>
      <c r="K12" s="4528"/>
      <c r="L12" s="4528"/>
      <c r="M12" s="4528"/>
      <c r="N12" s="4528"/>
      <c r="O12" s="4528"/>
      <c r="P12" s="589"/>
      <c r="Q12" s="2560"/>
      <c r="R12" s="2560"/>
      <c r="S12" s="2560"/>
      <c r="T12" s="417"/>
      <c r="U12" s="417"/>
    </row>
    <row r="13" spans="1:21" ht="26.25">
      <c r="A13" s="4464" t="s">
        <v>11</v>
      </c>
      <c r="B13" s="4529"/>
      <c r="C13" s="4529"/>
      <c r="D13" s="4530"/>
      <c r="E13" s="4529"/>
      <c r="F13" s="4529"/>
      <c r="G13" s="4530"/>
      <c r="H13" s="4529"/>
      <c r="I13" s="4529" t="s">
        <v>7</v>
      </c>
      <c r="J13" s="4530"/>
      <c r="K13" s="4529"/>
      <c r="L13" s="4529"/>
      <c r="M13" s="4530"/>
      <c r="N13" s="4529"/>
      <c r="O13" s="4529"/>
      <c r="P13" s="4531"/>
      <c r="Q13" s="2549"/>
      <c r="R13" s="2549"/>
      <c r="S13" s="2549"/>
      <c r="T13" s="418"/>
      <c r="U13" s="418"/>
    </row>
    <row r="14" spans="1:21" ht="26.25">
      <c r="A14" s="4452" t="s">
        <v>333</v>
      </c>
      <c r="B14" s="4519">
        <v>0</v>
      </c>
      <c r="C14" s="4519">
        <v>0</v>
      </c>
      <c r="D14" s="4519">
        <v>0</v>
      </c>
      <c r="E14" s="4520">
        <v>10</v>
      </c>
      <c r="F14" s="4520">
        <v>3</v>
      </c>
      <c r="G14" s="4520">
        <v>13</v>
      </c>
      <c r="H14" s="4520">
        <v>7</v>
      </c>
      <c r="I14" s="4520">
        <v>1</v>
      </c>
      <c r="J14" s="4520">
        <v>8</v>
      </c>
      <c r="K14" s="4520">
        <v>6</v>
      </c>
      <c r="L14" s="4520">
        <v>1</v>
      </c>
      <c r="M14" s="4520">
        <v>7</v>
      </c>
      <c r="N14" s="4520">
        <v>16</v>
      </c>
      <c r="O14" s="4520">
        <v>4</v>
      </c>
      <c r="P14" s="4522">
        <v>20</v>
      </c>
      <c r="Q14" s="2540">
        <f>B14+E14+H14+N94+K14+N14</f>
        <v>39</v>
      </c>
      <c r="R14" s="2540">
        <f>C14+F14+I14+O14+L14</f>
        <v>9</v>
      </c>
      <c r="S14" s="2540">
        <f>SUM(Q14:R14)</f>
        <v>48</v>
      </c>
      <c r="T14" s="418"/>
      <c r="U14" s="418"/>
    </row>
    <row r="15" spans="1:21" ht="27" thickBot="1">
      <c r="A15" s="4452" t="s">
        <v>336</v>
      </c>
      <c r="B15" s="4524">
        <v>0</v>
      </c>
      <c r="C15" s="4524">
        <v>0</v>
      </c>
      <c r="D15" s="4524">
        <v>0</v>
      </c>
      <c r="E15" s="4525">
        <v>0</v>
      </c>
      <c r="F15" s="4525">
        <v>0</v>
      </c>
      <c r="G15" s="4525">
        <v>0</v>
      </c>
      <c r="H15" s="4525">
        <v>5</v>
      </c>
      <c r="I15" s="4525">
        <v>1</v>
      </c>
      <c r="J15" s="4525">
        <v>6</v>
      </c>
      <c r="K15" s="4525">
        <v>2</v>
      </c>
      <c r="L15" s="4525">
        <v>0</v>
      </c>
      <c r="M15" s="4525">
        <v>2</v>
      </c>
      <c r="N15" s="4525">
        <v>0</v>
      </c>
      <c r="O15" s="4525">
        <v>0</v>
      </c>
      <c r="P15" s="4526">
        <v>0</v>
      </c>
      <c r="Q15" s="2540">
        <f>B15+E15+H15+N95+K15+N15</f>
        <v>7</v>
      </c>
      <c r="R15" s="2540">
        <f>C15+F15+I15+O15+L15</f>
        <v>1</v>
      </c>
      <c r="S15" s="2540">
        <f>SUM(Q15:R15)</f>
        <v>8</v>
      </c>
      <c r="T15" s="418"/>
      <c r="U15" s="418"/>
    </row>
    <row r="16" spans="1:21" ht="26.25" thickBot="1">
      <c r="A16" s="4479" t="s">
        <v>8</v>
      </c>
      <c r="B16" s="4460">
        <f t="shared" ref="B16:P16" si="1">SUM(B14:B14)</f>
        <v>0</v>
      </c>
      <c r="C16" s="4460">
        <f t="shared" si="1"/>
        <v>0</v>
      </c>
      <c r="D16" s="4460">
        <f t="shared" si="1"/>
        <v>0</v>
      </c>
      <c r="E16" s="4460">
        <f t="shared" si="1"/>
        <v>10</v>
      </c>
      <c r="F16" s="4460">
        <f t="shared" si="1"/>
        <v>3</v>
      </c>
      <c r="G16" s="4460">
        <f t="shared" si="1"/>
        <v>13</v>
      </c>
      <c r="H16" s="4460">
        <f>SUM(H14:H15)</f>
        <v>12</v>
      </c>
      <c r="I16" s="4460">
        <f t="shared" si="1"/>
        <v>1</v>
      </c>
      <c r="J16" s="4460">
        <f t="shared" si="1"/>
        <v>8</v>
      </c>
      <c r="K16" s="4460">
        <f t="shared" si="1"/>
        <v>6</v>
      </c>
      <c r="L16" s="4460">
        <f t="shared" si="1"/>
        <v>1</v>
      </c>
      <c r="M16" s="4460">
        <f t="shared" si="1"/>
        <v>7</v>
      </c>
      <c r="N16" s="4460">
        <f t="shared" si="1"/>
        <v>16</v>
      </c>
      <c r="O16" s="4460">
        <f t="shared" si="1"/>
        <v>4</v>
      </c>
      <c r="P16" s="4498">
        <f t="shared" si="1"/>
        <v>20</v>
      </c>
      <c r="Q16" s="4532">
        <f>Q14+Q15</f>
        <v>46</v>
      </c>
      <c r="R16" s="4532">
        <f>R14+R15</f>
        <v>10</v>
      </c>
      <c r="S16" s="4532">
        <f>S14+S15</f>
        <v>56</v>
      </c>
      <c r="T16" s="418"/>
      <c r="U16" s="418"/>
    </row>
    <row r="17" spans="1:21" ht="51">
      <c r="A17" s="2554" t="s">
        <v>25</v>
      </c>
      <c r="B17" s="4533"/>
      <c r="C17" s="4533"/>
      <c r="D17" s="4533"/>
      <c r="E17" s="4533"/>
      <c r="F17" s="4533"/>
      <c r="G17" s="4534"/>
      <c r="H17" s="4534"/>
      <c r="I17" s="4534"/>
      <c r="J17" s="4534"/>
      <c r="K17" s="4534"/>
      <c r="L17" s="4534"/>
      <c r="M17" s="4534"/>
      <c r="N17" s="4534"/>
      <c r="O17" s="4534"/>
      <c r="P17" s="4535"/>
      <c r="Q17" s="4536">
        <f>B17+E17+H17+N17</f>
        <v>0</v>
      </c>
      <c r="R17" s="4536">
        <f>C17+F17+I17+O17</f>
        <v>0</v>
      </c>
      <c r="S17" s="4536">
        <f>SUM(Q17:R17)</f>
        <v>0</v>
      </c>
      <c r="T17" s="418"/>
      <c r="U17" s="418"/>
    </row>
    <row r="18" spans="1:21" ht="27" thickBot="1">
      <c r="A18" s="4452" t="s">
        <v>336</v>
      </c>
      <c r="B18" s="4524">
        <v>0</v>
      </c>
      <c r="C18" s="4524">
        <v>0</v>
      </c>
      <c r="D18" s="4524">
        <v>0</v>
      </c>
      <c r="E18" s="4525">
        <v>0</v>
      </c>
      <c r="F18" s="4525">
        <v>0</v>
      </c>
      <c r="G18" s="4525">
        <v>0</v>
      </c>
      <c r="H18" s="4525">
        <v>0</v>
      </c>
      <c r="I18" s="4525">
        <v>0</v>
      </c>
      <c r="J18" s="4525">
        <v>0</v>
      </c>
      <c r="K18" s="4525">
        <v>1</v>
      </c>
      <c r="L18" s="4525">
        <v>0</v>
      </c>
      <c r="M18" s="4525">
        <v>1</v>
      </c>
      <c r="N18" s="4525">
        <v>0</v>
      </c>
      <c r="O18" s="4525">
        <v>0</v>
      </c>
      <c r="P18" s="4526">
        <v>0</v>
      </c>
      <c r="Q18" s="2540">
        <f>B18+E18+H18+N98+K18+N18</f>
        <v>1</v>
      </c>
      <c r="R18" s="2540">
        <f>C18+F18+I18+O18+L18</f>
        <v>0</v>
      </c>
      <c r="S18" s="2540">
        <f>SUM(Q18:R18)</f>
        <v>1</v>
      </c>
      <c r="T18" s="419"/>
      <c r="U18" s="419"/>
    </row>
    <row r="19" spans="1:21" ht="26.25" thickBot="1">
      <c r="A19" s="1081" t="s">
        <v>13</v>
      </c>
      <c r="B19" s="4496">
        <f t="shared" ref="B19:P19" si="2">SUM(B18:B18)</f>
        <v>0</v>
      </c>
      <c r="C19" s="4496">
        <f t="shared" si="2"/>
        <v>0</v>
      </c>
      <c r="D19" s="4496">
        <f t="shared" si="2"/>
        <v>0</v>
      </c>
      <c r="E19" s="4496">
        <f t="shared" si="2"/>
        <v>0</v>
      </c>
      <c r="F19" s="4496">
        <f t="shared" si="2"/>
        <v>0</v>
      </c>
      <c r="G19" s="4496">
        <f t="shared" si="2"/>
        <v>0</v>
      </c>
      <c r="H19" s="4496">
        <f t="shared" si="2"/>
        <v>0</v>
      </c>
      <c r="I19" s="4496">
        <f t="shared" si="2"/>
        <v>0</v>
      </c>
      <c r="J19" s="4496">
        <f t="shared" si="2"/>
        <v>0</v>
      </c>
      <c r="K19" s="4496">
        <f t="shared" si="2"/>
        <v>1</v>
      </c>
      <c r="L19" s="4496">
        <f t="shared" si="2"/>
        <v>0</v>
      </c>
      <c r="M19" s="4496">
        <f t="shared" si="2"/>
        <v>1</v>
      </c>
      <c r="N19" s="4496">
        <f t="shared" si="2"/>
        <v>0</v>
      </c>
      <c r="O19" s="4496">
        <f t="shared" si="2"/>
        <v>0</v>
      </c>
      <c r="P19" s="4537">
        <f t="shared" si="2"/>
        <v>0</v>
      </c>
      <c r="Q19" s="4496">
        <f>Q18</f>
        <v>1</v>
      </c>
      <c r="R19" s="4496">
        <f>SUM(R18:R18)</f>
        <v>0</v>
      </c>
      <c r="S19" s="4496">
        <f>SUM(S18:S18)</f>
        <v>1</v>
      </c>
      <c r="T19" s="421"/>
      <c r="U19" s="421"/>
    </row>
    <row r="20" spans="1:21" ht="26.25" thickBot="1">
      <c r="A20" s="1090" t="s">
        <v>10</v>
      </c>
      <c r="B20" s="4460">
        <f>B16</f>
        <v>0</v>
      </c>
      <c r="C20" s="4460">
        <f t="shared" ref="C20:P20" si="3">C16</f>
        <v>0</v>
      </c>
      <c r="D20" s="4460">
        <f t="shared" si="3"/>
        <v>0</v>
      </c>
      <c r="E20" s="4460">
        <f t="shared" si="3"/>
        <v>10</v>
      </c>
      <c r="F20" s="4460">
        <f t="shared" si="3"/>
        <v>3</v>
      </c>
      <c r="G20" s="4460">
        <f t="shared" si="3"/>
        <v>13</v>
      </c>
      <c r="H20" s="4460">
        <f t="shared" si="3"/>
        <v>12</v>
      </c>
      <c r="I20" s="4460">
        <f t="shared" si="3"/>
        <v>1</v>
      </c>
      <c r="J20" s="4460">
        <f t="shared" si="3"/>
        <v>8</v>
      </c>
      <c r="K20" s="4460">
        <f t="shared" si="3"/>
        <v>6</v>
      </c>
      <c r="L20" s="4460">
        <f t="shared" si="3"/>
        <v>1</v>
      </c>
      <c r="M20" s="4460">
        <f t="shared" si="3"/>
        <v>7</v>
      </c>
      <c r="N20" s="4460">
        <f t="shared" si="3"/>
        <v>16</v>
      </c>
      <c r="O20" s="4460">
        <f t="shared" si="3"/>
        <v>4</v>
      </c>
      <c r="P20" s="4498">
        <f t="shared" si="3"/>
        <v>20</v>
      </c>
      <c r="Q20" s="4460">
        <f>Q16</f>
        <v>46</v>
      </c>
      <c r="R20" s="4460">
        <f>R16</f>
        <v>10</v>
      </c>
      <c r="S20" s="4460">
        <f>S16</f>
        <v>56</v>
      </c>
      <c r="T20" s="421"/>
      <c r="U20" s="421"/>
    </row>
    <row r="21" spans="1:21" ht="26.25" thickBot="1">
      <c r="A21" s="1090" t="s">
        <v>14</v>
      </c>
      <c r="B21" s="4460">
        <f>B19</f>
        <v>0</v>
      </c>
      <c r="C21" s="4460">
        <f t="shared" ref="C21:P21" si="4">C19</f>
        <v>0</v>
      </c>
      <c r="D21" s="4460">
        <f t="shared" si="4"/>
        <v>0</v>
      </c>
      <c r="E21" s="4460">
        <f t="shared" si="4"/>
        <v>0</v>
      </c>
      <c r="F21" s="4460">
        <f t="shared" si="4"/>
        <v>0</v>
      </c>
      <c r="G21" s="4460">
        <f t="shared" si="4"/>
        <v>0</v>
      </c>
      <c r="H21" s="4460">
        <f t="shared" si="4"/>
        <v>0</v>
      </c>
      <c r="I21" s="4460">
        <f t="shared" si="4"/>
        <v>0</v>
      </c>
      <c r="J21" s="4460">
        <f t="shared" si="4"/>
        <v>0</v>
      </c>
      <c r="K21" s="4460">
        <f t="shared" si="4"/>
        <v>1</v>
      </c>
      <c r="L21" s="4460">
        <f t="shared" si="4"/>
        <v>0</v>
      </c>
      <c r="M21" s="4460">
        <f t="shared" si="4"/>
        <v>1</v>
      </c>
      <c r="N21" s="4460">
        <f t="shared" si="4"/>
        <v>0</v>
      </c>
      <c r="O21" s="4460">
        <f t="shared" si="4"/>
        <v>0</v>
      </c>
      <c r="P21" s="4498">
        <f t="shared" si="4"/>
        <v>0</v>
      </c>
      <c r="Q21" s="4460">
        <f>Q19</f>
        <v>1</v>
      </c>
      <c r="R21" s="4460">
        <f>R19</f>
        <v>0</v>
      </c>
      <c r="S21" s="4460">
        <f>S19</f>
        <v>1</v>
      </c>
      <c r="T21" s="422"/>
    </row>
    <row r="22" spans="1:21" ht="26.25" thickBot="1">
      <c r="A22" s="1091" t="s">
        <v>15</v>
      </c>
      <c r="B22" s="4499">
        <f>SUM(B20:B21)</f>
        <v>0</v>
      </c>
      <c r="C22" s="4499">
        <f t="shared" ref="C22:P22" si="5">SUM(C20:C21)</f>
        <v>0</v>
      </c>
      <c r="D22" s="4499">
        <f t="shared" si="5"/>
        <v>0</v>
      </c>
      <c r="E22" s="4499">
        <f t="shared" si="5"/>
        <v>10</v>
      </c>
      <c r="F22" s="4499">
        <f t="shared" si="5"/>
        <v>3</v>
      </c>
      <c r="G22" s="4499">
        <f t="shared" si="5"/>
        <v>13</v>
      </c>
      <c r="H22" s="4499">
        <f t="shared" si="5"/>
        <v>12</v>
      </c>
      <c r="I22" s="4499">
        <f t="shared" si="5"/>
        <v>1</v>
      </c>
      <c r="J22" s="4499">
        <f t="shared" si="5"/>
        <v>8</v>
      </c>
      <c r="K22" s="4499">
        <f t="shared" si="5"/>
        <v>7</v>
      </c>
      <c r="L22" s="4499">
        <f t="shared" si="5"/>
        <v>1</v>
      </c>
      <c r="M22" s="4499">
        <f t="shared" si="5"/>
        <v>8</v>
      </c>
      <c r="N22" s="4499">
        <f t="shared" si="5"/>
        <v>16</v>
      </c>
      <c r="O22" s="4499">
        <f t="shared" si="5"/>
        <v>4</v>
      </c>
      <c r="P22" s="4500">
        <f t="shared" si="5"/>
        <v>20</v>
      </c>
      <c r="Q22" s="4499">
        <f>SUM(Q20:Q21)</f>
        <v>47</v>
      </c>
      <c r="R22" s="4499">
        <f>SUM(R20:R21)</f>
        <v>10</v>
      </c>
      <c r="S22" s="4499">
        <f>SUM(S20:S21)</f>
        <v>57</v>
      </c>
      <c r="T22" s="421"/>
      <c r="U22" s="421"/>
    </row>
    <row r="23" spans="1:21">
      <c r="A23" s="4177"/>
      <c r="B23" s="4177"/>
      <c r="C23" s="4177"/>
      <c r="D23" s="4177"/>
      <c r="E23" s="4177"/>
      <c r="F23" s="4177"/>
      <c r="G23" s="4177"/>
      <c r="H23" s="4177"/>
      <c r="I23" s="4177"/>
      <c r="J23" s="4177"/>
      <c r="K23" s="4177"/>
      <c r="L23" s="4177"/>
      <c r="M23" s="4177"/>
      <c r="N23" s="4177"/>
      <c r="O23" s="4177"/>
      <c r="P23" s="4177"/>
    </row>
    <row r="24" spans="1:21">
      <c r="B24" s="422"/>
      <c r="C24" s="422"/>
      <c r="D24" s="422"/>
      <c r="E24" s="422"/>
      <c r="F24" s="422"/>
      <c r="G24" s="422"/>
      <c r="H24" s="422"/>
      <c r="I24" s="422"/>
      <c r="J24" s="422"/>
      <c r="K24" s="422"/>
      <c r="L24" s="422"/>
      <c r="M24" s="422"/>
      <c r="N24" s="422"/>
      <c r="O24" s="422"/>
      <c r="P24" s="422"/>
    </row>
    <row r="25" spans="1:21">
      <c r="B25" s="421"/>
      <c r="C25" s="421"/>
      <c r="D25" s="421"/>
      <c r="E25" s="421"/>
      <c r="F25" s="421"/>
      <c r="G25" s="421"/>
      <c r="H25" s="421"/>
      <c r="I25" s="421"/>
      <c r="J25" s="421"/>
      <c r="K25" s="421"/>
      <c r="L25" s="421"/>
      <c r="M25" s="421"/>
      <c r="N25" s="421"/>
      <c r="O25" s="421"/>
      <c r="P25" s="421"/>
    </row>
  </sheetData>
  <mergeCells count="11">
    <mergeCell ref="Q5:S6"/>
    <mergeCell ref="A23:P23"/>
    <mergeCell ref="A1:P1"/>
    <mergeCell ref="A2:P2"/>
    <mergeCell ref="A3:P3"/>
    <mergeCell ref="A5:A7"/>
    <mergeCell ref="B5:D6"/>
    <mergeCell ref="E5:G6"/>
    <mergeCell ref="H5:J6"/>
    <mergeCell ref="K5:M6"/>
    <mergeCell ref="N5:P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Y26"/>
  <sheetViews>
    <sheetView zoomScale="60" zoomScaleNormal="60" workbookViewId="0">
      <selection activeCell="T24" sqref="T24"/>
    </sheetView>
  </sheetViews>
  <sheetFormatPr defaultColWidth="8.85546875" defaultRowHeight="20.25"/>
  <cols>
    <col min="1" max="1" width="87.85546875" style="1139" customWidth="1"/>
    <col min="2" max="22" width="7.85546875" style="1139" customWidth="1"/>
    <col min="23" max="23" width="10.28515625" style="1139" customWidth="1"/>
    <col min="24" max="24" width="8.42578125" style="1139" customWidth="1"/>
    <col min="25" max="25" width="9.7109375" style="1139" customWidth="1"/>
    <col min="26" max="26" width="14.28515625" style="1139" customWidth="1"/>
    <col min="27" max="27" width="10.5703125" style="1139" bestFit="1" customWidth="1"/>
    <col min="28" max="28" width="9.28515625" style="1139" bestFit="1" customWidth="1"/>
    <col min="29" max="256" width="8.85546875" style="1139"/>
    <col min="257" max="257" width="87.85546875" style="1139" customWidth="1"/>
    <col min="258" max="281" width="7.85546875" style="1139" customWidth="1"/>
    <col min="282" max="282" width="14.28515625" style="1139" customWidth="1"/>
    <col min="283" max="283" width="10.5703125" style="1139" bestFit="1" customWidth="1"/>
    <col min="284" max="284" width="9.28515625" style="1139" bestFit="1" customWidth="1"/>
    <col min="285" max="512" width="8.85546875" style="1139"/>
    <col min="513" max="513" width="87.85546875" style="1139" customWidth="1"/>
    <col min="514" max="537" width="7.85546875" style="1139" customWidth="1"/>
    <col min="538" max="538" width="14.28515625" style="1139" customWidth="1"/>
    <col min="539" max="539" width="10.5703125" style="1139" bestFit="1" customWidth="1"/>
    <col min="540" max="540" width="9.28515625" style="1139" bestFit="1" customWidth="1"/>
    <col min="541" max="768" width="8.85546875" style="1139"/>
    <col min="769" max="769" width="87.85546875" style="1139" customWidth="1"/>
    <col min="770" max="793" width="7.85546875" style="1139" customWidth="1"/>
    <col min="794" max="794" width="14.28515625" style="1139" customWidth="1"/>
    <col min="795" max="795" width="10.5703125" style="1139" bestFit="1" customWidth="1"/>
    <col min="796" max="796" width="9.28515625" style="1139" bestFit="1" customWidth="1"/>
    <col min="797" max="1024" width="8.85546875" style="1139"/>
    <col min="1025" max="1025" width="87.85546875" style="1139" customWidth="1"/>
    <col min="1026" max="1049" width="7.85546875" style="1139" customWidth="1"/>
    <col min="1050" max="1050" width="14.28515625" style="1139" customWidth="1"/>
    <col min="1051" max="1051" width="10.5703125" style="1139" bestFit="1" customWidth="1"/>
    <col min="1052" max="1052" width="9.28515625" style="1139" bestFit="1" customWidth="1"/>
    <col min="1053" max="1280" width="8.85546875" style="1139"/>
    <col min="1281" max="1281" width="87.85546875" style="1139" customWidth="1"/>
    <col min="1282" max="1305" width="7.85546875" style="1139" customWidth="1"/>
    <col min="1306" max="1306" width="14.28515625" style="1139" customWidth="1"/>
    <col min="1307" max="1307" width="10.5703125" style="1139" bestFit="1" customWidth="1"/>
    <col min="1308" max="1308" width="9.28515625" style="1139" bestFit="1" customWidth="1"/>
    <col min="1309" max="1536" width="8.85546875" style="1139"/>
    <col min="1537" max="1537" width="87.85546875" style="1139" customWidth="1"/>
    <col min="1538" max="1561" width="7.85546875" style="1139" customWidth="1"/>
    <col min="1562" max="1562" width="14.28515625" style="1139" customWidth="1"/>
    <col min="1563" max="1563" width="10.5703125" style="1139" bestFit="1" customWidth="1"/>
    <col min="1564" max="1564" width="9.28515625" style="1139" bestFit="1" customWidth="1"/>
    <col min="1565" max="1792" width="8.85546875" style="1139"/>
    <col min="1793" max="1793" width="87.85546875" style="1139" customWidth="1"/>
    <col min="1794" max="1817" width="7.85546875" style="1139" customWidth="1"/>
    <col min="1818" max="1818" width="14.28515625" style="1139" customWidth="1"/>
    <col min="1819" max="1819" width="10.5703125" style="1139" bestFit="1" customWidth="1"/>
    <col min="1820" max="1820" width="9.28515625" style="1139" bestFit="1" customWidth="1"/>
    <col min="1821" max="2048" width="8.85546875" style="1139"/>
    <col min="2049" max="2049" width="87.85546875" style="1139" customWidth="1"/>
    <col min="2050" max="2073" width="7.85546875" style="1139" customWidth="1"/>
    <col min="2074" max="2074" width="14.28515625" style="1139" customWidth="1"/>
    <col min="2075" max="2075" width="10.5703125" style="1139" bestFit="1" customWidth="1"/>
    <col min="2076" max="2076" width="9.28515625" style="1139" bestFit="1" customWidth="1"/>
    <col min="2077" max="2304" width="8.85546875" style="1139"/>
    <col min="2305" max="2305" width="87.85546875" style="1139" customWidth="1"/>
    <col min="2306" max="2329" width="7.85546875" style="1139" customWidth="1"/>
    <col min="2330" max="2330" width="14.28515625" style="1139" customWidth="1"/>
    <col min="2331" max="2331" width="10.5703125" style="1139" bestFit="1" customWidth="1"/>
    <col min="2332" max="2332" width="9.28515625" style="1139" bestFit="1" customWidth="1"/>
    <col min="2333" max="2560" width="8.85546875" style="1139"/>
    <col min="2561" max="2561" width="87.85546875" style="1139" customWidth="1"/>
    <col min="2562" max="2585" width="7.85546875" style="1139" customWidth="1"/>
    <col min="2586" max="2586" width="14.28515625" style="1139" customWidth="1"/>
    <col min="2587" max="2587" width="10.5703125" style="1139" bestFit="1" customWidth="1"/>
    <col min="2588" max="2588" width="9.28515625" style="1139" bestFit="1" customWidth="1"/>
    <col min="2589" max="2816" width="8.85546875" style="1139"/>
    <col min="2817" max="2817" width="87.85546875" style="1139" customWidth="1"/>
    <col min="2818" max="2841" width="7.85546875" style="1139" customWidth="1"/>
    <col min="2842" max="2842" width="14.28515625" style="1139" customWidth="1"/>
    <col min="2843" max="2843" width="10.5703125" style="1139" bestFit="1" customWidth="1"/>
    <col min="2844" max="2844" width="9.28515625" style="1139" bestFit="1" customWidth="1"/>
    <col min="2845" max="3072" width="8.85546875" style="1139"/>
    <col min="3073" max="3073" width="87.85546875" style="1139" customWidth="1"/>
    <col min="3074" max="3097" width="7.85546875" style="1139" customWidth="1"/>
    <col min="3098" max="3098" width="14.28515625" style="1139" customWidth="1"/>
    <col min="3099" max="3099" width="10.5703125" style="1139" bestFit="1" customWidth="1"/>
    <col min="3100" max="3100" width="9.28515625" style="1139" bestFit="1" customWidth="1"/>
    <col min="3101" max="3328" width="8.85546875" style="1139"/>
    <col min="3329" max="3329" width="87.85546875" style="1139" customWidth="1"/>
    <col min="3330" max="3353" width="7.85546875" style="1139" customWidth="1"/>
    <col min="3354" max="3354" width="14.28515625" style="1139" customWidth="1"/>
    <col min="3355" max="3355" width="10.5703125" style="1139" bestFit="1" customWidth="1"/>
    <col min="3356" max="3356" width="9.28515625" style="1139" bestFit="1" customWidth="1"/>
    <col min="3357" max="3584" width="8.85546875" style="1139"/>
    <col min="3585" max="3585" width="87.85546875" style="1139" customWidth="1"/>
    <col min="3586" max="3609" width="7.85546875" style="1139" customWidth="1"/>
    <col min="3610" max="3610" width="14.28515625" style="1139" customWidth="1"/>
    <col min="3611" max="3611" width="10.5703125" style="1139" bestFit="1" customWidth="1"/>
    <col min="3612" max="3612" width="9.28515625" style="1139" bestFit="1" customWidth="1"/>
    <col min="3613" max="3840" width="8.85546875" style="1139"/>
    <col min="3841" max="3841" width="87.85546875" style="1139" customWidth="1"/>
    <col min="3842" max="3865" width="7.85546875" style="1139" customWidth="1"/>
    <col min="3866" max="3866" width="14.28515625" style="1139" customWidth="1"/>
    <col min="3867" max="3867" width="10.5703125" style="1139" bestFit="1" customWidth="1"/>
    <col min="3868" max="3868" width="9.28515625" style="1139" bestFit="1" customWidth="1"/>
    <col min="3869" max="4096" width="8.85546875" style="1139"/>
    <col min="4097" max="4097" width="87.85546875" style="1139" customWidth="1"/>
    <col min="4098" max="4121" width="7.85546875" style="1139" customWidth="1"/>
    <col min="4122" max="4122" width="14.28515625" style="1139" customWidth="1"/>
    <col min="4123" max="4123" width="10.5703125" style="1139" bestFit="1" customWidth="1"/>
    <col min="4124" max="4124" width="9.28515625" style="1139" bestFit="1" customWidth="1"/>
    <col min="4125" max="4352" width="8.85546875" style="1139"/>
    <col min="4353" max="4353" width="87.85546875" style="1139" customWidth="1"/>
    <col min="4354" max="4377" width="7.85546875" style="1139" customWidth="1"/>
    <col min="4378" max="4378" width="14.28515625" style="1139" customWidth="1"/>
    <col min="4379" max="4379" width="10.5703125" style="1139" bestFit="1" customWidth="1"/>
    <col min="4380" max="4380" width="9.28515625" style="1139" bestFit="1" customWidth="1"/>
    <col min="4381" max="4608" width="8.85546875" style="1139"/>
    <col min="4609" max="4609" width="87.85546875" style="1139" customWidth="1"/>
    <col min="4610" max="4633" width="7.85546875" style="1139" customWidth="1"/>
    <col min="4634" max="4634" width="14.28515625" style="1139" customWidth="1"/>
    <col min="4635" max="4635" width="10.5703125" style="1139" bestFit="1" customWidth="1"/>
    <col min="4636" max="4636" width="9.28515625" style="1139" bestFit="1" customWidth="1"/>
    <col min="4637" max="4864" width="8.85546875" style="1139"/>
    <col min="4865" max="4865" width="87.85546875" style="1139" customWidth="1"/>
    <col min="4866" max="4889" width="7.85546875" style="1139" customWidth="1"/>
    <col min="4890" max="4890" width="14.28515625" style="1139" customWidth="1"/>
    <col min="4891" max="4891" width="10.5703125" style="1139" bestFit="1" customWidth="1"/>
    <col min="4892" max="4892" width="9.28515625" style="1139" bestFit="1" customWidth="1"/>
    <col min="4893" max="5120" width="8.85546875" style="1139"/>
    <col min="5121" max="5121" width="87.85546875" style="1139" customWidth="1"/>
    <col min="5122" max="5145" width="7.85546875" style="1139" customWidth="1"/>
    <col min="5146" max="5146" width="14.28515625" style="1139" customWidth="1"/>
    <col min="5147" max="5147" width="10.5703125" style="1139" bestFit="1" customWidth="1"/>
    <col min="5148" max="5148" width="9.28515625" style="1139" bestFit="1" customWidth="1"/>
    <col min="5149" max="5376" width="8.85546875" style="1139"/>
    <col min="5377" max="5377" width="87.85546875" style="1139" customWidth="1"/>
    <col min="5378" max="5401" width="7.85546875" style="1139" customWidth="1"/>
    <col min="5402" max="5402" width="14.28515625" style="1139" customWidth="1"/>
    <col min="5403" max="5403" width="10.5703125" style="1139" bestFit="1" customWidth="1"/>
    <col min="5404" max="5404" width="9.28515625" style="1139" bestFit="1" customWidth="1"/>
    <col min="5405" max="5632" width="8.85546875" style="1139"/>
    <col min="5633" max="5633" width="87.85546875" style="1139" customWidth="1"/>
    <col min="5634" max="5657" width="7.85546875" style="1139" customWidth="1"/>
    <col min="5658" max="5658" width="14.28515625" style="1139" customWidth="1"/>
    <col min="5659" max="5659" width="10.5703125" style="1139" bestFit="1" customWidth="1"/>
    <col min="5660" max="5660" width="9.28515625" style="1139" bestFit="1" customWidth="1"/>
    <col min="5661" max="5888" width="8.85546875" style="1139"/>
    <col min="5889" max="5889" width="87.85546875" style="1139" customWidth="1"/>
    <col min="5890" max="5913" width="7.85546875" style="1139" customWidth="1"/>
    <col min="5914" max="5914" width="14.28515625" style="1139" customWidth="1"/>
    <col min="5915" max="5915" width="10.5703125" style="1139" bestFit="1" customWidth="1"/>
    <col min="5916" max="5916" width="9.28515625" style="1139" bestFit="1" customWidth="1"/>
    <col min="5917" max="6144" width="8.85546875" style="1139"/>
    <col min="6145" max="6145" width="87.85546875" style="1139" customWidth="1"/>
    <col min="6146" max="6169" width="7.85546875" style="1139" customWidth="1"/>
    <col min="6170" max="6170" width="14.28515625" style="1139" customWidth="1"/>
    <col min="6171" max="6171" width="10.5703125" style="1139" bestFit="1" customWidth="1"/>
    <col min="6172" max="6172" width="9.28515625" style="1139" bestFit="1" customWidth="1"/>
    <col min="6173" max="6400" width="8.85546875" style="1139"/>
    <col min="6401" max="6401" width="87.85546875" style="1139" customWidth="1"/>
    <col min="6402" max="6425" width="7.85546875" style="1139" customWidth="1"/>
    <col min="6426" max="6426" width="14.28515625" style="1139" customWidth="1"/>
    <col min="6427" max="6427" width="10.5703125" style="1139" bestFit="1" customWidth="1"/>
    <col min="6428" max="6428" width="9.28515625" style="1139" bestFit="1" customWidth="1"/>
    <col min="6429" max="6656" width="8.85546875" style="1139"/>
    <col min="6657" max="6657" width="87.85546875" style="1139" customWidth="1"/>
    <col min="6658" max="6681" width="7.85546875" style="1139" customWidth="1"/>
    <col min="6682" max="6682" width="14.28515625" style="1139" customWidth="1"/>
    <col min="6683" max="6683" width="10.5703125" style="1139" bestFit="1" customWidth="1"/>
    <col min="6684" max="6684" width="9.28515625" style="1139" bestFit="1" customWidth="1"/>
    <col min="6685" max="6912" width="8.85546875" style="1139"/>
    <col min="6913" max="6913" width="87.85546875" style="1139" customWidth="1"/>
    <col min="6914" max="6937" width="7.85546875" style="1139" customWidth="1"/>
    <col min="6938" max="6938" width="14.28515625" style="1139" customWidth="1"/>
    <col min="6939" max="6939" width="10.5703125" style="1139" bestFit="1" customWidth="1"/>
    <col min="6940" max="6940" width="9.28515625" style="1139" bestFit="1" customWidth="1"/>
    <col min="6941" max="7168" width="8.85546875" style="1139"/>
    <col min="7169" max="7169" width="87.85546875" style="1139" customWidth="1"/>
    <col min="7170" max="7193" width="7.85546875" style="1139" customWidth="1"/>
    <col min="7194" max="7194" width="14.28515625" style="1139" customWidth="1"/>
    <col min="7195" max="7195" width="10.5703125" style="1139" bestFit="1" customWidth="1"/>
    <col min="7196" max="7196" width="9.28515625" style="1139" bestFit="1" customWidth="1"/>
    <col min="7197" max="7424" width="8.85546875" style="1139"/>
    <col min="7425" max="7425" width="87.85546875" style="1139" customWidth="1"/>
    <col min="7426" max="7449" width="7.85546875" style="1139" customWidth="1"/>
    <col min="7450" max="7450" width="14.28515625" style="1139" customWidth="1"/>
    <col min="7451" max="7451" width="10.5703125" style="1139" bestFit="1" customWidth="1"/>
    <col min="7452" max="7452" width="9.28515625" style="1139" bestFit="1" customWidth="1"/>
    <col min="7453" max="7680" width="8.85546875" style="1139"/>
    <col min="7681" max="7681" width="87.85546875" style="1139" customWidth="1"/>
    <col min="7682" max="7705" width="7.85546875" style="1139" customWidth="1"/>
    <col min="7706" max="7706" width="14.28515625" style="1139" customWidth="1"/>
    <col min="7707" max="7707" width="10.5703125" style="1139" bestFit="1" customWidth="1"/>
    <col min="7708" max="7708" width="9.28515625" style="1139" bestFit="1" customWidth="1"/>
    <col min="7709" max="7936" width="8.85546875" style="1139"/>
    <col min="7937" max="7937" width="87.85546875" style="1139" customWidth="1"/>
    <col min="7938" max="7961" width="7.85546875" style="1139" customWidth="1"/>
    <col min="7962" max="7962" width="14.28515625" style="1139" customWidth="1"/>
    <col min="7963" max="7963" width="10.5703125" style="1139" bestFit="1" customWidth="1"/>
    <col min="7964" max="7964" width="9.28515625" style="1139" bestFit="1" customWidth="1"/>
    <col min="7965" max="8192" width="8.85546875" style="1139"/>
    <col min="8193" max="8193" width="87.85546875" style="1139" customWidth="1"/>
    <col min="8194" max="8217" width="7.85546875" style="1139" customWidth="1"/>
    <col min="8218" max="8218" width="14.28515625" style="1139" customWidth="1"/>
    <col min="8219" max="8219" width="10.5703125" style="1139" bestFit="1" customWidth="1"/>
    <col min="8220" max="8220" width="9.28515625" style="1139" bestFit="1" customWidth="1"/>
    <col min="8221" max="8448" width="8.85546875" style="1139"/>
    <col min="8449" max="8449" width="87.85546875" style="1139" customWidth="1"/>
    <col min="8450" max="8473" width="7.85546875" style="1139" customWidth="1"/>
    <col min="8474" max="8474" width="14.28515625" style="1139" customWidth="1"/>
    <col min="8475" max="8475" width="10.5703125" style="1139" bestFit="1" customWidth="1"/>
    <col min="8476" max="8476" width="9.28515625" style="1139" bestFit="1" customWidth="1"/>
    <col min="8477" max="8704" width="8.85546875" style="1139"/>
    <col min="8705" max="8705" width="87.85546875" style="1139" customWidth="1"/>
    <col min="8706" max="8729" width="7.85546875" style="1139" customWidth="1"/>
    <col min="8730" max="8730" width="14.28515625" style="1139" customWidth="1"/>
    <col min="8731" max="8731" width="10.5703125" style="1139" bestFit="1" customWidth="1"/>
    <col min="8732" max="8732" width="9.28515625" style="1139" bestFit="1" customWidth="1"/>
    <col min="8733" max="8960" width="8.85546875" style="1139"/>
    <col min="8961" max="8961" width="87.85546875" style="1139" customWidth="1"/>
    <col min="8962" max="8985" width="7.85546875" style="1139" customWidth="1"/>
    <col min="8986" max="8986" width="14.28515625" style="1139" customWidth="1"/>
    <col min="8987" max="8987" width="10.5703125" style="1139" bestFit="1" customWidth="1"/>
    <col min="8988" max="8988" width="9.28515625" style="1139" bestFit="1" customWidth="1"/>
    <col min="8989" max="9216" width="8.85546875" style="1139"/>
    <col min="9217" max="9217" width="87.85546875" style="1139" customWidth="1"/>
    <col min="9218" max="9241" width="7.85546875" style="1139" customWidth="1"/>
    <col min="9242" max="9242" width="14.28515625" style="1139" customWidth="1"/>
    <col min="9243" max="9243" width="10.5703125" style="1139" bestFit="1" customWidth="1"/>
    <col min="9244" max="9244" width="9.28515625" style="1139" bestFit="1" customWidth="1"/>
    <col min="9245" max="9472" width="8.85546875" style="1139"/>
    <col min="9473" max="9473" width="87.85546875" style="1139" customWidth="1"/>
    <col min="9474" max="9497" width="7.85546875" style="1139" customWidth="1"/>
    <col min="9498" max="9498" width="14.28515625" style="1139" customWidth="1"/>
    <col min="9499" max="9499" width="10.5703125" style="1139" bestFit="1" customWidth="1"/>
    <col min="9500" max="9500" width="9.28515625" style="1139" bestFit="1" customWidth="1"/>
    <col min="9501" max="9728" width="8.85546875" style="1139"/>
    <col min="9729" max="9729" width="87.85546875" style="1139" customWidth="1"/>
    <col min="9730" max="9753" width="7.85546875" style="1139" customWidth="1"/>
    <col min="9754" max="9754" width="14.28515625" style="1139" customWidth="1"/>
    <col min="9755" max="9755" width="10.5703125" style="1139" bestFit="1" customWidth="1"/>
    <col min="9756" max="9756" width="9.28515625" style="1139" bestFit="1" customWidth="1"/>
    <col min="9757" max="9984" width="8.85546875" style="1139"/>
    <col min="9985" max="9985" width="87.85546875" style="1139" customWidth="1"/>
    <col min="9986" max="10009" width="7.85546875" style="1139" customWidth="1"/>
    <col min="10010" max="10010" width="14.28515625" style="1139" customWidth="1"/>
    <col min="10011" max="10011" width="10.5703125" style="1139" bestFit="1" customWidth="1"/>
    <col min="10012" max="10012" width="9.28515625" style="1139" bestFit="1" customWidth="1"/>
    <col min="10013" max="10240" width="8.85546875" style="1139"/>
    <col min="10241" max="10241" width="87.85546875" style="1139" customWidth="1"/>
    <col min="10242" max="10265" width="7.85546875" style="1139" customWidth="1"/>
    <col min="10266" max="10266" width="14.28515625" style="1139" customWidth="1"/>
    <col min="10267" max="10267" width="10.5703125" style="1139" bestFit="1" customWidth="1"/>
    <col min="10268" max="10268" width="9.28515625" style="1139" bestFit="1" customWidth="1"/>
    <col min="10269" max="10496" width="8.85546875" style="1139"/>
    <col min="10497" max="10497" width="87.85546875" style="1139" customWidth="1"/>
    <col min="10498" max="10521" width="7.85546875" style="1139" customWidth="1"/>
    <col min="10522" max="10522" width="14.28515625" style="1139" customWidth="1"/>
    <col min="10523" max="10523" width="10.5703125" style="1139" bestFit="1" customWidth="1"/>
    <col min="10524" max="10524" width="9.28515625" style="1139" bestFit="1" customWidth="1"/>
    <col min="10525" max="10752" width="8.85546875" style="1139"/>
    <col min="10753" max="10753" width="87.85546875" style="1139" customWidth="1"/>
    <col min="10754" max="10777" width="7.85546875" style="1139" customWidth="1"/>
    <col min="10778" max="10778" width="14.28515625" style="1139" customWidth="1"/>
    <col min="10779" max="10779" width="10.5703125" style="1139" bestFit="1" customWidth="1"/>
    <col min="10780" max="10780" width="9.28515625" style="1139" bestFit="1" customWidth="1"/>
    <col min="10781" max="11008" width="8.85546875" style="1139"/>
    <col min="11009" max="11009" width="87.85546875" style="1139" customWidth="1"/>
    <col min="11010" max="11033" width="7.85546875" style="1139" customWidth="1"/>
    <col min="11034" max="11034" width="14.28515625" style="1139" customWidth="1"/>
    <col min="11035" max="11035" width="10.5703125" style="1139" bestFit="1" customWidth="1"/>
    <col min="11036" max="11036" width="9.28515625" style="1139" bestFit="1" customWidth="1"/>
    <col min="11037" max="11264" width="8.85546875" style="1139"/>
    <col min="11265" max="11265" width="87.85546875" style="1139" customWidth="1"/>
    <col min="11266" max="11289" width="7.85546875" style="1139" customWidth="1"/>
    <col min="11290" max="11290" width="14.28515625" style="1139" customWidth="1"/>
    <col min="11291" max="11291" width="10.5703125" style="1139" bestFit="1" customWidth="1"/>
    <col min="11292" max="11292" width="9.28515625" style="1139" bestFit="1" customWidth="1"/>
    <col min="11293" max="11520" width="8.85546875" style="1139"/>
    <col min="11521" max="11521" width="87.85546875" style="1139" customWidth="1"/>
    <col min="11522" max="11545" width="7.85546875" style="1139" customWidth="1"/>
    <col min="11546" max="11546" width="14.28515625" style="1139" customWidth="1"/>
    <col min="11547" max="11547" width="10.5703125" style="1139" bestFit="1" customWidth="1"/>
    <col min="11548" max="11548" width="9.28515625" style="1139" bestFit="1" customWidth="1"/>
    <col min="11549" max="11776" width="8.85546875" style="1139"/>
    <col min="11777" max="11777" width="87.85546875" style="1139" customWidth="1"/>
    <col min="11778" max="11801" width="7.85546875" style="1139" customWidth="1"/>
    <col min="11802" max="11802" width="14.28515625" style="1139" customWidth="1"/>
    <col min="11803" max="11803" width="10.5703125" style="1139" bestFit="1" customWidth="1"/>
    <col min="11804" max="11804" width="9.28515625" style="1139" bestFit="1" customWidth="1"/>
    <col min="11805" max="12032" width="8.85546875" style="1139"/>
    <col min="12033" max="12033" width="87.85546875" style="1139" customWidth="1"/>
    <col min="12034" max="12057" width="7.85546875" style="1139" customWidth="1"/>
    <col min="12058" max="12058" width="14.28515625" style="1139" customWidth="1"/>
    <col min="12059" max="12059" width="10.5703125" style="1139" bestFit="1" customWidth="1"/>
    <col min="12060" max="12060" width="9.28515625" style="1139" bestFit="1" customWidth="1"/>
    <col min="12061" max="12288" width="8.85546875" style="1139"/>
    <col min="12289" max="12289" width="87.85546875" style="1139" customWidth="1"/>
    <col min="12290" max="12313" width="7.85546875" style="1139" customWidth="1"/>
    <col min="12314" max="12314" width="14.28515625" style="1139" customWidth="1"/>
    <col min="12315" max="12315" width="10.5703125" style="1139" bestFit="1" customWidth="1"/>
    <col min="12316" max="12316" width="9.28515625" style="1139" bestFit="1" customWidth="1"/>
    <col min="12317" max="12544" width="8.85546875" style="1139"/>
    <col min="12545" max="12545" width="87.85546875" style="1139" customWidth="1"/>
    <col min="12546" max="12569" width="7.85546875" style="1139" customWidth="1"/>
    <col min="12570" max="12570" width="14.28515625" style="1139" customWidth="1"/>
    <col min="12571" max="12571" width="10.5703125" style="1139" bestFit="1" customWidth="1"/>
    <col min="12572" max="12572" width="9.28515625" style="1139" bestFit="1" customWidth="1"/>
    <col min="12573" max="12800" width="8.85546875" style="1139"/>
    <col min="12801" max="12801" width="87.85546875" style="1139" customWidth="1"/>
    <col min="12802" max="12825" width="7.85546875" style="1139" customWidth="1"/>
    <col min="12826" max="12826" width="14.28515625" style="1139" customWidth="1"/>
    <col min="12827" max="12827" width="10.5703125" style="1139" bestFit="1" customWidth="1"/>
    <col min="12828" max="12828" width="9.28515625" style="1139" bestFit="1" customWidth="1"/>
    <col min="12829" max="13056" width="8.85546875" style="1139"/>
    <col min="13057" max="13057" width="87.85546875" style="1139" customWidth="1"/>
    <col min="13058" max="13081" width="7.85546875" style="1139" customWidth="1"/>
    <col min="13082" max="13082" width="14.28515625" style="1139" customWidth="1"/>
    <col min="13083" max="13083" width="10.5703125" style="1139" bestFit="1" customWidth="1"/>
    <col min="13084" max="13084" width="9.28515625" style="1139" bestFit="1" customWidth="1"/>
    <col min="13085" max="13312" width="8.85546875" style="1139"/>
    <col min="13313" max="13313" width="87.85546875" style="1139" customWidth="1"/>
    <col min="13314" max="13337" width="7.85546875" style="1139" customWidth="1"/>
    <col min="13338" max="13338" width="14.28515625" style="1139" customWidth="1"/>
    <col min="13339" max="13339" width="10.5703125" style="1139" bestFit="1" customWidth="1"/>
    <col min="13340" max="13340" width="9.28515625" style="1139" bestFit="1" customWidth="1"/>
    <col min="13341" max="13568" width="8.85546875" style="1139"/>
    <col min="13569" max="13569" width="87.85546875" style="1139" customWidth="1"/>
    <col min="13570" max="13593" width="7.85546875" style="1139" customWidth="1"/>
    <col min="13594" max="13594" width="14.28515625" style="1139" customWidth="1"/>
    <col min="13595" max="13595" width="10.5703125" style="1139" bestFit="1" customWidth="1"/>
    <col min="13596" max="13596" width="9.28515625" style="1139" bestFit="1" customWidth="1"/>
    <col min="13597" max="13824" width="8.85546875" style="1139"/>
    <col min="13825" max="13825" width="87.85546875" style="1139" customWidth="1"/>
    <col min="13826" max="13849" width="7.85546875" style="1139" customWidth="1"/>
    <col min="13850" max="13850" width="14.28515625" style="1139" customWidth="1"/>
    <col min="13851" max="13851" width="10.5703125" style="1139" bestFit="1" customWidth="1"/>
    <col min="13852" max="13852" width="9.28515625" style="1139" bestFit="1" customWidth="1"/>
    <col min="13853" max="14080" width="8.85546875" style="1139"/>
    <col min="14081" max="14081" width="87.85546875" style="1139" customWidth="1"/>
    <col min="14082" max="14105" width="7.85546875" style="1139" customWidth="1"/>
    <col min="14106" max="14106" width="14.28515625" style="1139" customWidth="1"/>
    <col min="14107" max="14107" width="10.5703125" style="1139" bestFit="1" customWidth="1"/>
    <col min="14108" max="14108" width="9.28515625" style="1139" bestFit="1" customWidth="1"/>
    <col min="14109" max="14336" width="8.85546875" style="1139"/>
    <col min="14337" max="14337" width="87.85546875" style="1139" customWidth="1"/>
    <col min="14338" max="14361" width="7.85546875" style="1139" customWidth="1"/>
    <col min="14362" max="14362" width="14.28515625" style="1139" customWidth="1"/>
    <col min="14363" max="14363" width="10.5703125" style="1139" bestFit="1" customWidth="1"/>
    <col min="14364" max="14364" width="9.28515625" style="1139" bestFit="1" customWidth="1"/>
    <col min="14365" max="14592" width="8.85546875" style="1139"/>
    <col min="14593" max="14593" width="87.85546875" style="1139" customWidth="1"/>
    <col min="14594" max="14617" width="7.85546875" style="1139" customWidth="1"/>
    <col min="14618" max="14618" width="14.28515625" style="1139" customWidth="1"/>
    <col min="14619" max="14619" width="10.5703125" style="1139" bestFit="1" customWidth="1"/>
    <col min="14620" max="14620" width="9.28515625" style="1139" bestFit="1" customWidth="1"/>
    <col min="14621" max="14848" width="8.85546875" style="1139"/>
    <col min="14849" max="14849" width="87.85546875" style="1139" customWidth="1"/>
    <col min="14850" max="14873" width="7.85546875" style="1139" customWidth="1"/>
    <col min="14874" max="14874" width="14.28515625" style="1139" customWidth="1"/>
    <col min="14875" max="14875" width="10.5703125" style="1139" bestFit="1" customWidth="1"/>
    <col min="14876" max="14876" width="9.28515625" style="1139" bestFit="1" customWidth="1"/>
    <col min="14877" max="15104" width="8.85546875" style="1139"/>
    <col min="15105" max="15105" width="87.85546875" style="1139" customWidth="1"/>
    <col min="15106" max="15129" width="7.85546875" style="1139" customWidth="1"/>
    <col min="15130" max="15130" width="14.28515625" style="1139" customWidth="1"/>
    <col min="15131" max="15131" width="10.5703125" style="1139" bestFit="1" customWidth="1"/>
    <col min="15132" max="15132" width="9.28515625" style="1139" bestFit="1" customWidth="1"/>
    <col min="15133" max="15360" width="8.85546875" style="1139"/>
    <col min="15361" max="15361" width="87.85546875" style="1139" customWidth="1"/>
    <col min="15362" max="15385" width="7.85546875" style="1139" customWidth="1"/>
    <col min="15386" max="15386" width="14.28515625" style="1139" customWidth="1"/>
    <col min="15387" max="15387" width="10.5703125" style="1139" bestFit="1" customWidth="1"/>
    <col min="15388" max="15388" width="9.28515625" style="1139" bestFit="1" customWidth="1"/>
    <col min="15389" max="15616" width="8.85546875" style="1139"/>
    <col min="15617" max="15617" width="87.85546875" style="1139" customWidth="1"/>
    <col min="15618" max="15641" width="7.85546875" style="1139" customWidth="1"/>
    <col min="15642" max="15642" width="14.28515625" style="1139" customWidth="1"/>
    <col min="15643" max="15643" width="10.5703125" style="1139" bestFit="1" customWidth="1"/>
    <col min="15644" max="15644" width="9.28515625" style="1139" bestFit="1" customWidth="1"/>
    <col min="15645" max="15872" width="8.85546875" style="1139"/>
    <col min="15873" max="15873" width="87.85546875" style="1139" customWidth="1"/>
    <col min="15874" max="15897" width="7.85546875" style="1139" customWidth="1"/>
    <col min="15898" max="15898" width="14.28515625" style="1139" customWidth="1"/>
    <col min="15899" max="15899" width="10.5703125" style="1139" bestFit="1" customWidth="1"/>
    <col min="15900" max="15900" width="9.28515625" style="1139" bestFit="1" customWidth="1"/>
    <col min="15901" max="16128" width="8.85546875" style="1139"/>
    <col min="16129" max="16129" width="87.85546875" style="1139" customWidth="1"/>
    <col min="16130" max="16153" width="7.85546875" style="1139" customWidth="1"/>
    <col min="16154" max="16154" width="14.28515625" style="1139" customWidth="1"/>
    <col min="16155" max="16155" width="10.5703125" style="1139" bestFit="1" customWidth="1"/>
    <col min="16156" max="16156" width="9.28515625" style="1139" bestFit="1" customWidth="1"/>
    <col min="16157" max="16384" width="8.85546875" style="1139"/>
  </cols>
  <sheetData>
    <row r="1" spans="1:25">
      <c r="A1" s="4310" t="s">
        <v>330</v>
      </c>
      <c r="B1" s="4310"/>
      <c r="C1" s="4310"/>
      <c r="D1" s="4310"/>
      <c r="E1" s="4310"/>
      <c r="F1" s="4310"/>
      <c r="G1" s="4310"/>
      <c r="H1" s="4310"/>
      <c r="I1" s="4310"/>
      <c r="J1" s="4310"/>
      <c r="K1" s="4310"/>
      <c r="L1" s="4310"/>
      <c r="M1" s="4310"/>
      <c r="N1" s="4310"/>
      <c r="O1" s="4310"/>
      <c r="P1" s="4310"/>
      <c r="Q1" s="4310"/>
      <c r="R1" s="4310"/>
      <c r="S1" s="4310"/>
      <c r="T1" s="4310"/>
      <c r="U1" s="4310"/>
      <c r="V1" s="4310"/>
      <c r="W1" s="4310"/>
      <c r="X1" s="4310"/>
      <c r="Y1" s="4310"/>
    </row>
    <row r="2" spans="1:25">
      <c r="A2" s="4310" t="s">
        <v>407</v>
      </c>
      <c r="B2" s="4310"/>
      <c r="C2" s="4310"/>
      <c r="D2" s="4310"/>
      <c r="E2" s="4310"/>
      <c r="F2" s="4310"/>
      <c r="G2" s="4310"/>
      <c r="H2" s="4310"/>
      <c r="I2" s="4310"/>
      <c r="J2" s="4310"/>
      <c r="K2" s="4310"/>
      <c r="L2" s="4310"/>
      <c r="M2" s="4310"/>
      <c r="N2" s="4310"/>
      <c r="O2" s="4310"/>
      <c r="P2" s="4310"/>
      <c r="Q2" s="4310"/>
      <c r="R2" s="4310"/>
      <c r="S2" s="4310"/>
      <c r="T2" s="4310"/>
      <c r="U2" s="4310"/>
      <c r="V2" s="4310"/>
      <c r="W2" s="4310"/>
      <c r="X2" s="4310"/>
      <c r="Y2" s="4310"/>
    </row>
    <row r="3" spans="1:25" ht="21" thickBot="1">
      <c r="A3" s="1140"/>
      <c r="B3" s="1141"/>
      <c r="C3" s="1141"/>
      <c r="D3" s="1141"/>
      <c r="E3" s="1141"/>
      <c r="F3" s="1141"/>
      <c r="G3" s="1141"/>
      <c r="H3" s="1141"/>
      <c r="I3" s="1141"/>
      <c r="J3" s="1141"/>
      <c r="K3" s="1141"/>
      <c r="L3" s="1141"/>
      <c r="M3" s="1141"/>
      <c r="N3" s="1141"/>
      <c r="O3" s="1141"/>
      <c r="P3" s="1141"/>
      <c r="Q3" s="1141"/>
      <c r="R3" s="1141"/>
      <c r="S3" s="1141"/>
      <c r="T3" s="1141"/>
      <c r="U3" s="1141"/>
      <c r="V3" s="1141"/>
      <c r="W3" s="1141"/>
      <c r="X3" s="1141"/>
      <c r="Y3" s="1141"/>
    </row>
    <row r="4" spans="1:25">
      <c r="A4" s="4311" t="s">
        <v>9</v>
      </c>
      <c r="B4" s="4314" t="s">
        <v>0</v>
      </c>
      <c r="C4" s="4315"/>
      <c r="D4" s="4316"/>
      <c r="E4" s="4314" t="s">
        <v>1</v>
      </c>
      <c r="F4" s="4315"/>
      <c r="G4" s="4316"/>
      <c r="H4" s="4314" t="s">
        <v>2</v>
      </c>
      <c r="I4" s="4315"/>
      <c r="J4" s="4316"/>
      <c r="K4" s="4314" t="s">
        <v>3</v>
      </c>
      <c r="L4" s="4315"/>
      <c r="M4" s="4316"/>
      <c r="N4" s="4314" t="s">
        <v>331</v>
      </c>
      <c r="O4" s="4315"/>
      <c r="P4" s="4316"/>
      <c r="Q4" s="4314" t="s">
        <v>319</v>
      </c>
      <c r="R4" s="4315"/>
      <c r="S4" s="4316"/>
      <c r="T4" s="4320">
        <v>6</v>
      </c>
      <c r="U4" s="4315"/>
      <c r="V4" s="4316"/>
      <c r="W4" s="4303" t="s">
        <v>24</v>
      </c>
      <c r="X4" s="4304"/>
      <c r="Y4" s="4305"/>
    </row>
    <row r="5" spans="1:25" ht="21" thickBot="1">
      <c r="A5" s="4312"/>
      <c r="B5" s="4317"/>
      <c r="C5" s="4318"/>
      <c r="D5" s="4319"/>
      <c r="E5" s="4317"/>
      <c r="F5" s="4318"/>
      <c r="G5" s="4319"/>
      <c r="H5" s="4317"/>
      <c r="I5" s="4318"/>
      <c r="J5" s="4319"/>
      <c r="K5" s="4317"/>
      <c r="L5" s="4318"/>
      <c r="M5" s="4319"/>
      <c r="N5" s="4317"/>
      <c r="O5" s="4318"/>
      <c r="P5" s="4319"/>
      <c r="Q5" s="4317"/>
      <c r="R5" s="4318"/>
      <c r="S5" s="4319"/>
      <c r="T5" s="4317"/>
      <c r="U5" s="4318"/>
      <c r="V5" s="4319"/>
      <c r="W5" s="4306"/>
      <c r="X5" s="4307"/>
      <c r="Y5" s="4308"/>
    </row>
    <row r="6" spans="1:25" ht="190.5" customHeight="1" thickBot="1">
      <c r="A6" s="4313"/>
      <c r="B6" s="1142" t="s">
        <v>26</v>
      </c>
      <c r="C6" s="1142" t="s">
        <v>27</v>
      </c>
      <c r="D6" s="1142" t="s">
        <v>4</v>
      </c>
      <c r="E6" s="1142" t="s">
        <v>26</v>
      </c>
      <c r="F6" s="1142" t="s">
        <v>27</v>
      </c>
      <c r="G6" s="1142" t="s">
        <v>4</v>
      </c>
      <c r="H6" s="1142" t="s">
        <v>26</v>
      </c>
      <c r="I6" s="1142" t="s">
        <v>27</v>
      </c>
      <c r="J6" s="1142" t="s">
        <v>4</v>
      </c>
      <c r="K6" s="1142" t="s">
        <v>26</v>
      </c>
      <c r="L6" s="1142" t="s">
        <v>27</v>
      </c>
      <c r="M6" s="1142" t="s">
        <v>4</v>
      </c>
      <c r="N6" s="1142" t="s">
        <v>26</v>
      </c>
      <c r="O6" s="1142" t="s">
        <v>27</v>
      </c>
      <c r="P6" s="1142" t="s">
        <v>4</v>
      </c>
      <c r="Q6" s="1142" t="s">
        <v>26</v>
      </c>
      <c r="R6" s="1142" t="s">
        <v>27</v>
      </c>
      <c r="S6" s="1142" t="s">
        <v>4</v>
      </c>
      <c r="T6" s="1142" t="s">
        <v>26</v>
      </c>
      <c r="U6" s="1142" t="s">
        <v>27</v>
      </c>
      <c r="V6" s="1142" t="s">
        <v>4</v>
      </c>
      <c r="W6" s="1142" t="s">
        <v>26</v>
      </c>
      <c r="X6" s="1142" t="s">
        <v>27</v>
      </c>
      <c r="Y6" s="1181" t="s">
        <v>4</v>
      </c>
    </row>
    <row r="7" spans="1:25" ht="21" thickBot="1">
      <c r="A7" s="1143" t="s">
        <v>22</v>
      </c>
      <c r="B7" s="1144"/>
      <c r="C7" s="1145"/>
      <c r="D7" s="1146"/>
      <c r="E7" s="1147"/>
      <c r="F7" s="1147"/>
      <c r="G7" s="1148"/>
      <c r="H7" s="1144"/>
      <c r="I7" s="1147"/>
      <c r="J7" s="1149"/>
      <c r="K7" s="1147"/>
      <c r="L7" s="1147"/>
      <c r="M7" s="1148"/>
      <c r="N7" s="1148"/>
      <c r="O7" s="1148"/>
      <c r="P7" s="1148"/>
      <c r="Q7" s="1144"/>
      <c r="R7" s="1147"/>
      <c r="S7" s="1149"/>
      <c r="T7" s="1144"/>
      <c r="U7" s="1147"/>
      <c r="V7" s="1149"/>
      <c r="W7" s="1150"/>
      <c r="X7" s="1151"/>
      <c r="Y7" s="1152"/>
    </row>
    <row r="8" spans="1:25" ht="21" thickBot="1">
      <c r="A8" s="1187" t="s">
        <v>297</v>
      </c>
      <c r="B8" s="1173">
        <f t="shared" ref="B8:Y8" si="0">B12+B15</f>
        <v>23</v>
      </c>
      <c r="C8" s="1173">
        <f t="shared" si="0"/>
        <v>9</v>
      </c>
      <c r="D8" s="1173">
        <f t="shared" si="0"/>
        <v>32</v>
      </c>
      <c r="E8" s="1173">
        <f t="shared" si="0"/>
        <v>25</v>
      </c>
      <c r="F8" s="1173">
        <f t="shared" si="0"/>
        <v>3</v>
      </c>
      <c r="G8" s="1173">
        <f t="shared" si="0"/>
        <v>28</v>
      </c>
      <c r="H8" s="1173">
        <f t="shared" si="0"/>
        <v>23</v>
      </c>
      <c r="I8" s="1173">
        <f t="shared" si="0"/>
        <v>3</v>
      </c>
      <c r="J8" s="1173">
        <f t="shared" si="0"/>
        <v>26</v>
      </c>
      <c r="K8" s="1173">
        <f t="shared" si="0"/>
        <v>24</v>
      </c>
      <c r="L8" s="1173">
        <f t="shared" si="0"/>
        <v>1</v>
      </c>
      <c r="M8" s="1173">
        <f t="shared" si="0"/>
        <v>25</v>
      </c>
      <c r="N8" s="1173">
        <f t="shared" si="0"/>
        <v>21</v>
      </c>
      <c r="O8" s="1173">
        <f t="shared" si="0"/>
        <v>1</v>
      </c>
      <c r="P8" s="1173">
        <f t="shared" si="0"/>
        <v>22</v>
      </c>
      <c r="Q8" s="1173">
        <f t="shared" si="0"/>
        <v>0</v>
      </c>
      <c r="R8" s="1173">
        <f t="shared" si="0"/>
        <v>0</v>
      </c>
      <c r="S8" s="1173">
        <f t="shared" si="0"/>
        <v>0</v>
      </c>
      <c r="T8" s="1173">
        <f t="shared" si="0"/>
        <v>19</v>
      </c>
      <c r="U8" s="1173">
        <f t="shared" si="0"/>
        <v>1</v>
      </c>
      <c r="V8" s="1173">
        <f t="shared" si="0"/>
        <v>20</v>
      </c>
      <c r="W8" s="1173">
        <f t="shared" si="0"/>
        <v>135</v>
      </c>
      <c r="X8" s="1173">
        <f t="shared" si="0"/>
        <v>18</v>
      </c>
      <c r="Y8" s="1188">
        <f t="shared" si="0"/>
        <v>153</v>
      </c>
    </row>
    <row r="9" spans="1:25" ht="21" thickBot="1">
      <c r="A9" s="1189" t="s">
        <v>16</v>
      </c>
      <c r="B9" s="1150">
        <f t="shared" ref="B9:Y9" si="1">B8</f>
        <v>23</v>
      </c>
      <c r="C9" s="1150">
        <f t="shared" si="1"/>
        <v>9</v>
      </c>
      <c r="D9" s="1150">
        <f t="shared" si="1"/>
        <v>32</v>
      </c>
      <c r="E9" s="1150">
        <f t="shared" si="1"/>
        <v>25</v>
      </c>
      <c r="F9" s="1150">
        <f t="shared" si="1"/>
        <v>3</v>
      </c>
      <c r="G9" s="1150">
        <f t="shared" si="1"/>
        <v>28</v>
      </c>
      <c r="H9" s="1150">
        <f t="shared" si="1"/>
        <v>23</v>
      </c>
      <c r="I9" s="1150">
        <f t="shared" si="1"/>
        <v>3</v>
      </c>
      <c r="J9" s="1150">
        <f t="shared" si="1"/>
        <v>26</v>
      </c>
      <c r="K9" s="1150">
        <f t="shared" si="1"/>
        <v>24</v>
      </c>
      <c r="L9" s="1150">
        <f t="shared" si="1"/>
        <v>1</v>
      </c>
      <c r="M9" s="1150">
        <f t="shared" si="1"/>
        <v>25</v>
      </c>
      <c r="N9" s="1150">
        <f t="shared" si="1"/>
        <v>21</v>
      </c>
      <c r="O9" s="1150">
        <f t="shared" si="1"/>
        <v>1</v>
      </c>
      <c r="P9" s="1150">
        <f t="shared" si="1"/>
        <v>22</v>
      </c>
      <c r="Q9" s="1150">
        <f t="shared" si="1"/>
        <v>0</v>
      </c>
      <c r="R9" s="1150">
        <f t="shared" si="1"/>
        <v>0</v>
      </c>
      <c r="S9" s="1150">
        <f t="shared" si="1"/>
        <v>0</v>
      </c>
      <c r="T9" s="1150">
        <f t="shared" si="1"/>
        <v>19</v>
      </c>
      <c r="U9" s="1150">
        <f t="shared" si="1"/>
        <v>1</v>
      </c>
      <c r="V9" s="1150">
        <f t="shared" si="1"/>
        <v>20</v>
      </c>
      <c r="W9" s="1150">
        <f t="shared" si="1"/>
        <v>135</v>
      </c>
      <c r="X9" s="1150">
        <f t="shared" si="1"/>
        <v>18</v>
      </c>
      <c r="Y9" s="1190">
        <f t="shared" si="1"/>
        <v>153</v>
      </c>
    </row>
    <row r="10" spans="1:25" ht="21" thickBot="1">
      <c r="A10" s="1153" t="s">
        <v>23</v>
      </c>
      <c r="B10" s="1154"/>
      <c r="C10" s="1155"/>
      <c r="D10" s="1150"/>
      <c r="E10" s="1156"/>
      <c r="F10" s="1156"/>
      <c r="G10" s="1156"/>
      <c r="H10" s="1156"/>
      <c r="I10" s="1156"/>
      <c r="J10" s="1156"/>
      <c r="K10" s="1156"/>
      <c r="L10" s="1156"/>
      <c r="M10" s="1157"/>
      <c r="N10" s="1158"/>
      <c r="O10" s="1158"/>
      <c r="P10" s="1158"/>
      <c r="Q10" s="1150"/>
      <c r="R10" s="1156"/>
      <c r="S10" s="1159"/>
      <c r="T10" s="1150"/>
      <c r="U10" s="1156"/>
      <c r="V10" s="1159"/>
      <c r="W10" s="1150"/>
      <c r="X10" s="1156"/>
      <c r="Y10" s="1159"/>
    </row>
    <row r="11" spans="1:25" ht="21" thickBot="1">
      <c r="A11" s="1160" t="s">
        <v>11</v>
      </c>
      <c r="B11" s="1161"/>
      <c r="C11" s="1162"/>
      <c r="D11" s="1163"/>
      <c r="E11" s="1164"/>
      <c r="F11" s="1165"/>
      <c r="G11" s="1166"/>
      <c r="H11" s="1167"/>
      <c r="I11" s="1165"/>
      <c r="J11" s="1163"/>
      <c r="K11" s="1164"/>
      <c r="L11" s="1165"/>
      <c r="M11" s="1163"/>
      <c r="N11" s="1168"/>
      <c r="O11" s="1168"/>
      <c r="P11" s="1168"/>
      <c r="Q11" s="1169"/>
      <c r="R11" s="1170"/>
      <c r="S11" s="1166"/>
      <c r="T11" s="1169"/>
      <c r="U11" s="1170"/>
      <c r="V11" s="1166"/>
      <c r="W11" s="1169"/>
      <c r="X11" s="1169"/>
      <c r="Y11" s="1171"/>
    </row>
    <row r="12" spans="1:25" ht="21" thickBot="1">
      <c r="A12" s="1187" t="s">
        <v>297</v>
      </c>
      <c r="B12" s="1161">
        <v>23</v>
      </c>
      <c r="C12" s="1162">
        <v>9</v>
      </c>
      <c r="D12" s="1163">
        <v>32</v>
      </c>
      <c r="E12" s="1164">
        <v>25</v>
      </c>
      <c r="F12" s="1165">
        <v>3</v>
      </c>
      <c r="G12" s="1166">
        <v>28</v>
      </c>
      <c r="H12" s="1167">
        <v>23</v>
      </c>
      <c r="I12" s="1165">
        <v>3</v>
      </c>
      <c r="J12" s="1163">
        <v>26</v>
      </c>
      <c r="K12" s="1164">
        <v>24</v>
      </c>
      <c r="L12" s="1165">
        <v>1</v>
      </c>
      <c r="M12" s="1156">
        <v>25</v>
      </c>
      <c r="N12" s="1156">
        <v>21</v>
      </c>
      <c r="O12" s="1156">
        <v>1</v>
      </c>
      <c r="P12" s="1159">
        <v>22</v>
      </c>
      <c r="Q12" s="1169">
        <v>0</v>
      </c>
      <c r="R12" s="1170">
        <v>0</v>
      </c>
      <c r="S12" s="1166">
        <v>0</v>
      </c>
      <c r="T12" s="1169">
        <v>19</v>
      </c>
      <c r="U12" s="1170">
        <v>1</v>
      </c>
      <c r="V12" s="1166">
        <v>20</v>
      </c>
      <c r="W12" s="1174">
        <f>SUM(B12,E12,H12,K12,N12,Q12,T12)</f>
        <v>135</v>
      </c>
      <c r="X12" s="1174">
        <f>SUM(C12,F12,I12,L12,O12,R12,U12)</f>
        <v>18</v>
      </c>
      <c r="Y12" s="1175">
        <f>SUM(W12:X12)</f>
        <v>153</v>
      </c>
    </row>
    <row r="13" spans="1:25" ht="21" thickBot="1">
      <c r="A13" s="1172" t="s">
        <v>8</v>
      </c>
      <c r="B13" s="1154">
        <f t="shared" ref="B13:Y13" si="2">B12</f>
        <v>23</v>
      </c>
      <c r="C13" s="1154">
        <f t="shared" si="2"/>
        <v>9</v>
      </c>
      <c r="D13" s="1154">
        <f t="shared" si="2"/>
        <v>32</v>
      </c>
      <c r="E13" s="1154">
        <f t="shared" si="2"/>
        <v>25</v>
      </c>
      <c r="F13" s="1154">
        <f t="shared" si="2"/>
        <v>3</v>
      </c>
      <c r="G13" s="1154">
        <f t="shared" si="2"/>
        <v>28</v>
      </c>
      <c r="H13" s="1154">
        <f t="shared" si="2"/>
        <v>23</v>
      </c>
      <c r="I13" s="1154">
        <f t="shared" si="2"/>
        <v>3</v>
      </c>
      <c r="J13" s="1154">
        <f t="shared" si="2"/>
        <v>26</v>
      </c>
      <c r="K13" s="1154">
        <f t="shared" si="2"/>
        <v>24</v>
      </c>
      <c r="L13" s="1154">
        <f t="shared" si="2"/>
        <v>1</v>
      </c>
      <c r="M13" s="1154">
        <f t="shared" si="2"/>
        <v>25</v>
      </c>
      <c r="N13" s="1154">
        <f t="shared" si="2"/>
        <v>21</v>
      </c>
      <c r="O13" s="1154">
        <f t="shared" si="2"/>
        <v>1</v>
      </c>
      <c r="P13" s="1154">
        <f t="shared" si="2"/>
        <v>22</v>
      </c>
      <c r="Q13" s="1154">
        <f t="shared" si="2"/>
        <v>0</v>
      </c>
      <c r="R13" s="1154">
        <f t="shared" si="2"/>
        <v>0</v>
      </c>
      <c r="S13" s="1154">
        <f t="shared" si="2"/>
        <v>0</v>
      </c>
      <c r="T13" s="1154">
        <f t="shared" si="2"/>
        <v>19</v>
      </c>
      <c r="U13" s="1154">
        <f t="shared" si="2"/>
        <v>1</v>
      </c>
      <c r="V13" s="1154">
        <f t="shared" si="2"/>
        <v>20</v>
      </c>
      <c r="W13" s="1154">
        <f t="shared" si="2"/>
        <v>135</v>
      </c>
      <c r="X13" s="1154">
        <f t="shared" si="2"/>
        <v>18</v>
      </c>
      <c r="Y13" s="1191">
        <f t="shared" si="2"/>
        <v>153</v>
      </c>
    </row>
    <row r="14" spans="1:25" ht="21" thickBot="1">
      <c r="A14" s="1182" t="s">
        <v>25</v>
      </c>
      <c r="B14" s="1161"/>
      <c r="C14" s="1183"/>
      <c r="D14" s="1184"/>
      <c r="E14" s="1161"/>
      <c r="F14" s="1183"/>
      <c r="G14" s="1185"/>
      <c r="H14" s="1183"/>
      <c r="I14" s="1183"/>
      <c r="J14" s="1184"/>
      <c r="K14" s="1161"/>
      <c r="L14" s="1183"/>
      <c r="M14" s="1184"/>
      <c r="N14" s="1184"/>
      <c r="O14" s="1184"/>
      <c r="P14" s="1184"/>
      <c r="Q14" s="1161"/>
      <c r="R14" s="1183"/>
      <c r="S14" s="1185"/>
      <c r="T14" s="1161"/>
      <c r="U14" s="1183"/>
      <c r="V14" s="1185"/>
      <c r="W14" s="1161"/>
      <c r="X14" s="1183"/>
      <c r="Y14" s="1186"/>
    </row>
    <row r="15" spans="1:25" ht="28.5" customHeight="1" thickBot="1">
      <c r="A15" s="1187" t="s">
        <v>297</v>
      </c>
      <c r="B15" s="1173">
        <v>0</v>
      </c>
      <c r="C15" s="1173">
        <v>0</v>
      </c>
      <c r="D15" s="1173">
        <v>0</v>
      </c>
      <c r="E15" s="1173">
        <v>0</v>
      </c>
      <c r="F15" s="1173">
        <v>0</v>
      </c>
      <c r="G15" s="1173">
        <v>0</v>
      </c>
      <c r="H15" s="1173">
        <v>0</v>
      </c>
      <c r="I15" s="1173">
        <v>0</v>
      </c>
      <c r="J15" s="1173">
        <v>0</v>
      </c>
      <c r="K15" s="1173">
        <v>0</v>
      </c>
      <c r="L15" s="1173">
        <v>0</v>
      </c>
      <c r="M15" s="1173">
        <v>0</v>
      </c>
      <c r="N15" s="1173">
        <v>0</v>
      </c>
      <c r="O15" s="1173">
        <v>0</v>
      </c>
      <c r="P15" s="1173">
        <v>0</v>
      </c>
      <c r="Q15" s="1173">
        <v>0</v>
      </c>
      <c r="R15" s="1173">
        <v>0</v>
      </c>
      <c r="S15" s="1173">
        <v>0</v>
      </c>
      <c r="T15" s="1173">
        <v>0</v>
      </c>
      <c r="U15" s="1173">
        <v>0</v>
      </c>
      <c r="V15" s="1173">
        <v>0</v>
      </c>
      <c r="W15" s="1174">
        <f>SUM(B15,E15,H15,K15,N15,Q15,T15)</f>
        <v>0</v>
      </c>
      <c r="X15" s="1174">
        <f>SUM(C15,F15,I15,L15,O15,R15,U15)</f>
        <v>0</v>
      </c>
      <c r="Y15" s="1175">
        <f>SUM(W15:X15)</f>
        <v>0</v>
      </c>
    </row>
    <row r="16" spans="1:25" ht="30.75" customHeight="1" thickBot="1">
      <c r="A16" s="1192" t="s">
        <v>13</v>
      </c>
      <c r="B16" s="1159">
        <v>0</v>
      </c>
      <c r="C16" s="1159">
        <v>0</v>
      </c>
      <c r="D16" s="1159">
        <v>0</v>
      </c>
      <c r="E16" s="1159">
        <v>0</v>
      </c>
      <c r="F16" s="1159">
        <v>0</v>
      </c>
      <c r="G16" s="1159">
        <v>0</v>
      </c>
      <c r="H16" s="1159">
        <v>0</v>
      </c>
      <c r="I16" s="1159">
        <v>0</v>
      </c>
      <c r="J16" s="1159">
        <v>0</v>
      </c>
      <c r="K16" s="1159">
        <v>0</v>
      </c>
      <c r="L16" s="1159">
        <v>0</v>
      </c>
      <c r="M16" s="1159">
        <v>0</v>
      </c>
      <c r="N16" s="1159">
        <v>0</v>
      </c>
      <c r="O16" s="1159">
        <v>0</v>
      </c>
      <c r="P16" s="1159">
        <v>0</v>
      </c>
      <c r="Q16" s="1159">
        <v>0</v>
      </c>
      <c r="R16" s="1159">
        <v>0</v>
      </c>
      <c r="S16" s="1159">
        <v>0</v>
      </c>
      <c r="T16" s="1159">
        <v>0</v>
      </c>
      <c r="U16" s="1159">
        <v>0</v>
      </c>
      <c r="V16" s="1159">
        <v>0</v>
      </c>
      <c r="W16" s="1159">
        <v>0</v>
      </c>
      <c r="X16" s="1159">
        <v>0</v>
      </c>
      <c r="Y16" s="1159">
        <v>0</v>
      </c>
    </row>
    <row r="17" spans="1:25" ht="26.25" customHeight="1" thickBot="1">
      <c r="A17" s="1176" t="s">
        <v>164</v>
      </c>
      <c r="B17" s="1193">
        <f t="shared" ref="B17:Y17" si="3">B9</f>
        <v>23</v>
      </c>
      <c r="C17" s="1193">
        <f t="shared" si="3"/>
        <v>9</v>
      </c>
      <c r="D17" s="1193">
        <f t="shared" si="3"/>
        <v>32</v>
      </c>
      <c r="E17" s="1193">
        <f t="shared" si="3"/>
        <v>25</v>
      </c>
      <c r="F17" s="1193">
        <f t="shared" si="3"/>
        <v>3</v>
      </c>
      <c r="G17" s="1193">
        <f t="shared" si="3"/>
        <v>28</v>
      </c>
      <c r="H17" s="1193">
        <f t="shared" si="3"/>
        <v>23</v>
      </c>
      <c r="I17" s="1193">
        <f t="shared" si="3"/>
        <v>3</v>
      </c>
      <c r="J17" s="1193">
        <f t="shared" si="3"/>
        <v>26</v>
      </c>
      <c r="K17" s="1193">
        <f t="shared" si="3"/>
        <v>24</v>
      </c>
      <c r="L17" s="1193">
        <f t="shared" si="3"/>
        <v>1</v>
      </c>
      <c r="M17" s="1193">
        <f t="shared" si="3"/>
        <v>25</v>
      </c>
      <c r="N17" s="1193">
        <f t="shared" si="3"/>
        <v>21</v>
      </c>
      <c r="O17" s="1193">
        <f t="shared" si="3"/>
        <v>1</v>
      </c>
      <c r="P17" s="1193">
        <f t="shared" si="3"/>
        <v>22</v>
      </c>
      <c r="Q17" s="1193">
        <f t="shared" si="3"/>
        <v>0</v>
      </c>
      <c r="R17" s="1193">
        <f t="shared" si="3"/>
        <v>0</v>
      </c>
      <c r="S17" s="1193">
        <f t="shared" si="3"/>
        <v>0</v>
      </c>
      <c r="T17" s="1193">
        <f t="shared" si="3"/>
        <v>19</v>
      </c>
      <c r="U17" s="1193">
        <f t="shared" si="3"/>
        <v>1</v>
      </c>
      <c r="V17" s="1193">
        <f t="shared" si="3"/>
        <v>20</v>
      </c>
      <c r="W17" s="1193">
        <f t="shared" si="3"/>
        <v>135</v>
      </c>
      <c r="X17" s="1193">
        <f t="shared" si="3"/>
        <v>18</v>
      </c>
      <c r="Y17" s="1194">
        <f t="shared" si="3"/>
        <v>153</v>
      </c>
    </row>
    <row r="18" spans="1:25">
      <c r="A18" s="1177"/>
      <c r="B18" s="1178"/>
      <c r="C18" s="1178"/>
      <c r="D18" s="1178"/>
      <c r="E18" s="1178"/>
      <c r="F18" s="1178"/>
      <c r="G18" s="1178"/>
      <c r="H18" s="1178"/>
      <c r="I18" s="1178"/>
      <c r="J18" s="1178"/>
      <c r="K18" s="1178"/>
      <c r="L18" s="1178"/>
      <c r="M18" s="1178"/>
      <c r="N18" s="1178"/>
      <c r="O18" s="1178"/>
      <c r="P18" s="1178"/>
      <c r="Q18" s="1178"/>
      <c r="R18" s="1178"/>
      <c r="S18" s="1178"/>
      <c r="T18" s="1178"/>
      <c r="U18" s="1178"/>
      <c r="V18" s="1178"/>
      <c r="W18" s="1178"/>
      <c r="X18" s="1178"/>
      <c r="Y18" s="1178"/>
    </row>
    <row r="19" spans="1:25">
      <c r="A19" s="1179"/>
      <c r="B19" s="1178"/>
      <c r="C19" s="1178"/>
      <c r="D19" s="1178"/>
      <c r="E19" s="1178"/>
      <c r="F19" s="1178"/>
      <c r="G19" s="1178"/>
      <c r="H19" s="1178"/>
      <c r="I19" s="1178"/>
      <c r="J19" s="1178"/>
      <c r="K19" s="1178"/>
      <c r="L19" s="1178"/>
      <c r="M19" s="1178"/>
      <c r="N19" s="1178"/>
      <c r="O19" s="1178"/>
      <c r="P19" s="1178"/>
      <c r="Q19" s="1178"/>
      <c r="R19" s="1178"/>
      <c r="S19" s="1178"/>
      <c r="T19" s="1178"/>
      <c r="U19" s="1178"/>
      <c r="V19" s="1178"/>
      <c r="W19" s="1178"/>
      <c r="X19" s="1178"/>
      <c r="Y19" s="1178"/>
    </row>
    <row r="20" spans="1:25">
      <c r="A20" s="4309"/>
      <c r="B20" s="4309"/>
      <c r="C20" s="4309"/>
      <c r="D20" s="4309"/>
      <c r="E20" s="4309"/>
      <c r="F20" s="4309"/>
      <c r="G20" s="4309"/>
      <c r="H20" s="4309"/>
      <c r="I20" s="4309"/>
      <c r="J20" s="4309"/>
      <c r="K20" s="4309"/>
      <c r="L20" s="4309"/>
      <c r="M20" s="4309"/>
      <c r="N20" s="4309"/>
      <c r="O20" s="4309"/>
      <c r="P20" s="4309"/>
      <c r="Q20" s="4309"/>
      <c r="R20" s="4309"/>
      <c r="S20" s="4309"/>
      <c r="T20" s="4309"/>
      <c r="U20" s="4309"/>
      <c r="V20" s="4309"/>
      <c r="W20" s="4309"/>
      <c r="X20" s="4309"/>
      <c r="Y20" s="4309"/>
    </row>
    <row r="21" spans="1:25">
      <c r="A21" s="1177"/>
      <c r="B21" s="1178"/>
      <c r="C21" s="1178"/>
      <c r="D21" s="1178"/>
      <c r="E21" s="1178"/>
      <c r="F21" s="1178"/>
      <c r="G21" s="1178"/>
      <c r="H21" s="1178"/>
      <c r="I21" s="1178"/>
      <c r="J21" s="1178"/>
      <c r="K21" s="1178"/>
      <c r="L21" s="1178"/>
      <c r="M21" s="1178"/>
      <c r="N21" s="1178"/>
      <c r="O21" s="1178"/>
      <c r="P21" s="1178"/>
      <c r="Q21" s="1178"/>
      <c r="R21" s="1178"/>
      <c r="S21" s="1178"/>
      <c r="T21" s="1178"/>
      <c r="U21" s="1178"/>
      <c r="V21" s="1178"/>
      <c r="W21" s="1178"/>
      <c r="X21" s="1178"/>
      <c r="Y21" s="1178"/>
    </row>
    <row r="22" spans="1:25">
      <c r="A22" s="1141"/>
      <c r="B22" s="1141"/>
      <c r="C22" s="1141"/>
      <c r="D22" s="1141"/>
      <c r="E22" s="1141"/>
      <c r="F22" s="1141"/>
      <c r="G22" s="1141"/>
      <c r="H22" s="1141"/>
      <c r="I22" s="1141"/>
      <c r="J22" s="1141"/>
      <c r="K22" s="1141"/>
      <c r="L22" s="1141"/>
      <c r="M22" s="1141"/>
      <c r="N22" s="1141"/>
      <c r="O22" s="1141"/>
      <c r="P22" s="1141"/>
      <c r="Q22" s="1141"/>
      <c r="R22" s="1141"/>
      <c r="S22" s="1141"/>
      <c r="T22" s="1141"/>
      <c r="U22" s="1141"/>
      <c r="V22" s="1141"/>
      <c r="W22" s="1141"/>
      <c r="X22" s="1141"/>
      <c r="Y22" s="1141"/>
    </row>
    <row r="23" spans="1:25">
      <c r="A23" s="1180"/>
      <c r="B23" s="1178"/>
      <c r="C23" s="1178"/>
      <c r="D23" s="1178"/>
      <c r="E23" s="1178"/>
      <c r="F23" s="1178"/>
      <c r="G23" s="1178"/>
      <c r="H23" s="1178"/>
      <c r="I23" s="1178"/>
      <c r="J23" s="1178"/>
      <c r="K23" s="1178"/>
      <c r="L23" s="1178"/>
      <c r="M23" s="1178"/>
      <c r="N23" s="1178"/>
      <c r="O23" s="1178"/>
      <c r="P23" s="1178"/>
      <c r="Q23" s="1178"/>
      <c r="R23" s="1178"/>
      <c r="S23" s="1178"/>
      <c r="T23" s="1178"/>
      <c r="U23" s="1178"/>
      <c r="V23" s="1178"/>
      <c r="W23" s="1178"/>
      <c r="X23" s="1178"/>
      <c r="Y23" s="1178"/>
    </row>
    <row r="24" spans="1:25">
      <c r="A24" s="1180"/>
      <c r="B24" s="1180"/>
      <c r="C24" s="1180"/>
      <c r="D24" s="1180"/>
      <c r="E24" s="1180"/>
      <c r="F24" s="1180"/>
      <c r="G24" s="1180"/>
      <c r="H24" s="1180"/>
      <c r="I24" s="1180"/>
      <c r="J24" s="1180"/>
      <c r="K24" s="1180"/>
      <c r="L24" s="1180"/>
      <c r="M24" s="1180"/>
      <c r="N24" s="1180"/>
      <c r="O24" s="1180"/>
      <c r="P24" s="1180"/>
      <c r="Q24" s="1180"/>
      <c r="R24" s="1180"/>
      <c r="S24" s="1180"/>
      <c r="T24" s="1180"/>
      <c r="U24" s="1180"/>
      <c r="V24" s="1180"/>
      <c r="W24" s="1180"/>
      <c r="X24" s="1180"/>
      <c r="Y24" s="1180"/>
    </row>
    <row r="25" spans="1:25">
      <c r="A25" s="1141"/>
      <c r="B25" s="1141"/>
      <c r="C25" s="1141"/>
      <c r="D25" s="1141"/>
      <c r="E25" s="1141"/>
      <c r="F25" s="1141"/>
      <c r="G25" s="1141"/>
      <c r="H25" s="1141"/>
      <c r="I25" s="1141"/>
      <c r="J25" s="1141"/>
      <c r="K25" s="1141"/>
      <c r="L25" s="1141"/>
      <c r="M25" s="1141"/>
      <c r="N25" s="1141"/>
      <c r="O25" s="1141"/>
      <c r="P25" s="1141"/>
      <c r="Q25" s="1141"/>
      <c r="R25" s="1141"/>
      <c r="S25" s="1141"/>
      <c r="T25" s="1141"/>
      <c r="U25" s="1141"/>
      <c r="V25" s="1141"/>
      <c r="W25" s="1141"/>
      <c r="X25" s="1141"/>
      <c r="Y25" s="1141"/>
    </row>
    <row r="26" spans="1:25">
      <c r="A26" s="1141"/>
      <c r="B26" s="1141"/>
      <c r="C26" s="1141"/>
      <c r="D26" s="1141"/>
      <c r="E26" s="1141"/>
      <c r="F26" s="1141"/>
      <c r="G26" s="1141"/>
      <c r="H26" s="1141"/>
      <c r="I26" s="1141"/>
      <c r="J26" s="1141"/>
      <c r="K26" s="1141"/>
      <c r="L26" s="1141"/>
      <c r="M26" s="1141"/>
      <c r="N26" s="1141"/>
      <c r="O26" s="1141"/>
      <c r="P26" s="1141"/>
      <c r="Q26" s="1141"/>
      <c r="R26" s="1141"/>
      <c r="S26" s="1141"/>
      <c r="T26" s="1141"/>
      <c r="U26" s="1141"/>
      <c r="V26" s="1141"/>
      <c r="W26" s="1141"/>
      <c r="X26" s="1141"/>
      <c r="Y26" s="1141"/>
    </row>
  </sheetData>
  <mergeCells count="12">
    <mergeCell ref="W4:Y5"/>
    <mergeCell ref="A20:Y20"/>
    <mergeCell ref="A1:Y1"/>
    <mergeCell ref="A2:Y2"/>
    <mergeCell ref="A4:A6"/>
    <mergeCell ref="B4:D5"/>
    <mergeCell ref="E4:G5"/>
    <mergeCell ref="H4:J5"/>
    <mergeCell ref="K4:M5"/>
    <mergeCell ref="N4:P5"/>
    <mergeCell ref="Q4:S5"/>
    <mergeCell ref="T4:V5"/>
  </mergeCells>
  <pageMargins left="0.7" right="0.7" top="0.75" bottom="0.75" header="0.3" footer="0.3"/>
  <pageSetup paperSize="9" orientation="portrait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9"/>
  <sheetViews>
    <sheetView zoomScale="50" zoomScaleNormal="50" workbookViewId="0">
      <selection activeCell="G36" sqref="G36"/>
    </sheetView>
  </sheetViews>
  <sheetFormatPr defaultRowHeight="25.5"/>
  <cols>
    <col min="1" max="1" width="89.85546875" style="412" customWidth="1"/>
    <col min="2" max="2" width="17.42578125" style="412" customWidth="1"/>
    <col min="3" max="3" width="17.140625" style="412" customWidth="1"/>
    <col min="4" max="5" width="17.7109375" style="412" customWidth="1"/>
    <col min="6" max="6" width="18.5703125" style="412" customWidth="1"/>
    <col min="7" max="7" width="17.7109375" style="412" customWidth="1"/>
    <col min="8" max="8" width="18" style="412" customWidth="1"/>
    <col min="9" max="10" width="17.7109375" style="412" customWidth="1"/>
    <col min="11" max="12" width="10.7109375" style="412" customWidth="1"/>
    <col min="13" max="13" width="9.140625" style="412"/>
    <col min="14" max="14" width="12.85546875" style="412" customWidth="1"/>
    <col min="15" max="15" width="23.42578125" style="412" customWidth="1"/>
    <col min="16" max="17" width="9.140625" style="412"/>
    <col min="18" max="18" width="10.5703125" style="412" bestFit="1" customWidth="1"/>
    <col min="19" max="19" width="11.28515625" style="412" customWidth="1"/>
    <col min="20" max="256" width="9.140625" style="412"/>
    <col min="257" max="257" width="103.85546875" style="412" customWidth="1"/>
    <col min="258" max="266" width="19.7109375" style="412" customWidth="1"/>
    <col min="267" max="268" width="10.7109375" style="412" customWidth="1"/>
    <col min="269" max="269" width="9.140625" style="412"/>
    <col min="270" max="270" width="12.85546875" style="412" customWidth="1"/>
    <col min="271" max="271" width="23.42578125" style="412" customWidth="1"/>
    <col min="272" max="273" width="9.140625" style="412"/>
    <col min="274" max="274" width="10.5703125" style="412" bestFit="1" customWidth="1"/>
    <col min="275" max="275" width="11.28515625" style="412" customWidth="1"/>
    <col min="276" max="512" width="9.140625" style="412"/>
    <col min="513" max="513" width="103.85546875" style="412" customWidth="1"/>
    <col min="514" max="522" width="19.7109375" style="412" customWidth="1"/>
    <col min="523" max="524" width="10.7109375" style="412" customWidth="1"/>
    <col min="525" max="525" width="9.140625" style="412"/>
    <col min="526" max="526" width="12.85546875" style="412" customWidth="1"/>
    <col min="527" max="527" width="23.42578125" style="412" customWidth="1"/>
    <col min="528" max="529" width="9.140625" style="412"/>
    <col min="530" max="530" width="10.5703125" style="412" bestFit="1" customWidth="1"/>
    <col min="531" max="531" width="11.28515625" style="412" customWidth="1"/>
    <col min="532" max="768" width="9.140625" style="412"/>
    <col min="769" max="769" width="103.85546875" style="412" customWidth="1"/>
    <col min="770" max="778" width="19.7109375" style="412" customWidth="1"/>
    <col min="779" max="780" width="10.7109375" style="412" customWidth="1"/>
    <col min="781" max="781" width="9.140625" style="412"/>
    <col min="782" max="782" width="12.85546875" style="412" customWidth="1"/>
    <col min="783" max="783" width="23.42578125" style="412" customWidth="1"/>
    <col min="784" max="785" width="9.140625" style="412"/>
    <col min="786" max="786" width="10.5703125" style="412" bestFit="1" customWidth="1"/>
    <col min="787" max="787" width="11.28515625" style="412" customWidth="1"/>
    <col min="788" max="1024" width="9.140625" style="412"/>
    <col min="1025" max="1025" width="103.85546875" style="412" customWidth="1"/>
    <col min="1026" max="1034" width="19.7109375" style="412" customWidth="1"/>
    <col min="1035" max="1036" width="10.7109375" style="412" customWidth="1"/>
    <col min="1037" max="1037" width="9.140625" style="412"/>
    <col min="1038" max="1038" width="12.85546875" style="412" customWidth="1"/>
    <col min="1039" max="1039" width="23.42578125" style="412" customWidth="1"/>
    <col min="1040" max="1041" width="9.140625" style="412"/>
    <col min="1042" max="1042" width="10.5703125" style="412" bestFit="1" customWidth="1"/>
    <col min="1043" max="1043" width="11.28515625" style="412" customWidth="1"/>
    <col min="1044" max="1280" width="9.140625" style="412"/>
    <col min="1281" max="1281" width="103.85546875" style="412" customWidth="1"/>
    <col min="1282" max="1290" width="19.7109375" style="412" customWidth="1"/>
    <col min="1291" max="1292" width="10.7109375" style="412" customWidth="1"/>
    <col min="1293" max="1293" width="9.140625" style="412"/>
    <col min="1294" max="1294" width="12.85546875" style="412" customWidth="1"/>
    <col min="1295" max="1295" width="23.42578125" style="412" customWidth="1"/>
    <col min="1296" max="1297" width="9.140625" style="412"/>
    <col min="1298" max="1298" width="10.5703125" style="412" bestFit="1" customWidth="1"/>
    <col min="1299" max="1299" width="11.28515625" style="412" customWidth="1"/>
    <col min="1300" max="1536" width="9.140625" style="412"/>
    <col min="1537" max="1537" width="103.85546875" style="412" customWidth="1"/>
    <col min="1538" max="1546" width="19.7109375" style="412" customWidth="1"/>
    <col min="1547" max="1548" width="10.7109375" style="412" customWidth="1"/>
    <col min="1549" max="1549" width="9.140625" style="412"/>
    <col min="1550" max="1550" width="12.85546875" style="412" customWidth="1"/>
    <col min="1551" max="1551" width="23.42578125" style="412" customWidth="1"/>
    <col min="1552" max="1553" width="9.140625" style="412"/>
    <col min="1554" max="1554" width="10.5703125" style="412" bestFit="1" customWidth="1"/>
    <col min="1555" max="1555" width="11.28515625" style="412" customWidth="1"/>
    <col min="1556" max="1792" width="9.140625" style="412"/>
    <col min="1793" max="1793" width="103.85546875" style="412" customWidth="1"/>
    <col min="1794" max="1802" width="19.7109375" style="412" customWidth="1"/>
    <col min="1803" max="1804" width="10.7109375" style="412" customWidth="1"/>
    <col min="1805" max="1805" width="9.140625" style="412"/>
    <col min="1806" max="1806" width="12.85546875" style="412" customWidth="1"/>
    <col min="1807" max="1807" width="23.42578125" style="412" customWidth="1"/>
    <col min="1808" max="1809" width="9.140625" style="412"/>
    <col min="1810" max="1810" width="10.5703125" style="412" bestFit="1" customWidth="1"/>
    <col min="1811" max="1811" width="11.28515625" style="412" customWidth="1"/>
    <col min="1812" max="2048" width="9.140625" style="412"/>
    <col min="2049" max="2049" width="103.85546875" style="412" customWidth="1"/>
    <col min="2050" max="2058" width="19.7109375" style="412" customWidth="1"/>
    <col min="2059" max="2060" width="10.7109375" style="412" customWidth="1"/>
    <col min="2061" max="2061" width="9.140625" style="412"/>
    <col min="2062" max="2062" width="12.85546875" style="412" customWidth="1"/>
    <col min="2063" max="2063" width="23.42578125" style="412" customWidth="1"/>
    <col min="2064" max="2065" width="9.140625" style="412"/>
    <col min="2066" max="2066" width="10.5703125" style="412" bestFit="1" customWidth="1"/>
    <col min="2067" max="2067" width="11.28515625" style="412" customWidth="1"/>
    <col min="2068" max="2304" width="9.140625" style="412"/>
    <col min="2305" max="2305" width="103.85546875" style="412" customWidth="1"/>
    <col min="2306" max="2314" width="19.7109375" style="412" customWidth="1"/>
    <col min="2315" max="2316" width="10.7109375" style="412" customWidth="1"/>
    <col min="2317" max="2317" width="9.140625" style="412"/>
    <col min="2318" max="2318" width="12.85546875" style="412" customWidth="1"/>
    <col min="2319" max="2319" width="23.42578125" style="412" customWidth="1"/>
    <col min="2320" max="2321" width="9.140625" style="412"/>
    <col min="2322" max="2322" width="10.5703125" style="412" bestFit="1" customWidth="1"/>
    <col min="2323" max="2323" width="11.28515625" style="412" customWidth="1"/>
    <col min="2324" max="2560" width="9.140625" style="412"/>
    <col min="2561" max="2561" width="103.85546875" style="412" customWidth="1"/>
    <col min="2562" max="2570" width="19.7109375" style="412" customWidth="1"/>
    <col min="2571" max="2572" width="10.7109375" style="412" customWidth="1"/>
    <col min="2573" max="2573" width="9.140625" style="412"/>
    <col min="2574" max="2574" width="12.85546875" style="412" customWidth="1"/>
    <col min="2575" max="2575" width="23.42578125" style="412" customWidth="1"/>
    <col min="2576" max="2577" width="9.140625" style="412"/>
    <col min="2578" max="2578" width="10.5703125" style="412" bestFit="1" customWidth="1"/>
    <col min="2579" max="2579" width="11.28515625" style="412" customWidth="1"/>
    <col min="2580" max="2816" width="9.140625" style="412"/>
    <col min="2817" max="2817" width="103.85546875" style="412" customWidth="1"/>
    <col min="2818" max="2826" width="19.7109375" style="412" customWidth="1"/>
    <col min="2827" max="2828" width="10.7109375" style="412" customWidth="1"/>
    <col min="2829" max="2829" width="9.140625" style="412"/>
    <col min="2830" max="2830" width="12.85546875" style="412" customWidth="1"/>
    <col min="2831" max="2831" width="23.42578125" style="412" customWidth="1"/>
    <col min="2832" max="2833" width="9.140625" style="412"/>
    <col min="2834" max="2834" width="10.5703125" style="412" bestFit="1" customWidth="1"/>
    <col min="2835" max="2835" width="11.28515625" style="412" customWidth="1"/>
    <col min="2836" max="3072" width="9.140625" style="412"/>
    <col min="3073" max="3073" width="103.85546875" style="412" customWidth="1"/>
    <col min="3074" max="3082" width="19.7109375" style="412" customWidth="1"/>
    <col min="3083" max="3084" width="10.7109375" style="412" customWidth="1"/>
    <col min="3085" max="3085" width="9.140625" style="412"/>
    <col min="3086" max="3086" width="12.85546875" style="412" customWidth="1"/>
    <col min="3087" max="3087" width="23.42578125" style="412" customWidth="1"/>
    <col min="3088" max="3089" width="9.140625" style="412"/>
    <col min="3090" max="3090" width="10.5703125" style="412" bestFit="1" customWidth="1"/>
    <col min="3091" max="3091" width="11.28515625" style="412" customWidth="1"/>
    <col min="3092" max="3328" width="9.140625" style="412"/>
    <col min="3329" max="3329" width="103.85546875" style="412" customWidth="1"/>
    <col min="3330" max="3338" width="19.7109375" style="412" customWidth="1"/>
    <col min="3339" max="3340" width="10.7109375" style="412" customWidth="1"/>
    <col min="3341" max="3341" width="9.140625" style="412"/>
    <col min="3342" max="3342" width="12.85546875" style="412" customWidth="1"/>
    <col min="3343" max="3343" width="23.42578125" style="412" customWidth="1"/>
    <col min="3344" max="3345" width="9.140625" style="412"/>
    <col min="3346" max="3346" width="10.5703125" style="412" bestFit="1" customWidth="1"/>
    <col min="3347" max="3347" width="11.28515625" style="412" customWidth="1"/>
    <col min="3348" max="3584" width="9.140625" style="412"/>
    <col min="3585" max="3585" width="103.85546875" style="412" customWidth="1"/>
    <col min="3586" max="3594" width="19.7109375" style="412" customWidth="1"/>
    <col min="3595" max="3596" width="10.7109375" style="412" customWidth="1"/>
    <col min="3597" max="3597" width="9.140625" style="412"/>
    <col min="3598" max="3598" width="12.85546875" style="412" customWidth="1"/>
    <col min="3599" max="3599" width="23.42578125" style="412" customWidth="1"/>
    <col min="3600" max="3601" width="9.140625" style="412"/>
    <col min="3602" max="3602" width="10.5703125" style="412" bestFit="1" customWidth="1"/>
    <col min="3603" max="3603" width="11.28515625" style="412" customWidth="1"/>
    <col min="3604" max="3840" width="9.140625" style="412"/>
    <col min="3841" max="3841" width="103.85546875" style="412" customWidth="1"/>
    <col min="3842" max="3850" width="19.7109375" style="412" customWidth="1"/>
    <col min="3851" max="3852" width="10.7109375" style="412" customWidth="1"/>
    <col min="3853" max="3853" width="9.140625" style="412"/>
    <col min="3854" max="3854" width="12.85546875" style="412" customWidth="1"/>
    <col min="3855" max="3855" width="23.42578125" style="412" customWidth="1"/>
    <col min="3856" max="3857" width="9.140625" style="412"/>
    <col min="3858" max="3858" width="10.5703125" style="412" bestFit="1" customWidth="1"/>
    <col min="3859" max="3859" width="11.28515625" style="412" customWidth="1"/>
    <col min="3860" max="4096" width="9.140625" style="412"/>
    <col min="4097" max="4097" width="103.85546875" style="412" customWidth="1"/>
    <col min="4098" max="4106" width="19.7109375" style="412" customWidth="1"/>
    <col min="4107" max="4108" width="10.7109375" style="412" customWidth="1"/>
    <col min="4109" max="4109" width="9.140625" style="412"/>
    <col min="4110" max="4110" width="12.85546875" style="412" customWidth="1"/>
    <col min="4111" max="4111" width="23.42578125" style="412" customWidth="1"/>
    <col min="4112" max="4113" width="9.140625" style="412"/>
    <col min="4114" max="4114" width="10.5703125" style="412" bestFit="1" customWidth="1"/>
    <col min="4115" max="4115" width="11.28515625" style="412" customWidth="1"/>
    <col min="4116" max="4352" width="9.140625" style="412"/>
    <col min="4353" max="4353" width="103.85546875" style="412" customWidth="1"/>
    <col min="4354" max="4362" width="19.7109375" style="412" customWidth="1"/>
    <col min="4363" max="4364" width="10.7109375" style="412" customWidth="1"/>
    <col min="4365" max="4365" width="9.140625" style="412"/>
    <col min="4366" max="4366" width="12.85546875" style="412" customWidth="1"/>
    <col min="4367" max="4367" width="23.42578125" style="412" customWidth="1"/>
    <col min="4368" max="4369" width="9.140625" style="412"/>
    <col min="4370" max="4370" width="10.5703125" style="412" bestFit="1" customWidth="1"/>
    <col min="4371" max="4371" width="11.28515625" style="412" customWidth="1"/>
    <col min="4372" max="4608" width="9.140625" style="412"/>
    <col min="4609" max="4609" width="103.85546875" style="412" customWidth="1"/>
    <col min="4610" max="4618" width="19.7109375" style="412" customWidth="1"/>
    <col min="4619" max="4620" width="10.7109375" style="412" customWidth="1"/>
    <col min="4621" max="4621" width="9.140625" style="412"/>
    <col min="4622" max="4622" width="12.85546875" style="412" customWidth="1"/>
    <col min="4623" max="4623" width="23.42578125" style="412" customWidth="1"/>
    <col min="4624" max="4625" width="9.140625" style="412"/>
    <col min="4626" max="4626" width="10.5703125" style="412" bestFit="1" customWidth="1"/>
    <col min="4627" max="4627" width="11.28515625" style="412" customWidth="1"/>
    <col min="4628" max="4864" width="9.140625" style="412"/>
    <col min="4865" max="4865" width="103.85546875" style="412" customWidth="1"/>
    <col min="4866" max="4874" width="19.7109375" style="412" customWidth="1"/>
    <col min="4875" max="4876" width="10.7109375" style="412" customWidth="1"/>
    <col min="4877" max="4877" width="9.140625" style="412"/>
    <col min="4878" max="4878" width="12.85546875" style="412" customWidth="1"/>
    <col min="4879" max="4879" width="23.42578125" style="412" customWidth="1"/>
    <col min="4880" max="4881" width="9.140625" style="412"/>
    <col min="4882" max="4882" width="10.5703125" style="412" bestFit="1" customWidth="1"/>
    <col min="4883" max="4883" width="11.28515625" style="412" customWidth="1"/>
    <col min="4884" max="5120" width="9.140625" style="412"/>
    <col min="5121" max="5121" width="103.85546875" style="412" customWidth="1"/>
    <col min="5122" max="5130" width="19.7109375" style="412" customWidth="1"/>
    <col min="5131" max="5132" width="10.7109375" style="412" customWidth="1"/>
    <col min="5133" max="5133" width="9.140625" style="412"/>
    <col min="5134" max="5134" width="12.85546875" style="412" customWidth="1"/>
    <col min="5135" max="5135" width="23.42578125" style="412" customWidth="1"/>
    <col min="5136" max="5137" width="9.140625" style="412"/>
    <col min="5138" max="5138" width="10.5703125" style="412" bestFit="1" customWidth="1"/>
    <col min="5139" max="5139" width="11.28515625" style="412" customWidth="1"/>
    <col min="5140" max="5376" width="9.140625" style="412"/>
    <col min="5377" max="5377" width="103.85546875" style="412" customWidth="1"/>
    <col min="5378" max="5386" width="19.7109375" style="412" customWidth="1"/>
    <col min="5387" max="5388" width="10.7109375" style="412" customWidth="1"/>
    <col min="5389" max="5389" width="9.140625" style="412"/>
    <col min="5390" max="5390" width="12.85546875" style="412" customWidth="1"/>
    <col min="5391" max="5391" width="23.42578125" style="412" customWidth="1"/>
    <col min="5392" max="5393" width="9.140625" style="412"/>
    <col min="5394" max="5394" width="10.5703125" style="412" bestFit="1" customWidth="1"/>
    <col min="5395" max="5395" width="11.28515625" style="412" customWidth="1"/>
    <col min="5396" max="5632" width="9.140625" style="412"/>
    <col min="5633" max="5633" width="103.85546875" style="412" customWidth="1"/>
    <col min="5634" max="5642" width="19.7109375" style="412" customWidth="1"/>
    <col min="5643" max="5644" width="10.7109375" style="412" customWidth="1"/>
    <col min="5645" max="5645" width="9.140625" style="412"/>
    <col min="5646" max="5646" width="12.85546875" style="412" customWidth="1"/>
    <col min="5647" max="5647" width="23.42578125" style="412" customWidth="1"/>
    <col min="5648" max="5649" width="9.140625" style="412"/>
    <col min="5650" max="5650" width="10.5703125" style="412" bestFit="1" customWidth="1"/>
    <col min="5651" max="5651" width="11.28515625" style="412" customWidth="1"/>
    <col min="5652" max="5888" width="9.140625" style="412"/>
    <col min="5889" max="5889" width="103.85546875" style="412" customWidth="1"/>
    <col min="5890" max="5898" width="19.7109375" style="412" customWidth="1"/>
    <col min="5899" max="5900" width="10.7109375" style="412" customWidth="1"/>
    <col min="5901" max="5901" width="9.140625" style="412"/>
    <col min="5902" max="5902" width="12.85546875" style="412" customWidth="1"/>
    <col min="5903" max="5903" width="23.42578125" style="412" customWidth="1"/>
    <col min="5904" max="5905" width="9.140625" style="412"/>
    <col min="5906" max="5906" width="10.5703125" style="412" bestFit="1" customWidth="1"/>
    <col min="5907" max="5907" width="11.28515625" style="412" customWidth="1"/>
    <col min="5908" max="6144" width="9.140625" style="412"/>
    <col min="6145" max="6145" width="103.85546875" style="412" customWidth="1"/>
    <col min="6146" max="6154" width="19.7109375" style="412" customWidth="1"/>
    <col min="6155" max="6156" width="10.7109375" style="412" customWidth="1"/>
    <col min="6157" max="6157" width="9.140625" style="412"/>
    <col min="6158" max="6158" width="12.85546875" style="412" customWidth="1"/>
    <col min="6159" max="6159" width="23.42578125" style="412" customWidth="1"/>
    <col min="6160" max="6161" width="9.140625" style="412"/>
    <col min="6162" max="6162" width="10.5703125" style="412" bestFit="1" customWidth="1"/>
    <col min="6163" max="6163" width="11.28515625" style="412" customWidth="1"/>
    <col min="6164" max="6400" width="9.140625" style="412"/>
    <col min="6401" max="6401" width="103.85546875" style="412" customWidth="1"/>
    <col min="6402" max="6410" width="19.7109375" style="412" customWidth="1"/>
    <col min="6411" max="6412" width="10.7109375" style="412" customWidth="1"/>
    <col min="6413" max="6413" width="9.140625" style="412"/>
    <col min="6414" max="6414" width="12.85546875" style="412" customWidth="1"/>
    <col min="6415" max="6415" width="23.42578125" style="412" customWidth="1"/>
    <col min="6416" max="6417" width="9.140625" style="412"/>
    <col min="6418" max="6418" width="10.5703125" style="412" bestFit="1" customWidth="1"/>
    <col min="6419" max="6419" width="11.28515625" style="412" customWidth="1"/>
    <col min="6420" max="6656" width="9.140625" style="412"/>
    <col min="6657" max="6657" width="103.85546875" style="412" customWidth="1"/>
    <col min="6658" max="6666" width="19.7109375" style="412" customWidth="1"/>
    <col min="6667" max="6668" width="10.7109375" style="412" customWidth="1"/>
    <col min="6669" max="6669" width="9.140625" style="412"/>
    <col min="6670" max="6670" width="12.85546875" style="412" customWidth="1"/>
    <col min="6671" max="6671" width="23.42578125" style="412" customWidth="1"/>
    <col min="6672" max="6673" width="9.140625" style="412"/>
    <col min="6674" max="6674" width="10.5703125" style="412" bestFit="1" customWidth="1"/>
    <col min="6675" max="6675" width="11.28515625" style="412" customWidth="1"/>
    <col min="6676" max="6912" width="9.140625" style="412"/>
    <col min="6913" max="6913" width="103.85546875" style="412" customWidth="1"/>
    <col min="6914" max="6922" width="19.7109375" style="412" customWidth="1"/>
    <col min="6923" max="6924" width="10.7109375" style="412" customWidth="1"/>
    <col min="6925" max="6925" width="9.140625" style="412"/>
    <col min="6926" max="6926" width="12.85546875" style="412" customWidth="1"/>
    <col min="6927" max="6927" width="23.42578125" style="412" customWidth="1"/>
    <col min="6928" max="6929" width="9.140625" style="412"/>
    <col min="6930" max="6930" width="10.5703125" style="412" bestFit="1" customWidth="1"/>
    <col min="6931" max="6931" width="11.28515625" style="412" customWidth="1"/>
    <col min="6932" max="7168" width="9.140625" style="412"/>
    <col min="7169" max="7169" width="103.85546875" style="412" customWidth="1"/>
    <col min="7170" max="7178" width="19.7109375" style="412" customWidth="1"/>
    <col min="7179" max="7180" width="10.7109375" style="412" customWidth="1"/>
    <col min="7181" max="7181" width="9.140625" style="412"/>
    <col min="7182" max="7182" width="12.85546875" style="412" customWidth="1"/>
    <col min="7183" max="7183" width="23.42578125" style="412" customWidth="1"/>
    <col min="7184" max="7185" width="9.140625" style="412"/>
    <col min="7186" max="7186" width="10.5703125" style="412" bestFit="1" customWidth="1"/>
    <col min="7187" max="7187" width="11.28515625" style="412" customWidth="1"/>
    <col min="7188" max="7424" width="9.140625" style="412"/>
    <col min="7425" max="7425" width="103.85546875" style="412" customWidth="1"/>
    <col min="7426" max="7434" width="19.7109375" style="412" customWidth="1"/>
    <col min="7435" max="7436" width="10.7109375" style="412" customWidth="1"/>
    <col min="7437" max="7437" width="9.140625" style="412"/>
    <col min="7438" max="7438" width="12.85546875" style="412" customWidth="1"/>
    <col min="7439" max="7439" width="23.42578125" style="412" customWidth="1"/>
    <col min="7440" max="7441" width="9.140625" style="412"/>
    <col min="7442" max="7442" width="10.5703125" style="412" bestFit="1" customWidth="1"/>
    <col min="7443" max="7443" width="11.28515625" style="412" customWidth="1"/>
    <col min="7444" max="7680" width="9.140625" style="412"/>
    <col min="7681" max="7681" width="103.85546875" style="412" customWidth="1"/>
    <col min="7682" max="7690" width="19.7109375" style="412" customWidth="1"/>
    <col min="7691" max="7692" width="10.7109375" style="412" customWidth="1"/>
    <col min="7693" max="7693" width="9.140625" style="412"/>
    <col min="7694" max="7694" width="12.85546875" style="412" customWidth="1"/>
    <col min="7695" max="7695" width="23.42578125" style="412" customWidth="1"/>
    <col min="7696" max="7697" width="9.140625" style="412"/>
    <col min="7698" max="7698" width="10.5703125" style="412" bestFit="1" customWidth="1"/>
    <col min="7699" max="7699" width="11.28515625" style="412" customWidth="1"/>
    <col min="7700" max="7936" width="9.140625" style="412"/>
    <col min="7937" max="7937" width="103.85546875" style="412" customWidth="1"/>
    <col min="7938" max="7946" width="19.7109375" style="412" customWidth="1"/>
    <col min="7947" max="7948" width="10.7109375" style="412" customWidth="1"/>
    <col min="7949" max="7949" width="9.140625" style="412"/>
    <col min="7950" max="7950" width="12.85546875" style="412" customWidth="1"/>
    <col min="7951" max="7951" width="23.42578125" style="412" customWidth="1"/>
    <col min="7952" max="7953" width="9.140625" style="412"/>
    <col min="7954" max="7954" width="10.5703125" style="412" bestFit="1" customWidth="1"/>
    <col min="7955" max="7955" width="11.28515625" style="412" customWidth="1"/>
    <col min="7956" max="8192" width="9.140625" style="412"/>
    <col min="8193" max="8193" width="103.85546875" style="412" customWidth="1"/>
    <col min="8194" max="8202" width="19.7109375" style="412" customWidth="1"/>
    <col min="8203" max="8204" width="10.7109375" style="412" customWidth="1"/>
    <col min="8205" max="8205" width="9.140625" style="412"/>
    <col min="8206" max="8206" width="12.85546875" style="412" customWidth="1"/>
    <col min="8207" max="8207" width="23.42578125" style="412" customWidth="1"/>
    <col min="8208" max="8209" width="9.140625" style="412"/>
    <col min="8210" max="8210" width="10.5703125" style="412" bestFit="1" customWidth="1"/>
    <col min="8211" max="8211" width="11.28515625" style="412" customWidth="1"/>
    <col min="8212" max="8448" width="9.140625" style="412"/>
    <col min="8449" max="8449" width="103.85546875" style="412" customWidth="1"/>
    <col min="8450" max="8458" width="19.7109375" style="412" customWidth="1"/>
    <col min="8459" max="8460" width="10.7109375" style="412" customWidth="1"/>
    <col min="8461" max="8461" width="9.140625" style="412"/>
    <col min="8462" max="8462" width="12.85546875" style="412" customWidth="1"/>
    <col min="8463" max="8463" width="23.42578125" style="412" customWidth="1"/>
    <col min="8464" max="8465" width="9.140625" style="412"/>
    <col min="8466" max="8466" width="10.5703125" style="412" bestFit="1" customWidth="1"/>
    <col min="8467" max="8467" width="11.28515625" style="412" customWidth="1"/>
    <col min="8468" max="8704" width="9.140625" style="412"/>
    <col min="8705" max="8705" width="103.85546875" style="412" customWidth="1"/>
    <col min="8706" max="8714" width="19.7109375" style="412" customWidth="1"/>
    <col min="8715" max="8716" width="10.7109375" style="412" customWidth="1"/>
    <col min="8717" max="8717" width="9.140625" style="412"/>
    <col min="8718" max="8718" width="12.85546875" style="412" customWidth="1"/>
    <col min="8719" max="8719" width="23.42578125" style="412" customWidth="1"/>
    <col min="8720" max="8721" width="9.140625" style="412"/>
    <col min="8722" max="8722" width="10.5703125" style="412" bestFit="1" customWidth="1"/>
    <col min="8723" max="8723" width="11.28515625" style="412" customWidth="1"/>
    <col min="8724" max="8960" width="9.140625" style="412"/>
    <col min="8961" max="8961" width="103.85546875" style="412" customWidth="1"/>
    <col min="8962" max="8970" width="19.7109375" style="412" customWidth="1"/>
    <col min="8971" max="8972" width="10.7109375" style="412" customWidth="1"/>
    <col min="8973" max="8973" width="9.140625" style="412"/>
    <col min="8974" max="8974" width="12.85546875" style="412" customWidth="1"/>
    <col min="8975" max="8975" width="23.42578125" style="412" customWidth="1"/>
    <col min="8976" max="8977" width="9.140625" style="412"/>
    <col min="8978" max="8978" width="10.5703125" style="412" bestFit="1" customWidth="1"/>
    <col min="8979" max="8979" width="11.28515625" style="412" customWidth="1"/>
    <col min="8980" max="9216" width="9.140625" style="412"/>
    <col min="9217" max="9217" width="103.85546875" style="412" customWidth="1"/>
    <col min="9218" max="9226" width="19.7109375" style="412" customWidth="1"/>
    <col min="9227" max="9228" width="10.7109375" style="412" customWidth="1"/>
    <col min="9229" max="9229" width="9.140625" style="412"/>
    <col min="9230" max="9230" width="12.85546875" style="412" customWidth="1"/>
    <col min="9231" max="9231" width="23.42578125" style="412" customWidth="1"/>
    <col min="9232" max="9233" width="9.140625" style="412"/>
    <col min="9234" max="9234" width="10.5703125" style="412" bestFit="1" customWidth="1"/>
    <col min="9235" max="9235" width="11.28515625" style="412" customWidth="1"/>
    <col min="9236" max="9472" width="9.140625" style="412"/>
    <col min="9473" max="9473" width="103.85546875" style="412" customWidth="1"/>
    <col min="9474" max="9482" width="19.7109375" style="412" customWidth="1"/>
    <col min="9483" max="9484" width="10.7109375" style="412" customWidth="1"/>
    <col min="9485" max="9485" width="9.140625" style="412"/>
    <col min="9486" max="9486" width="12.85546875" style="412" customWidth="1"/>
    <col min="9487" max="9487" width="23.42578125" style="412" customWidth="1"/>
    <col min="9488" max="9489" width="9.140625" style="412"/>
    <col min="9490" max="9490" width="10.5703125" style="412" bestFit="1" customWidth="1"/>
    <col min="9491" max="9491" width="11.28515625" style="412" customWidth="1"/>
    <col min="9492" max="9728" width="9.140625" style="412"/>
    <col min="9729" max="9729" width="103.85546875" style="412" customWidth="1"/>
    <col min="9730" max="9738" width="19.7109375" style="412" customWidth="1"/>
    <col min="9739" max="9740" width="10.7109375" style="412" customWidth="1"/>
    <col min="9741" max="9741" width="9.140625" style="412"/>
    <col min="9742" max="9742" width="12.85546875" style="412" customWidth="1"/>
    <col min="9743" max="9743" width="23.42578125" style="412" customWidth="1"/>
    <col min="9744" max="9745" width="9.140625" style="412"/>
    <col min="9746" max="9746" width="10.5703125" style="412" bestFit="1" customWidth="1"/>
    <col min="9747" max="9747" width="11.28515625" style="412" customWidth="1"/>
    <col min="9748" max="9984" width="9.140625" style="412"/>
    <col min="9985" max="9985" width="103.85546875" style="412" customWidth="1"/>
    <col min="9986" max="9994" width="19.7109375" style="412" customWidth="1"/>
    <col min="9995" max="9996" width="10.7109375" style="412" customWidth="1"/>
    <col min="9997" max="9997" width="9.140625" style="412"/>
    <col min="9998" max="9998" width="12.85546875" style="412" customWidth="1"/>
    <col min="9999" max="9999" width="23.42578125" style="412" customWidth="1"/>
    <col min="10000" max="10001" width="9.140625" style="412"/>
    <col min="10002" max="10002" width="10.5703125" style="412" bestFit="1" customWidth="1"/>
    <col min="10003" max="10003" width="11.28515625" style="412" customWidth="1"/>
    <col min="10004" max="10240" width="9.140625" style="412"/>
    <col min="10241" max="10241" width="103.85546875" style="412" customWidth="1"/>
    <col min="10242" max="10250" width="19.7109375" style="412" customWidth="1"/>
    <col min="10251" max="10252" width="10.7109375" style="412" customWidth="1"/>
    <col min="10253" max="10253" width="9.140625" style="412"/>
    <col min="10254" max="10254" width="12.85546875" style="412" customWidth="1"/>
    <col min="10255" max="10255" width="23.42578125" style="412" customWidth="1"/>
    <col min="10256" max="10257" width="9.140625" style="412"/>
    <col min="10258" max="10258" width="10.5703125" style="412" bestFit="1" customWidth="1"/>
    <col min="10259" max="10259" width="11.28515625" style="412" customWidth="1"/>
    <col min="10260" max="10496" width="9.140625" style="412"/>
    <col min="10497" max="10497" width="103.85546875" style="412" customWidth="1"/>
    <col min="10498" max="10506" width="19.7109375" style="412" customWidth="1"/>
    <col min="10507" max="10508" width="10.7109375" style="412" customWidth="1"/>
    <col min="10509" max="10509" width="9.140625" style="412"/>
    <col min="10510" max="10510" width="12.85546875" style="412" customWidth="1"/>
    <col min="10511" max="10511" width="23.42578125" style="412" customWidth="1"/>
    <col min="10512" max="10513" width="9.140625" style="412"/>
    <col min="10514" max="10514" width="10.5703125" style="412" bestFit="1" customWidth="1"/>
    <col min="10515" max="10515" width="11.28515625" style="412" customWidth="1"/>
    <col min="10516" max="10752" width="9.140625" style="412"/>
    <col min="10753" max="10753" width="103.85546875" style="412" customWidth="1"/>
    <col min="10754" max="10762" width="19.7109375" style="412" customWidth="1"/>
    <col min="10763" max="10764" width="10.7109375" style="412" customWidth="1"/>
    <col min="10765" max="10765" width="9.140625" style="412"/>
    <col min="10766" max="10766" width="12.85546875" style="412" customWidth="1"/>
    <col min="10767" max="10767" width="23.42578125" style="412" customWidth="1"/>
    <col min="10768" max="10769" width="9.140625" style="412"/>
    <col min="10770" max="10770" width="10.5703125" style="412" bestFit="1" customWidth="1"/>
    <col min="10771" max="10771" width="11.28515625" style="412" customWidth="1"/>
    <col min="10772" max="11008" width="9.140625" style="412"/>
    <col min="11009" max="11009" width="103.85546875" style="412" customWidth="1"/>
    <col min="11010" max="11018" width="19.7109375" style="412" customWidth="1"/>
    <col min="11019" max="11020" width="10.7109375" style="412" customWidth="1"/>
    <col min="11021" max="11021" width="9.140625" style="412"/>
    <col min="11022" max="11022" width="12.85546875" style="412" customWidth="1"/>
    <col min="11023" max="11023" width="23.42578125" style="412" customWidth="1"/>
    <col min="11024" max="11025" width="9.140625" style="412"/>
    <col min="11026" max="11026" width="10.5703125" style="412" bestFit="1" customWidth="1"/>
    <col min="11027" max="11027" width="11.28515625" style="412" customWidth="1"/>
    <col min="11028" max="11264" width="9.140625" style="412"/>
    <col min="11265" max="11265" width="103.85546875" style="412" customWidth="1"/>
    <col min="11266" max="11274" width="19.7109375" style="412" customWidth="1"/>
    <col min="11275" max="11276" width="10.7109375" style="412" customWidth="1"/>
    <col min="11277" max="11277" width="9.140625" style="412"/>
    <col min="11278" max="11278" width="12.85546875" style="412" customWidth="1"/>
    <col min="11279" max="11279" width="23.42578125" style="412" customWidth="1"/>
    <col min="11280" max="11281" width="9.140625" style="412"/>
    <col min="11282" max="11282" width="10.5703125" style="412" bestFit="1" customWidth="1"/>
    <col min="11283" max="11283" width="11.28515625" style="412" customWidth="1"/>
    <col min="11284" max="11520" width="9.140625" style="412"/>
    <col min="11521" max="11521" width="103.85546875" style="412" customWidth="1"/>
    <col min="11522" max="11530" width="19.7109375" style="412" customWidth="1"/>
    <col min="11531" max="11532" width="10.7109375" style="412" customWidth="1"/>
    <col min="11533" max="11533" width="9.140625" style="412"/>
    <col min="11534" max="11534" width="12.85546875" style="412" customWidth="1"/>
    <col min="11535" max="11535" width="23.42578125" style="412" customWidth="1"/>
    <col min="11536" max="11537" width="9.140625" style="412"/>
    <col min="11538" max="11538" width="10.5703125" style="412" bestFit="1" customWidth="1"/>
    <col min="11539" max="11539" width="11.28515625" style="412" customWidth="1"/>
    <col min="11540" max="11776" width="9.140625" style="412"/>
    <col min="11777" max="11777" width="103.85546875" style="412" customWidth="1"/>
    <col min="11778" max="11786" width="19.7109375" style="412" customWidth="1"/>
    <col min="11787" max="11788" width="10.7109375" style="412" customWidth="1"/>
    <col min="11789" max="11789" width="9.140625" style="412"/>
    <col min="11790" max="11790" width="12.85546875" style="412" customWidth="1"/>
    <col min="11791" max="11791" width="23.42578125" style="412" customWidth="1"/>
    <col min="11792" max="11793" width="9.140625" style="412"/>
    <col min="11794" max="11794" width="10.5703125" style="412" bestFit="1" customWidth="1"/>
    <col min="11795" max="11795" width="11.28515625" style="412" customWidth="1"/>
    <col min="11796" max="12032" width="9.140625" style="412"/>
    <col min="12033" max="12033" width="103.85546875" style="412" customWidth="1"/>
    <col min="12034" max="12042" width="19.7109375" style="412" customWidth="1"/>
    <col min="12043" max="12044" width="10.7109375" style="412" customWidth="1"/>
    <col min="12045" max="12045" width="9.140625" style="412"/>
    <col min="12046" max="12046" width="12.85546875" style="412" customWidth="1"/>
    <col min="12047" max="12047" width="23.42578125" style="412" customWidth="1"/>
    <col min="12048" max="12049" width="9.140625" style="412"/>
    <col min="12050" max="12050" width="10.5703125" style="412" bestFit="1" customWidth="1"/>
    <col min="12051" max="12051" width="11.28515625" style="412" customWidth="1"/>
    <col min="12052" max="12288" width="9.140625" style="412"/>
    <col min="12289" max="12289" width="103.85546875" style="412" customWidth="1"/>
    <col min="12290" max="12298" width="19.7109375" style="412" customWidth="1"/>
    <col min="12299" max="12300" width="10.7109375" style="412" customWidth="1"/>
    <col min="12301" max="12301" width="9.140625" style="412"/>
    <col min="12302" max="12302" width="12.85546875" style="412" customWidth="1"/>
    <col min="12303" max="12303" width="23.42578125" style="412" customWidth="1"/>
    <col min="12304" max="12305" width="9.140625" style="412"/>
    <col min="12306" max="12306" width="10.5703125" style="412" bestFit="1" customWidth="1"/>
    <col min="12307" max="12307" width="11.28515625" style="412" customWidth="1"/>
    <col min="12308" max="12544" width="9.140625" style="412"/>
    <col min="12545" max="12545" width="103.85546875" style="412" customWidth="1"/>
    <col min="12546" max="12554" width="19.7109375" style="412" customWidth="1"/>
    <col min="12555" max="12556" width="10.7109375" style="412" customWidth="1"/>
    <col min="12557" max="12557" width="9.140625" style="412"/>
    <col min="12558" max="12558" width="12.85546875" style="412" customWidth="1"/>
    <col min="12559" max="12559" width="23.42578125" style="412" customWidth="1"/>
    <col min="12560" max="12561" width="9.140625" style="412"/>
    <col min="12562" max="12562" width="10.5703125" style="412" bestFit="1" customWidth="1"/>
    <col min="12563" max="12563" width="11.28515625" style="412" customWidth="1"/>
    <col min="12564" max="12800" width="9.140625" style="412"/>
    <col min="12801" max="12801" width="103.85546875" style="412" customWidth="1"/>
    <col min="12802" max="12810" width="19.7109375" style="412" customWidth="1"/>
    <col min="12811" max="12812" width="10.7109375" style="412" customWidth="1"/>
    <col min="12813" max="12813" width="9.140625" style="412"/>
    <col min="12814" max="12814" width="12.85546875" style="412" customWidth="1"/>
    <col min="12815" max="12815" width="23.42578125" style="412" customWidth="1"/>
    <col min="12816" max="12817" width="9.140625" style="412"/>
    <col min="12818" max="12818" width="10.5703125" style="412" bestFit="1" customWidth="1"/>
    <col min="12819" max="12819" width="11.28515625" style="412" customWidth="1"/>
    <col min="12820" max="13056" width="9.140625" style="412"/>
    <col min="13057" max="13057" width="103.85546875" style="412" customWidth="1"/>
    <col min="13058" max="13066" width="19.7109375" style="412" customWidth="1"/>
    <col min="13067" max="13068" width="10.7109375" style="412" customWidth="1"/>
    <col min="13069" max="13069" width="9.140625" style="412"/>
    <col min="13070" max="13070" width="12.85546875" style="412" customWidth="1"/>
    <col min="13071" max="13071" width="23.42578125" style="412" customWidth="1"/>
    <col min="13072" max="13073" width="9.140625" style="412"/>
    <col min="13074" max="13074" width="10.5703125" style="412" bestFit="1" customWidth="1"/>
    <col min="13075" max="13075" width="11.28515625" style="412" customWidth="1"/>
    <col min="13076" max="13312" width="9.140625" style="412"/>
    <col min="13313" max="13313" width="103.85546875" style="412" customWidth="1"/>
    <col min="13314" max="13322" width="19.7109375" style="412" customWidth="1"/>
    <col min="13323" max="13324" width="10.7109375" style="412" customWidth="1"/>
    <col min="13325" max="13325" width="9.140625" style="412"/>
    <col min="13326" max="13326" width="12.85546875" style="412" customWidth="1"/>
    <col min="13327" max="13327" width="23.42578125" style="412" customWidth="1"/>
    <col min="13328" max="13329" width="9.140625" style="412"/>
    <col min="13330" max="13330" width="10.5703125" style="412" bestFit="1" customWidth="1"/>
    <col min="13331" max="13331" width="11.28515625" style="412" customWidth="1"/>
    <col min="13332" max="13568" width="9.140625" style="412"/>
    <col min="13569" max="13569" width="103.85546875" style="412" customWidth="1"/>
    <col min="13570" max="13578" width="19.7109375" style="412" customWidth="1"/>
    <col min="13579" max="13580" width="10.7109375" style="412" customWidth="1"/>
    <col min="13581" max="13581" width="9.140625" style="412"/>
    <col min="13582" max="13582" width="12.85546875" style="412" customWidth="1"/>
    <col min="13583" max="13583" width="23.42578125" style="412" customWidth="1"/>
    <col min="13584" max="13585" width="9.140625" style="412"/>
    <col min="13586" max="13586" width="10.5703125" style="412" bestFit="1" customWidth="1"/>
    <col min="13587" max="13587" width="11.28515625" style="412" customWidth="1"/>
    <col min="13588" max="13824" width="9.140625" style="412"/>
    <col min="13825" max="13825" width="103.85546875" style="412" customWidth="1"/>
    <col min="13826" max="13834" width="19.7109375" style="412" customWidth="1"/>
    <col min="13835" max="13836" width="10.7109375" style="412" customWidth="1"/>
    <col min="13837" max="13837" width="9.140625" style="412"/>
    <col min="13838" max="13838" width="12.85546875" style="412" customWidth="1"/>
    <col min="13839" max="13839" width="23.42578125" style="412" customWidth="1"/>
    <col min="13840" max="13841" width="9.140625" style="412"/>
    <col min="13842" max="13842" width="10.5703125" style="412" bestFit="1" customWidth="1"/>
    <col min="13843" max="13843" width="11.28515625" style="412" customWidth="1"/>
    <col min="13844" max="14080" width="9.140625" style="412"/>
    <col min="14081" max="14081" width="103.85546875" style="412" customWidth="1"/>
    <col min="14082" max="14090" width="19.7109375" style="412" customWidth="1"/>
    <col min="14091" max="14092" width="10.7109375" style="412" customWidth="1"/>
    <col min="14093" max="14093" width="9.140625" style="412"/>
    <col min="14094" max="14094" width="12.85546875" style="412" customWidth="1"/>
    <col min="14095" max="14095" width="23.42578125" style="412" customWidth="1"/>
    <col min="14096" max="14097" width="9.140625" style="412"/>
    <col min="14098" max="14098" width="10.5703125" style="412" bestFit="1" customWidth="1"/>
    <col min="14099" max="14099" width="11.28515625" style="412" customWidth="1"/>
    <col min="14100" max="14336" width="9.140625" style="412"/>
    <col min="14337" max="14337" width="103.85546875" style="412" customWidth="1"/>
    <col min="14338" max="14346" width="19.7109375" style="412" customWidth="1"/>
    <col min="14347" max="14348" width="10.7109375" style="412" customWidth="1"/>
    <col min="14349" max="14349" width="9.140625" style="412"/>
    <col min="14350" max="14350" width="12.85546875" style="412" customWidth="1"/>
    <col min="14351" max="14351" width="23.42578125" style="412" customWidth="1"/>
    <col min="14352" max="14353" width="9.140625" style="412"/>
    <col min="14354" max="14354" width="10.5703125" style="412" bestFit="1" customWidth="1"/>
    <col min="14355" max="14355" width="11.28515625" style="412" customWidth="1"/>
    <col min="14356" max="14592" width="9.140625" style="412"/>
    <col min="14593" max="14593" width="103.85546875" style="412" customWidth="1"/>
    <col min="14594" max="14602" width="19.7109375" style="412" customWidth="1"/>
    <col min="14603" max="14604" width="10.7109375" style="412" customWidth="1"/>
    <col min="14605" max="14605" width="9.140625" style="412"/>
    <col min="14606" max="14606" width="12.85546875" style="412" customWidth="1"/>
    <col min="14607" max="14607" width="23.42578125" style="412" customWidth="1"/>
    <col min="14608" max="14609" width="9.140625" style="412"/>
    <col min="14610" max="14610" width="10.5703125" style="412" bestFit="1" customWidth="1"/>
    <col min="14611" max="14611" width="11.28515625" style="412" customWidth="1"/>
    <col min="14612" max="14848" width="9.140625" style="412"/>
    <col min="14849" max="14849" width="103.85546875" style="412" customWidth="1"/>
    <col min="14850" max="14858" width="19.7109375" style="412" customWidth="1"/>
    <col min="14859" max="14860" width="10.7109375" style="412" customWidth="1"/>
    <col min="14861" max="14861" width="9.140625" style="412"/>
    <col min="14862" max="14862" width="12.85546875" style="412" customWidth="1"/>
    <col min="14863" max="14863" width="23.42578125" style="412" customWidth="1"/>
    <col min="14864" max="14865" width="9.140625" style="412"/>
    <col min="14866" max="14866" width="10.5703125" style="412" bestFit="1" customWidth="1"/>
    <col min="14867" max="14867" width="11.28515625" style="412" customWidth="1"/>
    <col min="14868" max="15104" width="9.140625" style="412"/>
    <col min="15105" max="15105" width="103.85546875" style="412" customWidth="1"/>
    <col min="15106" max="15114" width="19.7109375" style="412" customWidth="1"/>
    <col min="15115" max="15116" width="10.7109375" style="412" customWidth="1"/>
    <col min="15117" max="15117" width="9.140625" style="412"/>
    <col min="15118" max="15118" width="12.85546875" style="412" customWidth="1"/>
    <col min="15119" max="15119" width="23.42578125" style="412" customWidth="1"/>
    <col min="15120" max="15121" width="9.140625" style="412"/>
    <col min="15122" max="15122" width="10.5703125" style="412" bestFit="1" customWidth="1"/>
    <col min="15123" max="15123" width="11.28515625" style="412" customWidth="1"/>
    <col min="15124" max="15360" width="9.140625" style="412"/>
    <col min="15361" max="15361" width="103.85546875" style="412" customWidth="1"/>
    <col min="15362" max="15370" width="19.7109375" style="412" customWidth="1"/>
    <col min="15371" max="15372" width="10.7109375" style="412" customWidth="1"/>
    <col min="15373" max="15373" width="9.140625" style="412"/>
    <col min="15374" max="15374" width="12.85546875" style="412" customWidth="1"/>
    <col min="15375" max="15375" width="23.42578125" style="412" customWidth="1"/>
    <col min="15376" max="15377" width="9.140625" style="412"/>
    <col min="15378" max="15378" width="10.5703125" style="412" bestFit="1" customWidth="1"/>
    <col min="15379" max="15379" width="11.28515625" style="412" customWidth="1"/>
    <col min="15380" max="15616" width="9.140625" style="412"/>
    <col min="15617" max="15617" width="103.85546875" style="412" customWidth="1"/>
    <col min="15618" max="15626" width="19.7109375" style="412" customWidth="1"/>
    <col min="15627" max="15628" width="10.7109375" style="412" customWidth="1"/>
    <col min="15629" max="15629" width="9.140625" style="412"/>
    <col min="15630" max="15630" width="12.85546875" style="412" customWidth="1"/>
    <col min="15631" max="15631" width="23.42578125" style="412" customWidth="1"/>
    <col min="15632" max="15633" width="9.140625" style="412"/>
    <col min="15634" max="15634" width="10.5703125" style="412" bestFit="1" customWidth="1"/>
    <col min="15635" max="15635" width="11.28515625" style="412" customWidth="1"/>
    <col min="15636" max="15872" width="9.140625" style="412"/>
    <col min="15873" max="15873" width="103.85546875" style="412" customWidth="1"/>
    <col min="15874" max="15882" width="19.7109375" style="412" customWidth="1"/>
    <col min="15883" max="15884" width="10.7109375" style="412" customWidth="1"/>
    <col min="15885" max="15885" width="9.140625" style="412"/>
    <col min="15886" max="15886" width="12.85546875" style="412" customWidth="1"/>
    <col min="15887" max="15887" width="23.42578125" style="412" customWidth="1"/>
    <col min="15888" max="15889" width="9.140625" style="412"/>
    <col min="15890" max="15890" width="10.5703125" style="412" bestFit="1" customWidth="1"/>
    <col min="15891" max="15891" width="11.28515625" style="412" customWidth="1"/>
    <col min="15892" max="16128" width="9.140625" style="412"/>
    <col min="16129" max="16129" width="103.85546875" style="412" customWidth="1"/>
    <col min="16130" max="16138" width="19.7109375" style="412" customWidth="1"/>
    <col min="16139" max="16140" width="10.7109375" style="412" customWidth="1"/>
    <col min="16141" max="16141" width="9.140625" style="412"/>
    <col min="16142" max="16142" width="12.85546875" style="412" customWidth="1"/>
    <col min="16143" max="16143" width="23.42578125" style="412" customWidth="1"/>
    <col min="16144" max="16145" width="9.140625" style="412"/>
    <col min="16146" max="16146" width="10.5703125" style="412" bestFit="1" customWidth="1"/>
    <col min="16147" max="16147" width="11.28515625" style="412" customWidth="1"/>
    <col min="16148" max="16384" width="9.140625" style="412"/>
  </cols>
  <sheetData>
    <row r="1" spans="1:17">
      <c r="A1" s="3715"/>
      <c r="B1" s="3715"/>
      <c r="C1" s="3715"/>
      <c r="D1" s="3715"/>
      <c r="E1" s="3715"/>
      <c r="F1" s="3715"/>
      <c r="G1" s="3715"/>
      <c r="H1" s="3715"/>
      <c r="I1" s="3715"/>
      <c r="J1" s="3715"/>
      <c r="K1" s="3715"/>
      <c r="L1" s="3715"/>
      <c r="M1" s="3715"/>
      <c r="N1" s="3715"/>
      <c r="O1" s="3715"/>
      <c r="P1" s="3715"/>
      <c r="Q1" s="3715"/>
    </row>
    <row r="2" spans="1:17">
      <c r="A2" s="3715" t="s">
        <v>332</v>
      </c>
      <c r="B2" s="3715"/>
      <c r="C2" s="3715"/>
      <c r="D2" s="3715"/>
      <c r="E2" s="3715"/>
      <c r="F2" s="3715"/>
      <c r="G2" s="3715"/>
      <c r="H2" s="3715"/>
      <c r="I2" s="3715"/>
      <c r="J2" s="3715"/>
      <c r="K2" s="1131"/>
      <c r="L2" s="1131"/>
      <c r="M2" s="1131"/>
      <c r="N2" s="1131"/>
      <c r="O2" s="1131"/>
      <c r="P2" s="1131"/>
      <c r="Q2" s="1131"/>
    </row>
    <row r="3" spans="1:17">
      <c r="A3" s="4178" t="s">
        <v>92</v>
      </c>
      <c r="B3" s="4178"/>
      <c r="C3" s="4178"/>
      <c r="D3" s="4178"/>
      <c r="E3" s="4178"/>
      <c r="F3" s="4178"/>
      <c r="G3" s="4178"/>
      <c r="H3" s="4178"/>
      <c r="I3" s="4178"/>
      <c r="J3" s="4178"/>
      <c r="K3" s="25"/>
      <c r="L3" s="25"/>
      <c r="M3" s="25"/>
      <c r="N3" s="25"/>
      <c r="O3" s="25"/>
      <c r="P3" s="25"/>
    </row>
    <row r="4" spans="1:17">
      <c r="A4" s="3715" t="s">
        <v>408</v>
      </c>
      <c r="B4" s="3715"/>
      <c r="C4" s="3715"/>
      <c r="D4" s="3715"/>
      <c r="E4" s="3715"/>
      <c r="F4" s="3715"/>
      <c r="G4" s="3715"/>
      <c r="H4" s="3715"/>
      <c r="I4" s="3715"/>
      <c r="J4" s="3715"/>
      <c r="K4" s="1131"/>
      <c r="L4" s="1131"/>
    </row>
    <row r="5" spans="1:17" ht="26.25" thickBot="1">
      <c r="A5" s="415"/>
    </row>
    <row r="6" spans="1:17" ht="27" thickBot="1">
      <c r="A6" s="4298" t="s">
        <v>9</v>
      </c>
      <c r="B6" s="3760" t="s">
        <v>19</v>
      </c>
      <c r="C6" s="4321"/>
      <c r="D6" s="3762"/>
      <c r="E6" s="3760" t="s">
        <v>20</v>
      </c>
      <c r="F6" s="4321"/>
      <c r="G6" s="3762"/>
      <c r="H6" s="4300" t="s">
        <v>21</v>
      </c>
      <c r="I6" s="4190"/>
      <c r="J6" s="4301"/>
      <c r="K6" s="416"/>
      <c r="L6" s="416"/>
    </row>
    <row r="7" spans="1:17" ht="27" thickBot="1">
      <c r="A7" s="4180"/>
      <c r="B7" s="4322" t="s">
        <v>5</v>
      </c>
      <c r="C7" s="4323"/>
      <c r="D7" s="4324"/>
      <c r="E7" s="4322" t="s">
        <v>5</v>
      </c>
      <c r="F7" s="4323"/>
      <c r="G7" s="4324"/>
      <c r="H7" s="4302"/>
      <c r="I7" s="4193"/>
      <c r="J7" s="4194"/>
      <c r="K7" s="416"/>
      <c r="L7" s="416"/>
    </row>
    <row r="8" spans="1:17" ht="60" customHeight="1" thickBot="1">
      <c r="A8" s="4299"/>
      <c r="B8" s="1093" t="s">
        <v>26</v>
      </c>
      <c r="C8" s="1093" t="s">
        <v>27</v>
      </c>
      <c r="D8" s="2475" t="s">
        <v>4</v>
      </c>
      <c r="E8" s="1093" t="s">
        <v>26</v>
      </c>
      <c r="F8" s="1093" t="s">
        <v>27</v>
      </c>
      <c r="G8" s="2475" t="s">
        <v>4</v>
      </c>
      <c r="H8" s="1093" t="s">
        <v>26</v>
      </c>
      <c r="I8" s="1093" t="s">
        <v>27</v>
      </c>
      <c r="J8" s="23" t="s">
        <v>4</v>
      </c>
      <c r="K8" s="416"/>
      <c r="L8" s="416"/>
    </row>
    <row r="9" spans="1:17" ht="27" thickBot="1">
      <c r="A9" s="537" t="s">
        <v>22</v>
      </c>
      <c r="B9" s="1200"/>
      <c r="C9" s="1201"/>
      <c r="D9" s="1202"/>
      <c r="E9" s="1200"/>
      <c r="F9" s="1201"/>
      <c r="G9" s="596"/>
      <c r="H9" s="1203"/>
      <c r="I9" s="1204"/>
      <c r="J9" s="1205"/>
      <c r="K9" s="416"/>
      <c r="L9" s="416"/>
    </row>
    <row r="10" spans="1:17" ht="26.25">
      <c r="A10" s="4545" t="s">
        <v>335</v>
      </c>
      <c r="B10" s="4546">
        <v>9</v>
      </c>
      <c r="C10" s="4547">
        <v>0</v>
      </c>
      <c r="D10" s="4568">
        <v>9</v>
      </c>
      <c r="E10" s="4546">
        <v>10</v>
      </c>
      <c r="F10" s="4547">
        <v>0</v>
      </c>
      <c r="G10" s="2578">
        <v>10</v>
      </c>
      <c r="H10" s="4570">
        <f t="shared" ref="H10:I12" si="0">B10+E10</f>
        <v>19</v>
      </c>
      <c r="I10" s="4548">
        <f t="shared" si="0"/>
        <v>0</v>
      </c>
      <c r="J10" s="2455">
        <f>H10+I10</f>
        <v>19</v>
      </c>
      <c r="K10" s="416"/>
      <c r="L10" s="416"/>
    </row>
    <row r="11" spans="1:17" ht="26.25">
      <c r="A11" s="4452" t="s">
        <v>336</v>
      </c>
      <c r="B11" s="4549">
        <v>8</v>
      </c>
      <c r="C11" s="4550">
        <v>0</v>
      </c>
      <c r="D11" s="851">
        <v>8</v>
      </c>
      <c r="E11" s="4549">
        <v>10</v>
      </c>
      <c r="F11" s="4550">
        <v>0</v>
      </c>
      <c r="G11" s="4455">
        <v>10</v>
      </c>
      <c r="H11" s="4571">
        <f t="shared" si="0"/>
        <v>18</v>
      </c>
      <c r="I11" s="4551">
        <f t="shared" si="0"/>
        <v>0</v>
      </c>
      <c r="J11" s="4552">
        <f>H11+I11</f>
        <v>18</v>
      </c>
      <c r="K11" s="416"/>
      <c r="L11" s="416"/>
    </row>
    <row r="12" spans="1:17" ht="27" thickBot="1">
      <c r="A12" s="4452" t="s">
        <v>337</v>
      </c>
      <c r="B12" s="4553">
        <v>7</v>
      </c>
      <c r="C12" s="4554">
        <v>0</v>
      </c>
      <c r="D12" s="4569">
        <f>SUM(B12:C12)</f>
        <v>7</v>
      </c>
      <c r="E12" s="4553">
        <v>13</v>
      </c>
      <c r="F12" s="4554">
        <v>0</v>
      </c>
      <c r="G12" s="4577">
        <f>SUM(E12:F12)</f>
        <v>13</v>
      </c>
      <c r="H12" s="4572">
        <f t="shared" si="0"/>
        <v>20</v>
      </c>
      <c r="I12" s="4551">
        <f t="shared" si="0"/>
        <v>0</v>
      </c>
      <c r="J12" s="4552">
        <f>H12+I12</f>
        <v>20</v>
      </c>
      <c r="K12" s="416"/>
      <c r="L12" s="416"/>
    </row>
    <row r="13" spans="1:17" ht="27" thickBot="1">
      <c r="A13" s="4459" t="s">
        <v>12</v>
      </c>
      <c r="B13" s="1083">
        <f>SUM(B10:B12)</f>
        <v>24</v>
      </c>
      <c r="C13" s="1083">
        <f t="shared" ref="C13:J13" si="1">SUM(C10:C12)</f>
        <v>0</v>
      </c>
      <c r="D13" s="1105">
        <f t="shared" si="1"/>
        <v>24</v>
      </c>
      <c r="E13" s="1083">
        <f t="shared" si="1"/>
        <v>33</v>
      </c>
      <c r="F13" s="1083">
        <f t="shared" si="1"/>
        <v>0</v>
      </c>
      <c r="G13" s="4460">
        <f t="shared" si="1"/>
        <v>33</v>
      </c>
      <c r="H13" s="4498">
        <f t="shared" si="1"/>
        <v>57</v>
      </c>
      <c r="I13" s="1083">
        <f t="shared" si="1"/>
        <v>0</v>
      </c>
      <c r="J13" s="4460">
        <f t="shared" si="1"/>
        <v>57</v>
      </c>
      <c r="K13" s="416"/>
      <c r="L13" s="416"/>
    </row>
    <row r="14" spans="1:17" ht="27" thickBot="1">
      <c r="A14" s="4459" t="s">
        <v>23</v>
      </c>
      <c r="B14" s="4555"/>
      <c r="C14" s="4556"/>
      <c r="D14" s="4557"/>
      <c r="E14" s="4555"/>
      <c r="F14" s="4556"/>
      <c r="G14" s="4531"/>
      <c r="H14" s="4557"/>
      <c r="I14" s="4556"/>
      <c r="J14" s="4531"/>
      <c r="K14" s="416"/>
      <c r="L14" s="416"/>
    </row>
    <row r="15" spans="1:17" ht="26.25">
      <c r="A15" s="4464" t="s">
        <v>11</v>
      </c>
      <c r="B15" s="4555"/>
      <c r="C15" s="4558"/>
      <c r="D15" s="4469"/>
      <c r="E15" s="4555"/>
      <c r="F15" s="4558"/>
      <c r="G15" s="4467"/>
      <c r="H15" s="4557"/>
      <c r="I15" s="4466"/>
      <c r="J15" s="4559"/>
      <c r="K15" s="417"/>
      <c r="L15" s="417"/>
    </row>
    <row r="16" spans="1:17" ht="26.25">
      <c r="A16" s="4452" t="s">
        <v>335</v>
      </c>
      <c r="B16" s="4494">
        <v>9</v>
      </c>
      <c r="C16" s="4454">
        <v>0</v>
      </c>
      <c r="D16" s="851">
        <v>9</v>
      </c>
      <c r="E16" s="4494">
        <v>10</v>
      </c>
      <c r="F16" s="4454">
        <v>0</v>
      </c>
      <c r="G16" s="4455">
        <v>10</v>
      </c>
      <c r="H16" s="4573">
        <f t="shared" ref="H16:I18" si="2">B16+E16</f>
        <v>19</v>
      </c>
      <c r="I16" s="4560">
        <f t="shared" si="2"/>
        <v>0</v>
      </c>
      <c r="J16" s="4561">
        <f>H16+I16</f>
        <v>19</v>
      </c>
      <c r="K16" s="417"/>
      <c r="L16" s="417"/>
    </row>
    <row r="17" spans="1:16" ht="26.25">
      <c r="A17" s="4452" t="s">
        <v>336</v>
      </c>
      <c r="B17" s="4494">
        <v>8</v>
      </c>
      <c r="C17" s="4454">
        <v>0</v>
      </c>
      <c r="D17" s="851">
        <v>8</v>
      </c>
      <c r="E17" s="4494">
        <v>10</v>
      </c>
      <c r="F17" s="4454">
        <v>0</v>
      </c>
      <c r="G17" s="4455">
        <v>10</v>
      </c>
      <c r="H17" s="4573">
        <f t="shared" si="2"/>
        <v>18</v>
      </c>
      <c r="I17" s="4560">
        <f t="shared" si="2"/>
        <v>0</v>
      </c>
      <c r="J17" s="4561">
        <f>H17+I17</f>
        <v>18</v>
      </c>
      <c r="K17" s="417"/>
      <c r="L17" s="417"/>
    </row>
    <row r="18" spans="1:16" ht="27" thickBot="1">
      <c r="A18" s="4452" t="s">
        <v>337</v>
      </c>
      <c r="B18" s="4553">
        <v>7</v>
      </c>
      <c r="C18" s="4554">
        <v>0</v>
      </c>
      <c r="D18" s="4569">
        <f>SUM(B18:C18)</f>
        <v>7</v>
      </c>
      <c r="E18" s="4553">
        <v>13</v>
      </c>
      <c r="F18" s="4554">
        <v>0</v>
      </c>
      <c r="G18" s="4577">
        <f>SUM(E18:F18)</f>
        <v>13</v>
      </c>
      <c r="H18" s="4573">
        <f t="shared" si="2"/>
        <v>20</v>
      </c>
      <c r="I18" s="4560">
        <f t="shared" si="2"/>
        <v>0</v>
      </c>
      <c r="J18" s="4561">
        <f>H18+I18</f>
        <v>20</v>
      </c>
      <c r="K18" s="418"/>
      <c r="L18" s="418"/>
    </row>
    <row r="19" spans="1:16" ht="27" thickBot="1">
      <c r="A19" s="1081" t="s">
        <v>8</v>
      </c>
      <c r="B19" s="1083">
        <f>SUM(B15:B18)</f>
        <v>24</v>
      </c>
      <c r="C19" s="1083">
        <f t="shared" ref="C19:H19" si="3">SUM(C15:C18)</f>
        <v>0</v>
      </c>
      <c r="D19" s="1105">
        <f t="shared" si="3"/>
        <v>24</v>
      </c>
      <c r="E19" s="1083">
        <f t="shared" si="3"/>
        <v>33</v>
      </c>
      <c r="F19" s="1083">
        <f t="shared" si="3"/>
        <v>0</v>
      </c>
      <c r="G19" s="4460">
        <f t="shared" si="3"/>
        <v>33</v>
      </c>
      <c r="H19" s="4498">
        <f t="shared" si="3"/>
        <v>57</v>
      </c>
      <c r="I19" s="1084">
        <f>SUM(I18:I18)</f>
        <v>0</v>
      </c>
      <c r="J19" s="4496">
        <f>SUM(J16:J18)</f>
        <v>57</v>
      </c>
      <c r="K19" s="419"/>
      <c r="L19" s="419"/>
    </row>
    <row r="20" spans="1:16" ht="51.75" thickBot="1">
      <c r="A20" s="4562" t="s">
        <v>25</v>
      </c>
      <c r="B20" s="1108"/>
      <c r="C20" s="4563"/>
      <c r="D20" s="4564"/>
      <c r="E20" s="1108"/>
      <c r="F20" s="4563"/>
      <c r="G20" s="4565"/>
      <c r="H20" s="4574"/>
      <c r="I20" s="4566"/>
      <c r="J20" s="4567"/>
      <c r="K20" s="418"/>
      <c r="L20" s="418"/>
    </row>
    <row r="21" spans="1:16" ht="27" thickBot="1">
      <c r="A21" s="4540"/>
      <c r="B21" s="4541">
        <v>0</v>
      </c>
      <c r="C21" s="4504">
        <v>0</v>
      </c>
      <c r="D21" s="4542">
        <f>SUM(B21:C21)</f>
        <v>0</v>
      </c>
      <c r="E21" s="4503">
        <v>0</v>
      </c>
      <c r="F21" s="2485">
        <v>0</v>
      </c>
      <c r="G21" s="4578">
        <f>SUM(E21:F21)</f>
        <v>0</v>
      </c>
      <c r="H21" s="4575">
        <f>B21+E21</f>
        <v>0</v>
      </c>
      <c r="I21" s="4543">
        <f>C21+F21</f>
        <v>0</v>
      </c>
      <c r="J21" s="4544">
        <f>D21+G21</f>
        <v>0</v>
      </c>
      <c r="K21" s="418"/>
      <c r="L21" s="418"/>
    </row>
    <row r="22" spans="1:16" ht="26.25" thickBot="1">
      <c r="A22" s="1081" t="s">
        <v>13</v>
      </c>
      <c r="B22" s="1089">
        <f t="shared" ref="B22:J22" si="4">SUM(B21:B21)</f>
        <v>0</v>
      </c>
      <c r="C22" s="1089">
        <f t="shared" si="4"/>
        <v>0</v>
      </c>
      <c r="D22" s="1089">
        <f t="shared" si="4"/>
        <v>0</v>
      </c>
      <c r="E22" s="1089">
        <f t="shared" si="4"/>
        <v>0</v>
      </c>
      <c r="F22" s="1089">
        <f t="shared" si="4"/>
        <v>0</v>
      </c>
      <c r="G22" s="4496">
        <f t="shared" si="4"/>
        <v>0</v>
      </c>
      <c r="H22" s="4497">
        <f t="shared" si="4"/>
        <v>0</v>
      </c>
      <c r="I22" s="1089">
        <f t="shared" si="4"/>
        <v>0</v>
      </c>
      <c r="J22" s="990">
        <f t="shared" si="4"/>
        <v>0</v>
      </c>
      <c r="K22" s="418"/>
      <c r="L22" s="418"/>
    </row>
    <row r="23" spans="1:16" ht="26.25" thickBot="1">
      <c r="A23" s="1090" t="s">
        <v>10</v>
      </c>
      <c r="B23" s="1083">
        <f>B19</f>
        <v>24</v>
      </c>
      <c r="C23" s="1083">
        <f t="shared" ref="C23:J23" si="5">C19</f>
        <v>0</v>
      </c>
      <c r="D23" s="1105">
        <f t="shared" si="5"/>
        <v>24</v>
      </c>
      <c r="E23" s="1083">
        <f>E19</f>
        <v>33</v>
      </c>
      <c r="F23" s="1083">
        <f t="shared" si="5"/>
        <v>0</v>
      </c>
      <c r="G23" s="4460">
        <f t="shared" si="5"/>
        <v>33</v>
      </c>
      <c r="H23" s="4576">
        <f t="shared" si="5"/>
        <v>57</v>
      </c>
      <c r="I23" s="1105">
        <f t="shared" si="5"/>
        <v>0</v>
      </c>
      <c r="J23" s="985">
        <f t="shared" si="5"/>
        <v>57</v>
      </c>
      <c r="K23" s="423"/>
      <c r="L23" s="423"/>
    </row>
    <row r="24" spans="1:16" ht="26.25" thickBot="1">
      <c r="A24" s="1090" t="s">
        <v>14</v>
      </c>
      <c r="B24" s="1083">
        <f t="shared" ref="B24:J24" si="6">B22</f>
        <v>0</v>
      </c>
      <c r="C24" s="1083">
        <f t="shared" si="6"/>
        <v>0</v>
      </c>
      <c r="D24" s="1083">
        <f t="shared" si="6"/>
        <v>0</v>
      </c>
      <c r="E24" s="1083">
        <f t="shared" si="6"/>
        <v>0</v>
      </c>
      <c r="F24" s="1083">
        <f t="shared" si="6"/>
        <v>0</v>
      </c>
      <c r="G24" s="1105">
        <f t="shared" si="6"/>
        <v>0</v>
      </c>
      <c r="H24" s="1105">
        <f t="shared" si="6"/>
        <v>0</v>
      </c>
      <c r="I24" s="1105">
        <f t="shared" si="6"/>
        <v>0</v>
      </c>
      <c r="J24" s="985">
        <f t="shared" si="6"/>
        <v>0</v>
      </c>
      <c r="K24" s="421"/>
      <c r="L24" s="421"/>
    </row>
    <row r="25" spans="1:16" ht="26.25" thickBot="1">
      <c r="A25" s="1091" t="s">
        <v>15</v>
      </c>
      <c r="B25" s="1092">
        <f t="shared" ref="B25:J25" si="7">SUM(B23:B24)</f>
        <v>24</v>
      </c>
      <c r="C25" s="1092">
        <f t="shared" si="7"/>
        <v>0</v>
      </c>
      <c r="D25" s="1092">
        <f t="shared" si="7"/>
        <v>24</v>
      </c>
      <c r="E25" s="1092">
        <f t="shared" si="7"/>
        <v>33</v>
      </c>
      <c r="F25" s="1092">
        <f t="shared" si="7"/>
        <v>0</v>
      </c>
      <c r="G25" s="1212">
        <f t="shared" si="7"/>
        <v>33</v>
      </c>
      <c r="H25" s="1212">
        <f t="shared" si="7"/>
        <v>57</v>
      </c>
      <c r="I25" s="1212">
        <f t="shared" si="7"/>
        <v>0</v>
      </c>
      <c r="J25" s="991">
        <f t="shared" si="7"/>
        <v>57</v>
      </c>
      <c r="K25" s="421"/>
      <c r="L25" s="421"/>
    </row>
    <row r="26" spans="1:16">
      <c r="A26" s="418"/>
      <c r="B26" s="421"/>
      <c r="C26" s="421"/>
      <c r="D26" s="421"/>
      <c r="E26" s="421"/>
      <c r="F26" s="421"/>
      <c r="G26" s="421"/>
      <c r="H26" s="421"/>
      <c r="I26" s="421"/>
      <c r="J26" s="421"/>
      <c r="K26" s="421"/>
      <c r="L26" s="421"/>
    </row>
    <row r="27" spans="1:16" hidden="1">
      <c r="A27" s="418"/>
      <c r="B27" s="421"/>
      <c r="C27" s="421"/>
      <c r="D27" s="421"/>
      <c r="E27" s="421"/>
      <c r="F27" s="421"/>
      <c r="G27" s="421"/>
      <c r="H27" s="421"/>
      <c r="I27" s="421"/>
      <c r="J27" s="421"/>
      <c r="K27" s="422"/>
    </row>
    <row r="28" spans="1:16">
      <c r="A28" s="3711"/>
      <c r="B28" s="3711"/>
      <c r="C28" s="3711"/>
      <c r="D28" s="3711"/>
      <c r="E28" s="3711"/>
      <c r="F28" s="3711"/>
      <c r="G28" s="3711"/>
      <c r="H28" s="3711"/>
      <c r="I28" s="3711"/>
      <c r="J28" s="3711"/>
      <c r="K28" s="3711"/>
      <c r="L28" s="3711"/>
      <c r="M28" s="3711"/>
      <c r="N28" s="3711"/>
      <c r="O28" s="3711"/>
      <c r="P28" s="3711"/>
    </row>
    <row r="29" spans="1:16">
      <c r="B29" s="422"/>
      <c r="C29" s="422"/>
      <c r="D29" s="422"/>
      <c r="E29" s="422"/>
      <c r="F29" s="422"/>
      <c r="G29" s="422"/>
      <c r="H29" s="422"/>
      <c r="I29" s="422"/>
      <c r="J29" s="422"/>
      <c r="K29" s="422"/>
      <c r="L29" s="422"/>
      <c r="M29" s="422"/>
    </row>
  </sheetData>
  <mergeCells count="11">
    <mergeCell ref="A28:P28"/>
    <mergeCell ref="A1:Q1"/>
    <mergeCell ref="A2:J2"/>
    <mergeCell ref="A3:J3"/>
    <mergeCell ref="A4:J4"/>
    <mergeCell ref="A6:A8"/>
    <mergeCell ref="B6:D6"/>
    <mergeCell ref="E6:G6"/>
    <mergeCell ref="H6:J7"/>
    <mergeCell ref="B7:D7"/>
    <mergeCell ref="E7:G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1000"/>
  <sheetViews>
    <sheetView zoomScale="50" zoomScaleNormal="50" workbookViewId="0">
      <selection activeCell="N31" sqref="N31"/>
    </sheetView>
  </sheetViews>
  <sheetFormatPr defaultRowHeight="15" customHeight="1"/>
  <cols>
    <col min="1" max="1" width="89.5703125" style="412" customWidth="1"/>
    <col min="2" max="2" width="19.42578125" style="412" customWidth="1"/>
    <col min="3" max="3" width="15.7109375" style="412" customWidth="1"/>
    <col min="4" max="4" width="13.140625" style="412" customWidth="1"/>
    <col min="5" max="5" width="14.42578125" style="412" customWidth="1"/>
    <col min="6" max="6" width="13.85546875" style="412" customWidth="1"/>
    <col min="7" max="7" width="16.7109375" style="412" customWidth="1"/>
    <col min="8" max="8" width="18.28515625" style="412" customWidth="1"/>
    <col min="9" max="9" width="18.85546875" style="412" customWidth="1"/>
    <col min="10" max="10" width="16.42578125" style="412" customWidth="1"/>
    <col min="11" max="12" width="10.7109375" style="412" customWidth="1"/>
    <col min="13" max="13" width="9.140625" style="412"/>
    <col min="14" max="14" width="12.85546875" style="412" customWidth="1"/>
    <col min="15" max="15" width="23.42578125" style="412" customWidth="1"/>
    <col min="16" max="17" width="9.140625" style="412"/>
    <col min="18" max="18" width="10.5703125" style="412" bestFit="1" customWidth="1"/>
    <col min="19" max="19" width="11.28515625" style="412" customWidth="1"/>
    <col min="20" max="256" width="9.140625" style="412"/>
    <col min="257" max="257" width="89.5703125" style="412" customWidth="1"/>
    <col min="258" max="258" width="19.42578125" style="412" customWidth="1"/>
    <col min="259" max="259" width="15.7109375" style="412" customWidth="1"/>
    <col min="260" max="260" width="13.140625" style="412" customWidth="1"/>
    <col min="261" max="261" width="14.42578125" style="412" customWidth="1"/>
    <col min="262" max="262" width="13.85546875" style="412" customWidth="1"/>
    <col min="263" max="263" width="16.7109375" style="412" customWidth="1"/>
    <col min="264" max="264" width="18.28515625" style="412" customWidth="1"/>
    <col min="265" max="265" width="18.85546875" style="412" customWidth="1"/>
    <col min="266" max="266" width="16.42578125" style="412" customWidth="1"/>
    <col min="267" max="268" width="10.7109375" style="412" customWidth="1"/>
    <col min="269" max="269" width="9.140625" style="412"/>
    <col min="270" max="270" width="12.85546875" style="412" customWidth="1"/>
    <col min="271" max="271" width="23.42578125" style="412" customWidth="1"/>
    <col min="272" max="273" width="9.140625" style="412"/>
    <col min="274" max="274" width="10.5703125" style="412" bestFit="1" customWidth="1"/>
    <col min="275" max="275" width="11.28515625" style="412" customWidth="1"/>
    <col min="276" max="512" width="9.140625" style="412"/>
    <col min="513" max="513" width="89.5703125" style="412" customWidth="1"/>
    <col min="514" max="514" width="19.42578125" style="412" customWidth="1"/>
    <col min="515" max="515" width="15.7109375" style="412" customWidth="1"/>
    <col min="516" max="516" width="13.140625" style="412" customWidth="1"/>
    <col min="517" max="517" width="14.42578125" style="412" customWidth="1"/>
    <col min="518" max="518" width="13.85546875" style="412" customWidth="1"/>
    <col min="519" max="519" width="16.7109375" style="412" customWidth="1"/>
    <col min="520" max="520" width="18.28515625" style="412" customWidth="1"/>
    <col min="521" max="521" width="18.85546875" style="412" customWidth="1"/>
    <col min="522" max="522" width="16.42578125" style="412" customWidth="1"/>
    <col min="523" max="524" width="10.7109375" style="412" customWidth="1"/>
    <col min="525" max="525" width="9.140625" style="412"/>
    <col min="526" max="526" width="12.85546875" style="412" customWidth="1"/>
    <col min="527" max="527" width="23.42578125" style="412" customWidth="1"/>
    <col min="528" max="529" width="9.140625" style="412"/>
    <col min="530" max="530" width="10.5703125" style="412" bestFit="1" customWidth="1"/>
    <col min="531" max="531" width="11.28515625" style="412" customWidth="1"/>
    <col min="532" max="768" width="9.140625" style="412"/>
    <col min="769" max="769" width="89.5703125" style="412" customWidth="1"/>
    <col min="770" max="770" width="19.42578125" style="412" customWidth="1"/>
    <col min="771" max="771" width="15.7109375" style="412" customWidth="1"/>
    <col min="772" max="772" width="13.140625" style="412" customWidth="1"/>
    <col min="773" max="773" width="14.42578125" style="412" customWidth="1"/>
    <col min="774" max="774" width="13.85546875" style="412" customWidth="1"/>
    <col min="775" max="775" width="16.7109375" style="412" customWidth="1"/>
    <col min="776" max="776" width="18.28515625" style="412" customWidth="1"/>
    <col min="777" max="777" width="18.85546875" style="412" customWidth="1"/>
    <col min="778" max="778" width="16.42578125" style="412" customWidth="1"/>
    <col min="779" max="780" width="10.7109375" style="412" customWidth="1"/>
    <col min="781" max="781" width="9.140625" style="412"/>
    <col min="782" max="782" width="12.85546875" style="412" customWidth="1"/>
    <col min="783" max="783" width="23.42578125" style="412" customWidth="1"/>
    <col min="784" max="785" width="9.140625" style="412"/>
    <col min="786" max="786" width="10.5703125" style="412" bestFit="1" customWidth="1"/>
    <col min="787" max="787" width="11.28515625" style="412" customWidth="1"/>
    <col min="788" max="1024" width="9.140625" style="412"/>
    <col min="1025" max="1025" width="89.5703125" style="412" customWidth="1"/>
    <col min="1026" max="1026" width="19.42578125" style="412" customWidth="1"/>
    <col min="1027" max="1027" width="15.7109375" style="412" customWidth="1"/>
    <col min="1028" max="1028" width="13.140625" style="412" customWidth="1"/>
    <col min="1029" max="1029" width="14.42578125" style="412" customWidth="1"/>
    <col min="1030" max="1030" width="13.85546875" style="412" customWidth="1"/>
    <col min="1031" max="1031" width="16.7109375" style="412" customWidth="1"/>
    <col min="1032" max="1032" width="18.28515625" style="412" customWidth="1"/>
    <col min="1033" max="1033" width="18.85546875" style="412" customWidth="1"/>
    <col min="1034" max="1034" width="16.42578125" style="412" customWidth="1"/>
    <col min="1035" max="1036" width="10.7109375" style="412" customWidth="1"/>
    <col min="1037" max="1037" width="9.140625" style="412"/>
    <col min="1038" max="1038" width="12.85546875" style="412" customWidth="1"/>
    <col min="1039" max="1039" width="23.42578125" style="412" customWidth="1"/>
    <col min="1040" max="1041" width="9.140625" style="412"/>
    <col min="1042" max="1042" width="10.5703125" style="412" bestFit="1" customWidth="1"/>
    <col min="1043" max="1043" width="11.28515625" style="412" customWidth="1"/>
    <col min="1044" max="1280" width="9.140625" style="412"/>
    <col min="1281" max="1281" width="89.5703125" style="412" customWidth="1"/>
    <col min="1282" max="1282" width="19.42578125" style="412" customWidth="1"/>
    <col min="1283" max="1283" width="15.7109375" style="412" customWidth="1"/>
    <col min="1284" max="1284" width="13.140625" style="412" customWidth="1"/>
    <col min="1285" max="1285" width="14.42578125" style="412" customWidth="1"/>
    <col min="1286" max="1286" width="13.85546875" style="412" customWidth="1"/>
    <col min="1287" max="1287" width="16.7109375" style="412" customWidth="1"/>
    <col min="1288" max="1288" width="18.28515625" style="412" customWidth="1"/>
    <col min="1289" max="1289" width="18.85546875" style="412" customWidth="1"/>
    <col min="1290" max="1290" width="16.42578125" style="412" customWidth="1"/>
    <col min="1291" max="1292" width="10.7109375" style="412" customWidth="1"/>
    <col min="1293" max="1293" width="9.140625" style="412"/>
    <col min="1294" max="1294" width="12.85546875" style="412" customWidth="1"/>
    <col min="1295" max="1295" width="23.42578125" style="412" customWidth="1"/>
    <col min="1296" max="1297" width="9.140625" style="412"/>
    <col min="1298" max="1298" width="10.5703125" style="412" bestFit="1" customWidth="1"/>
    <col min="1299" max="1299" width="11.28515625" style="412" customWidth="1"/>
    <col min="1300" max="1536" width="9.140625" style="412"/>
    <col min="1537" max="1537" width="89.5703125" style="412" customWidth="1"/>
    <col min="1538" max="1538" width="19.42578125" style="412" customWidth="1"/>
    <col min="1539" max="1539" width="15.7109375" style="412" customWidth="1"/>
    <col min="1540" max="1540" width="13.140625" style="412" customWidth="1"/>
    <col min="1541" max="1541" width="14.42578125" style="412" customWidth="1"/>
    <col min="1542" max="1542" width="13.85546875" style="412" customWidth="1"/>
    <col min="1543" max="1543" width="16.7109375" style="412" customWidth="1"/>
    <col min="1544" max="1544" width="18.28515625" style="412" customWidth="1"/>
    <col min="1545" max="1545" width="18.85546875" style="412" customWidth="1"/>
    <col min="1546" max="1546" width="16.42578125" style="412" customWidth="1"/>
    <col min="1547" max="1548" width="10.7109375" style="412" customWidth="1"/>
    <col min="1549" max="1549" width="9.140625" style="412"/>
    <col min="1550" max="1550" width="12.85546875" style="412" customWidth="1"/>
    <col min="1551" max="1551" width="23.42578125" style="412" customWidth="1"/>
    <col min="1552" max="1553" width="9.140625" style="412"/>
    <col min="1554" max="1554" width="10.5703125" style="412" bestFit="1" customWidth="1"/>
    <col min="1555" max="1555" width="11.28515625" style="412" customWidth="1"/>
    <col min="1556" max="1792" width="9.140625" style="412"/>
    <col min="1793" max="1793" width="89.5703125" style="412" customWidth="1"/>
    <col min="1794" max="1794" width="19.42578125" style="412" customWidth="1"/>
    <col min="1795" max="1795" width="15.7109375" style="412" customWidth="1"/>
    <col min="1796" max="1796" width="13.140625" style="412" customWidth="1"/>
    <col min="1797" max="1797" width="14.42578125" style="412" customWidth="1"/>
    <col min="1798" max="1798" width="13.85546875" style="412" customWidth="1"/>
    <col min="1799" max="1799" width="16.7109375" style="412" customWidth="1"/>
    <col min="1800" max="1800" width="18.28515625" style="412" customWidth="1"/>
    <col min="1801" max="1801" width="18.85546875" style="412" customWidth="1"/>
    <col min="1802" max="1802" width="16.42578125" style="412" customWidth="1"/>
    <col min="1803" max="1804" width="10.7109375" style="412" customWidth="1"/>
    <col min="1805" max="1805" width="9.140625" style="412"/>
    <col min="1806" max="1806" width="12.85546875" style="412" customWidth="1"/>
    <col min="1807" max="1807" width="23.42578125" style="412" customWidth="1"/>
    <col min="1808" max="1809" width="9.140625" style="412"/>
    <col min="1810" max="1810" width="10.5703125" style="412" bestFit="1" customWidth="1"/>
    <col min="1811" max="1811" width="11.28515625" style="412" customWidth="1"/>
    <col min="1812" max="2048" width="9.140625" style="412"/>
    <col min="2049" max="2049" width="89.5703125" style="412" customWidth="1"/>
    <col min="2050" max="2050" width="19.42578125" style="412" customWidth="1"/>
    <col min="2051" max="2051" width="15.7109375" style="412" customWidth="1"/>
    <col min="2052" max="2052" width="13.140625" style="412" customWidth="1"/>
    <col min="2053" max="2053" width="14.42578125" style="412" customWidth="1"/>
    <col min="2054" max="2054" width="13.85546875" style="412" customWidth="1"/>
    <col min="2055" max="2055" width="16.7109375" style="412" customWidth="1"/>
    <col min="2056" max="2056" width="18.28515625" style="412" customWidth="1"/>
    <col min="2057" max="2057" width="18.85546875" style="412" customWidth="1"/>
    <col min="2058" max="2058" width="16.42578125" style="412" customWidth="1"/>
    <col min="2059" max="2060" width="10.7109375" style="412" customWidth="1"/>
    <col min="2061" max="2061" width="9.140625" style="412"/>
    <col min="2062" max="2062" width="12.85546875" style="412" customWidth="1"/>
    <col min="2063" max="2063" width="23.42578125" style="412" customWidth="1"/>
    <col min="2064" max="2065" width="9.140625" style="412"/>
    <col min="2066" max="2066" width="10.5703125" style="412" bestFit="1" customWidth="1"/>
    <col min="2067" max="2067" width="11.28515625" style="412" customWidth="1"/>
    <col min="2068" max="2304" width="9.140625" style="412"/>
    <col min="2305" max="2305" width="89.5703125" style="412" customWidth="1"/>
    <col min="2306" max="2306" width="19.42578125" style="412" customWidth="1"/>
    <col min="2307" max="2307" width="15.7109375" style="412" customWidth="1"/>
    <col min="2308" max="2308" width="13.140625" style="412" customWidth="1"/>
    <col min="2309" max="2309" width="14.42578125" style="412" customWidth="1"/>
    <col min="2310" max="2310" width="13.85546875" style="412" customWidth="1"/>
    <col min="2311" max="2311" width="16.7109375" style="412" customWidth="1"/>
    <col min="2312" max="2312" width="18.28515625" style="412" customWidth="1"/>
    <col min="2313" max="2313" width="18.85546875" style="412" customWidth="1"/>
    <col min="2314" max="2314" width="16.42578125" style="412" customWidth="1"/>
    <col min="2315" max="2316" width="10.7109375" style="412" customWidth="1"/>
    <col min="2317" max="2317" width="9.140625" style="412"/>
    <col min="2318" max="2318" width="12.85546875" style="412" customWidth="1"/>
    <col min="2319" max="2319" width="23.42578125" style="412" customWidth="1"/>
    <col min="2320" max="2321" width="9.140625" style="412"/>
    <col min="2322" max="2322" width="10.5703125" style="412" bestFit="1" customWidth="1"/>
    <col min="2323" max="2323" width="11.28515625" style="412" customWidth="1"/>
    <col min="2324" max="2560" width="9.140625" style="412"/>
    <col min="2561" max="2561" width="89.5703125" style="412" customWidth="1"/>
    <col min="2562" max="2562" width="19.42578125" style="412" customWidth="1"/>
    <col min="2563" max="2563" width="15.7109375" style="412" customWidth="1"/>
    <col min="2564" max="2564" width="13.140625" style="412" customWidth="1"/>
    <col min="2565" max="2565" width="14.42578125" style="412" customWidth="1"/>
    <col min="2566" max="2566" width="13.85546875" style="412" customWidth="1"/>
    <col min="2567" max="2567" width="16.7109375" style="412" customWidth="1"/>
    <col min="2568" max="2568" width="18.28515625" style="412" customWidth="1"/>
    <col min="2569" max="2569" width="18.85546875" style="412" customWidth="1"/>
    <col min="2570" max="2570" width="16.42578125" style="412" customWidth="1"/>
    <col min="2571" max="2572" width="10.7109375" style="412" customWidth="1"/>
    <col min="2573" max="2573" width="9.140625" style="412"/>
    <col min="2574" max="2574" width="12.85546875" style="412" customWidth="1"/>
    <col min="2575" max="2575" width="23.42578125" style="412" customWidth="1"/>
    <col min="2576" max="2577" width="9.140625" style="412"/>
    <col min="2578" max="2578" width="10.5703125" style="412" bestFit="1" customWidth="1"/>
    <col min="2579" max="2579" width="11.28515625" style="412" customWidth="1"/>
    <col min="2580" max="2816" width="9.140625" style="412"/>
    <col min="2817" max="2817" width="89.5703125" style="412" customWidth="1"/>
    <col min="2818" max="2818" width="19.42578125" style="412" customWidth="1"/>
    <col min="2819" max="2819" width="15.7109375" style="412" customWidth="1"/>
    <col min="2820" max="2820" width="13.140625" style="412" customWidth="1"/>
    <col min="2821" max="2821" width="14.42578125" style="412" customWidth="1"/>
    <col min="2822" max="2822" width="13.85546875" style="412" customWidth="1"/>
    <col min="2823" max="2823" width="16.7109375" style="412" customWidth="1"/>
    <col min="2824" max="2824" width="18.28515625" style="412" customWidth="1"/>
    <col min="2825" max="2825" width="18.85546875" style="412" customWidth="1"/>
    <col min="2826" max="2826" width="16.42578125" style="412" customWidth="1"/>
    <col min="2827" max="2828" width="10.7109375" style="412" customWidth="1"/>
    <col min="2829" max="2829" width="9.140625" style="412"/>
    <col min="2830" max="2830" width="12.85546875" style="412" customWidth="1"/>
    <col min="2831" max="2831" width="23.42578125" style="412" customWidth="1"/>
    <col min="2832" max="2833" width="9.140625" style="412"/>
    <col min="2834" max="2834" width="10.5703125" style="412" bestFit="1" customWidth="1"/>
    <col min="2835" max="2835" width="11.28515625" style="412" customWidth="1"/>
    <col min="2836" max="3072" width="9.140625" style="412"/>
    <col min="3073" max="3073" width="89.5703125" style="412" customWidth="1"/>
    <col min="3074" max="3074" width="19.42578125" style="412" customWidth="1"/>
    <col min="3075" max="3075" width="15.7109375" style="412" customWidth="1"/>
    <col min="3076" max="3076" width="13.140625" style="412" customWidth="1"/>
    <col min="3077" max="3077" width="14.42578125" style="412" customWidth="1"/>
    <col min="3078" max="3078" width="13.85546875" style="412" customWidth="1"/>
    <col min="3079" max="3079" width="16.7109375" style="412" customWidth="1"/>
    <col min="3080" max="3080" width="18.28515625" style="412" customWidth="1"/>
    <col min="3081" max="3081" width="18.85546875" style="412" customWidth="1"/>
    <col min="3082" max="3082" width="16.42578125" style="412" customWidth="1"/>
    <col min="3083" max="3084" width="10.7109375" style="412" customWidth="1"/>
    <col min="3085" max="3085" width="9.140625" style="412"/>
    <col min="3086" max="3086" width="12.85546875" style="412" customWidth="1"/>
    <col min="3087" max="3087" width="23.42578125" style="412" customWidth="1"/>
    <col min="3088" max="3089" width="9.140625" style="412"/>
    <col min="3090" max="3090" width="10.5703125" style="412" bestFit="1" customWidth="1"/>
    <col min="3091" max="3091" width="11.28515625" style="412" customWidth="1"/>
    <col min="3092" max="3328" width="9.140625" style="412"/>
    <col min="3329" max="3329" width="89.5703125" style="412" customWidth="1"/>
    <col min="3330" max="3330" width="19.42578125" style="412" customWidth="1"/>
    <col min="3331" max="3331" width="15.7109375" style="412" customWidth="1"/>
    <col min="3332" max="3332" width="13.140625" style="412" customWidth="1"/>
    <col min="3333" max="3333" width="14.42578125" style="412" customWidth="1"/>
    <col min="3334" max="3334" width="13.85546875" style="412" customWidth="1"/>
    <col min="3335" max="3335" width="16.7109375" style="412" customWidth="1"/>
    <col min="3336" max="3336" width="18.28515625" style="412" customWidth="1"/>
    <col min="3337" max="3337" width="18.85546875" style="412" customWidth="1"/>
    <col min="3338" max="3338" width="16.42578125" style="412" customWidth="1"/>
    <col min="3339" max="3340" width="10.7109375" style="412" customWidth="1"/>
    <col min="3341" max="3341" width="9.140625" style="412"/>
    <col min="3342" max="3342" width="12.85546875" style="412" customWidth="1"/>
    <col min="3343" max="3343" width="23.42578125" style="412" customWidth="1"/>
    <col min="3344" max="3345" width="9.140625" style="412"/>
    <col min="3346" max="3346" width="10.5703125" style="412" bestFit="1" customWidth="1"/>
    <col min="3347" max="3347" width="11.28515625" style="412" customWidth="1"/>
    <col min="3348" max="3584" width="9.140625" style="412"/>
    <col min="3585" max="3585" width="89.5703125" style="412" customWidth="1"/>
    <col min="3586" max="3586" width="19.42578125" style="412" customWidth="1"/>
    <col min="3587" max="3587" width="15.7109375" style="412" customWidth="1"/>
    <col min="3588" max="3588" width="13.140625" style="412" customWidth="1"/>
    <col min="3589" max="3589" width="14.42578125" style="412" customWidth="1"/>
    <col min="3590" max="3590" width="13.85546875" style="412" customWidth="1"/>
    <col min="3591" max="3591" width="16.7109375" style="412" customWidth="1"/>
    <col min="3592" max="3592" width="18.28515625" style="412" customWidth="1"/>
    <col min="3593" max="3593" width="18.85546875" style="412" customWidth="1"/>
    <col min="3594" max="3594" width="16.42578125" style="412" customWidth="1"/>
    <col min="3595" max="3596" width="10.7109375" style="412" customWidth="1"/>
    <col min="3597" max="3597" width="9.140625" style="412"/>
    <col min="3598" max="3598" width="12.85546875" style="412" customWidth="1"/>
    <col min="3599" max="3599" width="23.42578125" style="412" customWidth="1"/>
    <col min="3600" max="3601" width="9.140625" style="412"/>
    <col min="3602" max="3602" width="10.5703125" style="412" bestFit="1" customWidth="1"/>
    <col min="3603" max="3603" width="11.28515625" style="412" customWidth="1"/>
    <col min="3604" max="3840" width="9.140625" style="412"/>
    <col min="3841" max="3841" width="89.5703125" style="412" customWidth="1"/>
    <col min="3842" max="3842" width="19.42578125" style="412" customWidth="1"/>
    <col min="3843" max="3843" width="15.7109375" style="412" customWidth="1"/>
    <col min="3844" max="3844" width="13.140625" style="412" customWidth="1"/>
    <col min="3845" max="3845" width="14.42578125" style="412" customWidth="1"/>
    <col min="3846" max="3846" width="13.85546875" style="412" customWidth="1"/>
    <col min="3847" max="3847" width="16.7109375" style="412" customWidth="1"/>
    <col min="3848" max="3848" width="18.28515625" style="412" customWidth="1"/>
    <col min="3849" max="3849" width="18.85546875" style="412" customWidth="1"/>
    <col min="3850" max="3850" width="16.42578125" style="412" customWidth="1"/>
    <col min="3851" max="3852" width="10.7109375" style="412" customWidth="1"/>
    <col min="3853" max="3853" width="9.140625" style="412"/>
    <col min="3854" max="3854" width="12.85546875" style="412" customWidth="1"/>
    <col min="3855" max="3855" width="23.42578125" style="412" customWidth="1"/>
    <col min="3856" max="3857" width="9.140625" style="412"/>
    <col min="3858" max="3858" width="10.5703125" style="412" bestFit="1" customWidth="1"/>
    <col min="3859" max="3859" width="11.28515625" style="412" customWidth="1"/>
    <col min="3860" max="4096" width="9.140625" style="412"/>
    <col min="4097" max="4097" width="89.5703125" style="412" customWidth="1"/>
    <col min="4098" max="4098" width="19.42578125" style="412" customWidth="1"/>
    <col min="4099" max="4099" width="15.7109375" style="412" customWidth="1"/>
    <col min="4100" max="4100" width="13.140625" style="412" customWidth="1"/>
    <col min="4101" max="4101" width="14.42578125" style="412" customWidth="1"/>
    <col min="4102" max="4102" width="13.85546875" style="412" customWidth="1"/>
    <col min="4103" max="4103" width="16.7109375" style="412" customWidth="1"/>
    <col min="4104" max="4104" width="18.28515625" style="412" customWidth="1"/>
    <col min="4105" max="4105" width="18.85546875" style="412" customWidth="1"/>
    <col min="4106" max="4106" width="16.42578125" style="412" customWidth="1"/>
    <col min="4107" max="4108" width="10.7109375" style="412" customWidth="1"/>
    <col min="4109" max="4109" width="9.140625" style="412"/>
    <col min="4110" max="4110" width="12.85546875" style="412" customWidth="1"/>
    <col min="4111" max="4111" width="23.42578125" style="412" customWidth="1"/>
    <col min="4112" max="4113" width="9.140625" style="412"/>
    <col min="4114" max="4114" width="10.5703125" style="412" bestFit="1" customWidth="1"/>
    <col min="4115" max="4115" width="11.28515625" style="412" customWidth="1"/>
    <col min="4116" max="4352" width="9.140625" style="412"/>
    <col min="4353" max="4353" width="89.5703125" style="412" customWidth="1"/>
    <col min="4354" max="4354" width="19.42578125" style="412" customWidth="1"/>
    <col min="4355" max="4355" width="15.7109375" style="412" customWidth="1"/>
    <col min="4356" max="4356" width="13.140625" style="412" customWidth="1"/>
    <col min="4357" max="4357" width="14.42578125" style="412" customWidth="1"/>
    <col min="4358" max="4358" width="13.85546875" style="412" customWidth="1"/>
    <col min="4359" max="4359" width="16.7109375" style="412" customWidth="1"/>
    <col min="4360" max="4360" width="18.28515625" style="412" customWidth="1"/>
    <col min="4361" max="4361" width="18.85546875" style="412" customWidth="1"/>
    <col min="4362" max="4362" width="16.42578125" style="412" customWidth="1"/>
    <col min="4363" max="4364" width="10.7109375" style="412" customWidth="1"/>
    <col min="4365" max="4365" width="9.140625" style="412"/>
    <col min="4366" max="4366" width="12.85546875" style="412" customWidth="1"/>
    <col min="4367" max="4367" width="23.42578125" style="412" customWidth="1"/>
    <col min="4368" max="4369" width="9.140625" style="412"/>
    <col min="4370" max="4370" width="10.5703125" style="412" bestFit="1" customWidth="1"/>
    <col min="4371" max="4371" width="11.28515625" style="412" customWidth="1"/>
    <col min="4372" max="4608" width="9.140625" style="412"/>
    <col min="4609" max="4609" width="89.5703125" style="412" customWidth="1"/>
    <col min="4610" max="4610" width="19.42578125" style="412" customWidth="1"/>
    <col min="4611" max="4611" width="15.7109375" style="412" customWidth="1"/>
    <col min="4612" max="4612" width="13.140625" style="412" customWidth="1"/>
    <col min="4613" max="4613" width="14.42578125" style="412" customWidth="1"/>
    <col min="4614" max="4614" width="13.85546875" style="412" customWidth="1"/>
    <col min="4615" max="4615" width="16.7109375" style="412" customWidth="1"/>
    <col min="4616" max="4616" width="18.28515625" style="412" customWidth="1"/>
    <col min="4617" max="4617" width="18.85546875" style="412" customWidth="1"/>
    <col min="4618" max="4618" width="16.42578125" style="412" customWidth="1"/>
    <col min="4619" max="4620" width="10.7109375" style="412" customWidth="1"/>
    <col min="4621" max="4621" width="9.140625" style="412"/>
    <col min="4622" max="4622" width="12.85546875" style="412" customWidth="1"/>
    <col min="4623" max="4623" width="23.42578125" style="412" customWidth="1"/>
    <col min="4624" max="4625" width="9.140625" style="412"/>
    <col min="4626" max="4626" width="10.5703125" style="412" bestFit="1" customWidth="1"/>
    <col min="4627" max="4627" width="11.28515625" style="412" customWidth="1"/>
    <col min="4628" max="4864" width="9.140625" style="412"/>
    <col min="4865" max="4865" width="89.5703125" style="412" customWidth="1"/>
    <col min="4866" max="4866" width="19.42578125" style="412" customWidth="1"/>
    <col min="4867" max="4867" width="15.7109375" style="412" customWidth="1"/>
    <col min="4868" max="4868" width="13.140625" style="412" customWidth="1"/>
    <col min="4869" max="4869" width="14.42578125" style="412" customWidth="1"/>
    <col min="4870" max="4870" width="13.85546875" style="412" customWidth="1"/>
    <col min="4871" max="4871" width="16.7109375" style="412" customWidth="1"/>
    <col min="4872" max="4872" width="18.28515625" style="412" customWidth="1"/>
    <col min="4873" max="4873" width="18.85546875" style="412" customWidth="1"/>
    <col min="4874" max="4874" width="16.42578125" style="412" customWidth="1"/>
    <col min="4875" max="4876" width="10.7109375" style="412" customWidth="1"/>
    <col min="4877" max="4877" width="9.140625" style="412"/>
    <col min="4878" max="4878" width="12.85546875" style="412" customWidth="1"/>
    <col min="4879" max="4879" width="23.42578125" style="412" customWidth="1"/>
    <col min="4880" max="4881" width="9.140625" style="412"/>
    <col min="4882" max="4882" width="10.5703125" style="412" bestFit="1" customWidth="1"/>
    <col min="4883" max="4883" width="11.28515625" style="412" customWidth="1"/>
    <col min="4884" max="5120" width="9.140625" style="412"/>
    <col min="5121" max="5121" width="89.5703125" style="412" customWidth="1"/>
    <col min="5122" max="5122" width="19.42578125" style="412" customWidth="1"/>
    <col min="5123" max="5123" width="15.7109375" style="412" customWidth="1"/>
    <col min="5124" max="5124" width="13.140625" style="412" customWidth="1"/>
    <col min="5125" max="5125" width="14.42578125" style="412" customWidth="1"/>
    <col min="5126" max="5126" width="13.85546875" style="412" customWidth="1"/>
    <col min="5127" max="5127" width="16.7109375" style="412" customWidth="1"/>
    <col min="5128" max="5128" width="18.28515625" style="412" customWidth="1"/>
    <col min="5129" max="5129" width="18.85546875" style="412" customWidth="1"/>
    <col min="5130" max="5130" width="16.42578125" style="412" customWidth="1"/>
    <col min="5131" max="5132" width="10.7109375" style="412" customWidth="1"/>
    <col min="5133" max="5133" width="9.140625" style="412"/>
    <col min="5134" max="5134" width="12.85546875" style="412" customWidth="1"/>
    <col min="5135" max="5135" width="23.42578125" style="412" customWidth="1"/>
    <col min="5136" max="5137" width="9.140625" style="412"/>
    <col min="5138" max="5138" width="10.5703125" style="412" bestFit="1" customWidth="1"/>
    <col min="5139" max="5139" width="11.28515625" style="412" customWidth="1"/>
    <col min="5140" max="5376" width="9.140625" style="412"/>
    <col min="5377" max="5377" width="89.5703125" style="412" customWidth="1"/>
    <col min="5378" max="5378" width="19.42578125" style="412" customWidth="1"/>
    <col min="5379" max="5379" width="15.7109375" style="412" customWidth="1"/>
    <col min="5380" max="5380" width="13.140625" style="412" customWidth="1"/>
    <col min="5381" max="5381" width="14.42578125" style="412" customWidth="1"/>
    <col min="5382" max="5382" width="13.85546875" style="412" customWidth="1"/>
    <col min="5383" max="5383" width="16.7109375" style="412" customWidth="1"/>
    <col min="5384" max="5384" width="18.28515625" style="412" customWidth="1"/>
    <col min="5385" max="5385" width="18.85546875" style="412" customWidth="1"/>
    <col min="5386" max="5386" width="16.42578125" style="412" customWidth="1"/>
    <col min="5387" max="5388" width="10.7109375" style="412" customWidth="1"/>
    <col min="5389" max="5389" width="9.140625" style="412"/>
    <col min="5390" max="5390" width="12.85546875" style="412" customWidth="1"/>
    <col min="5391" max="5391" width="23.42578125" style="412" customWidth="1"/>
    <col min="5392" max="5393" width="9.140625" style="412"/>
    <col min="5394" max="5394" width="10.5703125" style="412" bestFit="1" customWidth="1"/>
    <col min="5395" max="5395" width="11.28515625" style="412" customWidth="1"/>
    <col min="5396" max="5632" width="9.140625" style="412"/>
    <col min="5633" max="5633" width="89.5703125" style="412" customWidth="1"/>
    <col min="5634" max="5634" width="19.42578125" style="412" customWidth="1"/>
    <col min="5635" max="5635" width="15.7109375" style="412" customWidth="1"/>
    <col min="5636" max="5636" width="13.140625" style="412" customWidth="1"/>
    <col min="5637" max="5637" width="14.42578125" style="412" customWidth="1"/>
    <col min="5638" max="5638" width="13.85546875" style="412" customWidth="1"/>
    <col min="5639" max="5639" width="16.7109375" style="412" customWidth="1"/>
    <col min="5640" max="5640" width="18.28515625" style="412" customWidth="1"/>
    <col min="5641" max="5641" width="18.85546875" style="412" customWidth="1"/>
    <col min="5642" max="5642" width="16.42578125" style="412" customWidth="1"/>
    <col min="5643" max="5644" width="10.7109375" style="412" customWidth="1"/>
    <col min="5645" max="5645" width="9.140625" style="412"/>
    <col min="5646" max="5646" width="12.85546875" style="412" customWidth="1"/>
    <col min="5647" max="5647" width="23.42578125" style="412" customWidth="1"/>
    <col min="5648" max="5649" width="9.140625" style="412"/>
    <col min="5650" max="5650" width="10.5703125" style="412" bestFit="1" customWidth="1"/>
    <col min="5651" max="5651" width="11.28515625" style="412" customWidth="1"/>
    <col min="5652" max="5888" width="9.140625" style="412"/>
    <col min="5889" max="5889" width="89.5703125" style="412" customWidth="1"/>
    <col min="5890" max="5890" width="19.42578125" style="412" customWidth="1"/>
    <col min="5891" max="5891" width="15.7109375" style="412" customWidth="1"/>
    <col min="5892" max="5892" width="13.140625" style="412" customWidth="1"/>
    <col min="5893" max="5893" width="14.42578125" style="412" customWidth="1"/>
    <col min="5894" max="5894" width="13.85546875" style="412" customWidth="1"/>
    <col min="5895" max="5895" width="16.7109375" style="412" customWidth="1"/>
    <col min="5896" max="5896" width="18.28515625" style="412" customWidth="1"/>
    <col min="5897" max="5897" width="18.85546875" style="412" customWidth="1"/>
    <col min="5898" max="5898" width="16.42578125" style="412" customWidth="1"/>
    <col min="5899" max="5900" width="10.7109375" style="412" customWidth="1"/>
    <col min="5901" max="5901" width="9.140625" style="412"/>
    <col min="5902" max="5902" width="12.85546875" style="412" customWidth="1"/>
    <col min="5903" max="5903" width="23.42578125" style="412" customWidth="1"/>
    <col min="5904" max="5905" width="9.140625" style="412"/>
    <col min="5906" max="5906" width="10.5703125" style="412" bestFit="1" customWidth="1"/>
    <col min="5907" max="5907" width="11.28515625" style="412" customWidth="1"/>
    <col min="5908" max="6144" width="9.140625" style="412"/>
    <col min="6145" max="6145" width="89.5703125" style="412" customWidth="1"/>
    <col min="6146" max="6146" width="19.42578125" style="412" customWidth="1"/>
    <col min="6147" max="6147" width="15.7109375" style="412" customWidth="1"/>
    <col min="6148" max="6148" width="13.140625" style="412" customWidth="1"/>
    <col min="6149" max="6149" width="14.42578125" style="412" customWidth="1"/>
    <col min="6150" max="6150" width="13.85546875" style="412" customWidth="1"/>
    <col min="6151" max="6151" width="16.7109375" style="412" customWidth="1"/>
    <col min="6152" max="6152" width="18.28515625" style="412" customWidth="1"/>
    <col min="6153" max="6153" width="18.85546875" style="412" customWidth="1"/>
    <col min="6154" max="6154" width="16.42578125" style="412" customWidth="1"/>
    <col min="6155" max="6156" width="10.7109375" style="412" customWidth="1"/>
    <col min="6157" max="6157" width="9.140625" style="412"/>
    <col min="6158" max="6158" width="12.85546875" style="412" customWidth="1"/>
    <col min="6159" max="6159" width="23.42578125" style="412" customWidth="1"/>
    <col min="6160" max="6161" width="9.140625" style="412"/>
    <col min="6162" max="6162" width="10.5703125" style="412" bestFit="1" customWidth="1"/>
    <col min="6163" max="6163" width="11.28515625" style="412" customWidth="1"/>
    <col min="6164" max="6400" width="9.140625" style="412"/>
    <col min="6401" max="6401" width="89.5703125" style="412" customWidth="1"/>
    <col min="6402" max="6402" width="19.42578125" style="412" customWidth="1"/>
    <col min="6403" max="6403" width="15.7109375" style="412" customWidth="1"/>
    <col min="6404" max="6404" width="13.140625" style="412" customWidth="1"/>
    <col min="6405" max="6405" width="14.42578125" style="412" customWidth="1"/>
    <col min="6406" max="6406" width="13.85546875" style="412" customWidth="1"/>
    <col min="6407" max="6407" width="16.7109375" style="412" customWidth="1"/>
    <col min="6408" max="6408" width="18.28515625" style="412" customWidth="1"/>
    <col min="6409" max="6409" width="18.85546875" style="412" customWidth="1"/>
    <col min="6410" max="6410" width="16.42578125" style="412" customWidth="1"/>
    <col min="6411" max="6412" width="10.7109375" style="412" customWidth="1"/>
    <col min="6413" max="6413" width="9.140625" style="412"/>
    <col min="6414" max="6414" width="12.85546875" style="412" customWidth="1"/>
    <col min="6415" max="6415" width="23.42578125" style="412" customWidth="1"/>
    <col min="6416" max="6417" width="9.140625" style="412"/>
    <col min="6418" max="6418" width="10.5703125" style="412" bestFit="1" customWidth="1"/>
    <col min="6419" max="6419" width="11.28515625" style="412" customWidth="1"/>
    <col min="6420" max="6656" width="9.140625" style="412"/>
    <col min="6657" max="6657" width="89.5703125" style="412" customWidth="1"/>
    <col min="6658" max="6658" width="19.42578125" style="412" customWidth="1"/>
    <col min="6659" max="6659" width="15.7109375" style="412" customWidth="1"/>
    <col min="6660" max="6660" width="13.140625" style="412" customWidth="1"/>
    <col min="6661" max="6661" width="14.42578125" style="412" customWidth="1"/>
    <col min="6662" max="6662" width="13.85546875" style="412" customWidth="1"/>
    <col min="6663" max="6663" width="16.7109375" style="412" customWidth="1"/>
    <col min="6664" max="6664" width="18.28515625" style="412" customWidth="1"/>
    <col min="6665" max="6665" width="18.85546875" style="412" customWidth="1"/>
    <col min="6666" max="6666" width="16.42578125" style="412" customWidth="1"/>
    <col min="6667" max="6668" width="10.7109375" style="412" customWidth="1"/>
    <col min="6669" max="6669" width="9.140625" style="412"/>
    <col min="6670" max="6670" width="12.85546875" style="412" customWidth="1"/>
    <col min="6671" max="6671" width="23.42578125" style="412" customWidth="1"/>
    <col min="6672" max="6673" width="9.140625" style="412"/>
    <col min="6674" max="6674" width="10.5703125" style="412" bestFit="1" customWidth="1"/>
    <col min="6675" max="6675" width="11.28515625" style="412" customWidth="1"/>
    <col min="6676" max="6912" width="9.140625" style="412"/>
    <col min="6913" max="6913" width="89.5703125" style="412" customWidth="1"/>
    <col min="6914" max="6914" width="19.42578125" style="412" customWidth="1"/>
    <col min="6915" max="6915" width="15.7109375" style="412" customWidth="1"/>
    <col min="6916" max="6916" width="13.140625" style="412" customWidth="1"/>
    <col min="6917" max="6917" width="14.42578125" style="412" customWidth="1"/>
    <col min="6918" max="6918" width="13.85546875" style="412" customWidth="1"/>
    <col min="6919" max="6919" width="16.7109375" style="412" customWidth="1"/>
    <col min="6920" max="6920" width="18.28515625" style="412" customWidth="1"/>
    <col min="6921" max="6921" width="18.85546875" style="412" customWidth="1"/>
    <col min="6922" max="6922" width="16.42578125" style="412" customWidth="1"/>
    <col min="6923" max="6924" width="10.7109375" style="412" customWidth="1"/>
    <col min="6925" max="6925" width="9.140625" style="412"/>
    <col min="6926" max="6926" width="12.85546875" style="412" customWidth="1"/>
    <col min="6927" max="6927" width="23.42578125" style="412" customWidth="1"/>
    <col min="6928" max="6929" width="9.140625" style="412"/>
    <col min="6930" max="6930" width="10.5703125" style="412" bestFit="1" customWidth="1"/>
    <col min="6931" max="6931" width="11.28515625" style="412" customWidth="1"/>
    <col min="6932" max="7168" width="9.140625" style="412"/>
    <col min="7169" max="7169" width="89.5703125" style="412" customWidth="1"/>
    <col min="7170" max="7170" width="19.42578125" style="412" customWidth="1"/>
    <col min="7171" max="7171" width="15.7109375" style="412" customWidth="1"/>
    <col min="7172" max="7172" width="13.140625" style="412" customWidth="1"/>
    <col min="7173" max="7173" width="14.42578125" style="412" customWidth="1"/>
    <col min="7174" max="7174" width="13.85546875" style="412" customWidth="1"/>
    <col min="7175" max="7175" width="16.7109375" style="412" customWidth="1"/>
    <col min="7176" max="7176" width="18.28515625" style="412" customWidth="1"/>
    <col min="7177" max="7177" width="18.85546875" style="412" customWidth="1"/>
    <col min="7178" max="7178" width="16.42578125" style="412" customWidth="1"/>
    <col min="7179" max="7180" width="10.7109375" style="412" customWidth="1"/>
    <col min="7181" max="7181" width="9.140625" style="412"/>
    <col min="7182" max="7182" width="12.85546875" style="412" customWidth="1"/>
    <col min="7183" max="7183" width="23.42578125" style="412" customWidth="1"/>
    <col min="7184" max="7185" width="9.140625" style="412"/>
    <col min="7186" max="7186" width="10.5703125" style="412" bestFit="1" customWidth="1"/>
    <col min="7187" max="7187" width="11.28515625" style="412" customWidth="1"/>
    <col min="7188" max="7424" width="9.140625" style="412"/>
    <col min="7425" max="7425" width="89.5703125" style="412" customWidth="1"/>
    <col min="7426" max="7426" width="19.42578125" style="412" customWidth="1"/>
    <col min="7427" max="7427" width="15.7109375" style="412" customWidth="1"/>
    <col min="7428" max="7428" width="13.140625" style="412" customWidth="1"/>
    <col min="7429" max="7429" width="14.42578125" style="412" customWidth="1"/>
    <col min="7430" max="7430" width="13.85546875" style="412" customWidth="1"/>
    <col min="7431" max="7431" width="16.7109375" style="412" customWidth="1"/>
    <col min="7432" max="7432" width="18.28515625" style="412" customWidth="1"/>
    <col min="7433" max="7433" width="18.85546875" style="412" customWidth="1"/>
    <col min="7434" max="7434" width="16.42578125" style="412" customWidth="1"/>
    <col min="7435" max="7436" width="10.7109375" style="412" customWidth="1"/>
    <col min="7437" max="7437" width="9.140625" style="412"/>
    <col min="7438" max="7438" width="12.85546875" style="412" customWidth="1"/>
    <col min="7439" max="7439" width="23.42578125" style="412" customWidth="1"/>
    <col min="7440" max="7441" width="9.140625" style="412"/>
    <col min="7442" max="7442" width="10.5703125" style="412" bestFit="1" customWidth="1"/>
    <col min="7443" max="7443" width="11.28515625" style="412" customWidth="1"/>
    <col min="7444" max="7680" width="9.140625" style="412"/>
    <col min="7681" max="7681" width="89.5703125" style="412" customWidth="1"/>
    <col min="7682" max="7682" width="19.42578125" style="412" customWidth="1"/>
    <col min="7683" max="7683" width="15.7109375" style="412" customWidth="1"/>
    <col min="7684" max="7684" width="13.140625" style="412" customWidth="1"/>
    <col min="7685" max="7685" width="14.42578125" style="412" customWidth="1"/>
    <col min="7686" max="7686" width="13.85546875" style="412" customWidth="1"/>
    <col min="7687" max="7687" width="16.7109375" style="412" customWidth="1"/>
    <col min="7688" max="7688" width="18.28515625" style="412" customWidth="1"/>
    <col min="7689" max="7689" width="18.85546875" style="412" customWidth="1"/>
    <col min="7690" max="7690" width="16.42578125" style="412" customWidth="1"/>
    <col min="7691" max="7692" width="10.7109375" style="412" customWidth="1"/>
    <col min="7693" max="7693" width="9.140625" style="412"/>
    <col min="7694" max="7694" width="12.85546875" style="412" customWidth="1"/>
    <col min="7695" max="7695" width="23.42578125" style="412" customWidth="1"/>
    <col min="7696" max="7697" width="9.140625" style="412"/>
    <col min="7698" max="7698" width="10.5703125" style="412" bestFit="1" customWidth="1"/>
    <col min="7699" max="7699" width="11.28515625" style="412" customWidth="1"/>
    <col min="7700" max="7936" width="9.140625" style="412"/>
    <col min="7937" max="7937" width="89.5703125" style="412" customWidth="1"/>
    <col min="7938" max="7938" width="19.42578125" style="412" customWidth="1"/>
    <col min="7939" max="7939" width="15.7109375" style="412" customWidth="1"/>
    <col min="7940" max="7940" width="13.140625" style="412" customWidth="1"/>
    <col min="7941" max="7941" width="14.42578125" style="412" customWidth="1"/>
    <col min="7942" max="7942" width="13.85546875" style="412" customWidth="1"/>
    <col min="7943" max="7943" width="16.7109375" style="412" customWidth="1"/>
    <col min="7944" max="7944" width="18.28515625" style="412" customWidth="1"/>
    <col min="7945" max="7945" width="18.85546875" style="412" customWidth="1"/>
    <col min="7946" max="7946" width="16.42578125" style="412" customWidth="1"/>
    <col min="7947" max="7948" width="10.7109375" style="412" customWidth="1"/>
    <col min="7949" max="7949" width="9.140625" style="412"/>
    <col min="7950" max="7950" width="12.85546875" style="412" customWidth="1"/>
    <col min="7951" max="7951" width="23.42578125" style="412" customWidth="1"/>
    <col min="7952" max="7953" width="9.140625" style="412"/>
    <col min="7954" max="7954" width="10.5703125" style="412" bestFit="1" customWidth="1"/>
    <col min="7955" max="7955" width="11.28515625" style="412" customWidth="1"/>
    <col min="7956" max="8192" width="9.140625" style="412"/>
    <col min="8193" max="8193" width="89.5703125" style="412" customWidth="1"/>
    <col min="8194" max="8194" width="19.42578125" style="412" customWidth="1"/>
    <col min="8195" max="8195" width="15.7109375" style="412" customWidth="1"/>
    <col min="8196" max="8196" width="13.140625" style="412" customWidth="1"/>
    <col min="8197" max="8197" width="14.42578125" style="412" customWidth="1"/>
    <col min="8198" max="8198" width="13.85546875" style="412" customWidth="1"/>
    <col min="8199" max="8199" width="16.7109375" style="412" customWidth="1"/>
    <col min="8200" max="8200" width="18.28515625" style="412" customWidth="1"/>
    <col min="8201" max="8201" width="18.85546875" style="412" customWidth="1"/>
    <col min="8202" max="8202" width="16.42578125" style="412" customWidth="1"/>
    <col min="8203" max="8204" width="10.7109375" style="412" customWidth="1"/>
    <col min="8205" max="8205" width="9.140625" style="412"/>
    <col min="8206" max="8206" width="12.85546875" style="412" customWidth="1"/>
    <col min="8207" max="8207" width="23.42578125" style="412" customWidth="1"/>
    <col min="8208" max="8209" width="9.140625" style="412"/>
    <col min="8210" max="8210" width="10.5703125" style="412" bestFit="1" customWidth="1"/>
    <col min="8211" max="8211" width="11.28515625" style="412" customWidth="1"/>
    <col min="8212" max="8448" width="9.140625" style="412"/>
    <col min="8449" max="8449" width="89.5703125" style="412" customWidth="1"/>
    <col min="8450" max="8450" width="19.42578125" style="412" customWidth="1"/>
    <col min="8451" max="8451" width="15.7109375" style="412" customWidth="1"/>
    <col min="8452" max="8452" width="13.140625" style="412" customWidth="1"/>
    <col min="8453" max="8453" width="14.42578125" style="412" customWidth="1"/>
    <col min="8454" max="8454" width="13.85546875" style="412" customWidth="1"/>
    <col min="8455" max="8455" width="16.7109375" style="412" customWidth="1"/>
    <col min="8456" max="8456" width="18.28515625" style="412" customWidth="1"/>
    <col min="8457" max="8457" width="18.85546875" style="412" customWidth="1"/>
    <col min="8458" max="8458" width="16.42578125" style="412" customWidth="1"/>
    <col min="8459" max="8460" width="10.7109375" style="412" customWidth="1"/>
    <col min="8461" max="8461" width="9.140625" style="412"/>
    <col min="8462" max="8462" width="12.85546875" style="412" customWidth="1"/>
    <col min="8463" max="8463" width="23.42578125" style="412" customWidth="1"/>
    <col min="8464" max="8465" width="9.140625" style="412"/>
    <col min="8466" max="8466" width="10.5703125" style="412" bestFit="1" customWidth="1"/>
    <col min="8467" max="8467" width="11.28515625" style="412" customWidth="1"/>
    <col min="8468" max="8704" width="9.140625" style="412"/>
    <col min="8705" max="8705" width="89.5703125" style="412" customWidth="1"/>
    <col min="8706" max="8706" width="19.42578125" style="412" customWidth="1"/>
    <col min="8707" max="8707" width="15.7109375" style="412" customWidth="1"/>
    <col min="8708" max="8708" width="13.140625" style="412" customWidth="1"/>
    <col min="8709" max="8709" width="14.42578125" style="412" customWidth="1"/>
    <col min="8710" max="8710" width="13.85546875" style="412" customWidth="1"/>
    <col min="8711" max="8711" width="16.7109375" style="412" customWidth="1"/>
    <col min="8712" max="8712" width="18.28515625" style="412" customWidth="1"/>
    <col min="8713" max="8713" width="18.85546875" style="412" customWidth="1"/>
    <col min="8714" max="8714" width="16.42578125" style="412" customWidth="1"/>
    <col min="8715" max="8716" width="10.7109375" style="412" customWidth="1"/>
    <col min="8717" max="8717" width="9.140625" style="412"/>
    <col min="8718" max="8718" width="12.85546875" style="412" customWidth="1"/>
    <col min="8719" max="8719" width="23.42578125" style="412" customWidth="1"/>
    <col min="8720" max="8721" width="9.140625" style="412"/>
    <col min="8722" max="8722" width="10.5703125" style="412" bestFit="1" customWidth="1"/>
    <col min="8723" max="8723" width="11.28515625" style="412" customWidth="1"/>
    <col min="8724" max="8960" width="9.140625" style="412"/>
    <col min="8961" max="8961" width="89.5703125" style="412" customWidth="1"/>
    <col min="8962" max="8962" width="19.42578125" style="412" customWidth="1"/>
    <col min="8963" max="8963" width="15.7109375" style="412" customWidth="1"/>
    <col min="8964" max="8964" width="13.140625" style="412" customWidth="1"/>
    <col min="8965" max="8965" width="14.42578125" style="412" customWidth="1"/>
    <col min="8966" max="8966" width="13.85546875" style="412" customWidth="1"/>
    <col min="8967" max="8967" width="16.7109375" style="412" customWidth="1"/>
    <col min="8968" max="8968" width="18.28515625" style="412" customWidth="1"/>
    <col min="8969" max="8969" width="18.85546875" style="412" customWidth="1"/>
    <col min="8970" max="8970" width="16.42578125" style="412" customWidth="1"/>
    <col min="8971" max="8972" width="10.7109375" style="412" customWidth="1"/>
    <col min="8973" max="8973" width="9.140625" style="412"/>
    <col min="8974" max="8974" width="12.85546875" style="412" customWidth="1"/>
    <col min="8975" max="8975" width="23.42578125" style="412" customWidth="1"/>
    <col min="8976" max="8977" width="9.140625" style="412"/>
    <col min="8978" max="8978" width="10.5703125" style="412" bestFit="1" customWidth="1"/>
    <col min="8979" max="8979" width="11.28515625" style="412" customWidth="1"/>
    <col min="8980" max="9216" width="9.140625" style="412"/>
    <col min="9217" max="9217" width="89.5703125" style="412" customWidth="1"/>
    <col min="9218" max="9218" width="19.42578125" style="412" customWidth="1"/>
    <col min="9219" max="9219" width="15.7109375" style="412" customWidth="1"/>
    <col min="9220" max="9220" width="13.140625" style="412" customWidth="1"/>
    <col min="9221" max="9221" width="14.42578125" style="412" customWidth="1"/>
    <col min="9222" max="9222" width="13.85546875" style="412" customWidth="1"/>
    <col min="9223" max="9223" width="16.7109375" style="412" customWidth="1"/>
    <col min="9224" max="9224" width="18.28515625" style="412" customWidth="1"/>
    <col min="9225" max="9225" width="18.85546875" style="412" customWidth="1"/>
    <col min="9226" max="9226" width="16.42578125" style="412" customWidth="1"/>
    <col min="9227" max="9228" width="10.7109375" style="412" customWidth="1"/>
    <col min="9229" max="9229" width="9.140625" style="412"/>
    <col min="9230" max="9230" width="12.85546875" style="412" customWidth="1"/>
    <col min="9231" max="9231" width="23.42578125" style="412" customWidth="1"/>
    <col min="9232" max="9233" width="9.140625" style="412"/>
    <col min="9234" max="9234" width="10.5703125" style="412" bestFit="1" customWidth="1"/>
    <col min="9235" max="9235" width="11.28515625" style="412" customWidth="1"/>
    <col min="9236" max="9472" width="9.140625" style="412"/>
    <col min="9473" max="9473" width="89.5703125" style="412" customWidth="1"/>
    <col min="9474" max="9474" width="19.42578125" style="412" customWidth="1"/>
    <col min="9475" max="9475" width="15.7109375" style="412" customWidth="1"/>
    <col min="9476" max="9476" width="13.140625" style="412" customWidth="1"/>
    <col min="9477" max="9477" width="14.42578125" style="412" customWidth="1"/>
    <col min="9478" max="9478" width="13.85546875" style="412" customWidth="1"/>
    <col min="9479" max="9479" width="16.7109375" style="412" customWidth="1"/>
    <col min="9480" max="9480" width="18.28515625" style="412" customWidth="1"/>
    <col min="9481" max="9481" width="18.85546875" style="412" customWidth="1"/>
    <col min="9482" max="9482" width="16.42578125" style="412" customWidth="1"/>
    <col min="9483" max="9484" width="10.7109375" style="412" customWidth="1"/>
    <col min="9485" max="9485" width="9.140625" style="412"/>
    <col min="9486" max="9486" width="12.85546875" style="412" customWidth="1"/>
    <col min="9487" max="9487" width="23.42578125" style="412" customWidth="1"/>
    <col min="9488" max="9489" width="9.140625" style="412"/>
    <col min="9490" max="9490" width="10.5703125" style="412" bestFit="1" customWidth="1"/>
    <col min="9491" max="9491" width="11.28515625" style="412" customWidth="1"/>
    <col min="9492" max="9728" width="9.140625" style="412"/>
    <col min="9729" max="9729" width="89.5703125" style="412" customWidth="1"/>
    <col min="9730" max="9730" width="19.42578125" style="412" customWidth="1"/>
    <col min="9731" max="9731" width="15.7109375" style="412" customWidth="1"/>
    <col min="9732" max="9732" width="13.140625" style="412" customWidth="1"/>
    <col min="9733" max="9733" width="14.42578125" style="412" customWidth="1"/>
    <col min="9734" max="9734" width="13.85546875" style="412" customWidth="1"/>
    <col min="9735" max="9735" width="16.7109375" style="412" customWidth="1"/>
    <col min="9736" max="9736" width="18.28515625" style="412" customWidth="1"/>
    <col min="9737" max="9737" width="18.85546875" style="412" customWidth="1"/>
    <col min="9738" max="9738" width="16.42578125" style="412" customWidth="1"/>
    <col min="9739" max="9740" width="10.7109375" style="412" customWidth="1"/>
    <col min="9741" max="9741" width="9.140625" style="412"/>
    <col min="9742" max="9742" width="12.85546875" style="412" customWidth="1"/>
    <col min="9743" max="9743" width="23.42578125" style="412" customWidth="1"/>
    <col min="9744" max="9745" width="9.140625" style="412"/>
    <col min="9746" max="9746" width="10.5703125" style="412" bestFit="1" customWidth="1"/>
    <col min="9747" max="9747" width="11.28515625" style="412" customWidth="1"/>
    <col min="9748" max="9984" width="9.140625" style="412"/>
    <col min="9985" max="9985" width="89.5703125" style="412" customWidth="1"/>
    <col min="9986" max="9986" width="19.42578125" style="412" customWidth="1"/>
    <col min="9987" max="9987" width="15.7109375" style="412" customWidth="1"/>
    <col min="9988" max="9988" width="13.140625" style="412" customWidth="1"/>
    <col min="9989" max="9989" width="14.42578125" style="412" customWidth="1"/>
    <col min="9990" max="9990" width="13.85546875" style="412" customWidth="1"/>
    <col min="9991" max="9991" width="16.7109375" style="412" customWidth="1"/>
    <col min="9992" max="9992" width="18.28515625" style="412" customWidth="1"/>
    <col min="9993" max="9993" width="18.85546875" style="412" customWidth="1"/>
    <col min="9994" max="9994" width="16.42578125" style="412" customWidth="1"/>
    <col min="9995" max="9996" width="10.7109375" style="412" customWidth="1"/>
    <col min="9997" max="9997" width="9.140625" style="412"/>
    <col min="9998" max="9998" width="12.85546875" style="412" customWidth="1"/>
    <col min="9999" max="9999" width="23.42578125" style="412" customWidth="1"/>
    <col min="10000" max="10001" width="9.140625" style="412"/>
    <col min="10002" max="10002" width="10.5703125" style="412" bestFit="1" customWidth="1"/>
    <col min="10003" max="10003" width="11.28515625" style="412" customWidth="1"/>
    <col min="10004" max="10240" width="9.140625" style="412"/>
    <col min="10241" max="10241" width="89.5703125" style="412" customWidth="1"/>
    <col min="10242" max="10242" width="19.42578125" style="412" customWidth="1"/>
    <col min="10243" max="10243" width="15.7109375" style="412" customWidth="1"/>
    <col min="10244" max="10244" width="13.140625" style="412" customWidth="1"/>
    <col min="10245" max="10245" width="14.42578125" style="412" customWidth="1"/>
    <col min="10246" max="10246" width="13.85546875" style="412" customWidth="1"/>
    <col min="10247" max="10247" width="16.7109375" style="412" customWidth="1"/>
    <col min="10248" max="10248" width="18.28515625" style="412" customWidth="1"/>
    <col min="10249" max="10249" width="18.85546875" style="412" customWidth="1"/>
    <col min="10250" max="10250" width="16.42578125" style="412" customWidth="1"/>
    <col min="10251" max="10252" width="10.7109375" style="412" customWidth="1"/>
    <col min="10253" max="10253" width="9.140625" style="412"/>
    <col min="10254" max="10254" width="12.85546875" style="412" customWidth="1"/>
    <col min="10255" max="10255" width="23.42578125" style="412" customWidth="1"/>
    <col min="10256" max="10257" width="9.140625" style="412"/>
    <col min="10258" max="10258" width="10.5703125" style="412" bestFit="1" customWidth="1"/>
    <col min="10259" max="10259" width="11.28515625" style="412" customWidth="1"/>
    <col min="10260" max="10496" width="9.140625" style="412"/>
    <col min="10497" max="10497" width="89.5703125" style="412" customWidth="1"/>
    <col min="10498" max="10498" width="19.42578125" style="412" customWidth="1"/>
    <col min="10499" max="10499" width="15.7109375" style="412" customWidth="1"/>
    <col min="10500" max="10500" width="13.140625" style="412" customWidth="1"/>
    <col min="10501" max="10501" width="14.42578125" style="412" customWidth="1"/>
    <col min="10502" max="10502" width="13.85546875" style="412" customWidth="1"/>
    <col min="10503" max="10503" width="16.7109375" style="412" customWidth="1"/>
    <col min="10504" max="10504" width="18.28515625" style="412" customWidth="1"/>
    <col min="10505" max="10505" width="18.85546875" style="412" customWidth="1"/>
    <col min="10506" max="10506" width="16.42578125" style="412" customWidth="1"/>
    <col min="10507" max="10508" width="10.7109375" style="412" customWidth="1"/>
    <col min="10509" max="10509" width="9.140625" style="412"/>
    <col min="10510" max="10510" width="12.85546875" style="412" customWidth="1"/>
    <col min="10511" max="10511" width="23.42578125" style="412" customWidth="1"/>
    <col min="10512" max="10513" width="9.140625" style="412"/>
    <col min="10514" max="10514" width="10.5703125" style="412" bestFit="1" customWidth="1"/>
    <col min="10515" max="10515" width="11.28515625" style="412" customWidth="1"/>
    <col min="10516" max="10752" width="9.140625" style="412"/>
    <col min="10753" max="10753" width="89.5703125" style="412" customWidth="1"/>
    <col min="10754" max="10754" width="19.42578125" style="412" customWidth="1"/>
    <col min="10755" max="10755" width="15.7109375" style="412" customWidth="1"/>
    <col min="10756" max="10756" width="13.140625" style="412" customWidth="1"/>
    <col min="10757" max="10757" width="14.42578125" style="412" customWidth="1"/>
    <col min="10758" max="10758" width="13.85546875" style="412" customWidth="1"/>
    <col min="10759" max="10759" width="16.7109375" style="412" customWidth="1"/>
    <col min="10760" max="10760" width="18.28515625" style="412" customWidth="1"/>
    <col min="10761" max="10761" width="18.85546875" style="412" customWidth="1"/>
    <col min="10762" max="10762" width="16.42578125" style="412" customWidth="1"/>
    <col min="10763" max="10764" width="10.7109375" style="412" customWidth="1"/>
    <col min="10765" max="10765" width="9.140625" style="412"/>
    <col min="10766" max="10766" width="12.85546875" style="412" customWidth="1"/>
    <col min="10767" max="10767" width="23.42578125" style="412" customWidth="1"/>
    <col min="10768" max="10769" width="9.140625" style="412"/>
    <col min="10770" max="10770" width="10.5703125" style="412" bestFit="1" customWidth="1"/>
    <col min="10771" max="10771" width="11.28515625" style="412" customWidth="1"/>
    <col min="10772" max="11008" width="9.140625" style="412"/>
    <col min="11009" max="11009" width="89.5703125" style="412" customWidth="1"/>
    <col min="11010" max="11010" width="19.42578125" style="412" customWidth="1"/>
    <col min="11011" max="11011" width="15.7109375" style="412" customWidth="1"/>
    <col min="11012" max="11012" width="13.140625" style="412" customWidth="1"/>
    <col min="11013" max="11013" width="14.42578125" style="412" customWidth="1"/>
    <col min="11014" max="11014" width="13.85546875" style="412" customWidth="1"/>
    <col min="11015" max="11015" width="16.7109375" style="412" customWidth="1"/>
    <col min="11016" max="11016" width="18.28515625" style="412" customWidth="1"/>
    <col min="11017" max="11017" width="18.85546875" style="412" customWidth="1"/>
    <col min="11018" max="11018" width="16.42578125" style="412" customWidth="1"/>
    <col min="11019" max="11020" width="10.7109375" style="412" customWidth="1"/>
    <col min="11021" max="11021" width="9.140625" style="412"/>
    <col min="11022" max="11022" width="12.85546875" style="412" customWidth="1"/>
    <col min="11023" max="11023" width="23.42578125" style="412" customWidth="1"/>
    <col min="11024" max="11025" width="9.140625" style="412"/>
    <col min="11026" max="11026" width="10.5703125" style="412" bestFit="1" customWidth="1"/>
    <col min="11027" max="11027" width="11.28515625" style="412" customWidth="1"/>
    <col min="11028" max="11264" width="9.140625" style="412"/>
    <col min="11265" max="11265" width="89.5703125" style="412" customWidth="1"/>
    <col min="11266" max="11266" width="19.42578125" style="412" customWidth="1"/>
    <col min="11267" max="11267" width="15.7109375" style="412" customWidth="1"/>
    <col min="11268" max="11268" width="13.140625" style="412" customWidth="1"/>
    <col min="11269" max="11269" width="14.42578125" style="412" customWidth="1"/>
    <col min="11270" max="11270" width="13.85546875" style="412" customWidth="1"/>
    <col min="11271" max="11271" width="16.7109375" style="412" customWidth="1"/>
    <col min="11272" max="11272" width="18.28515625" style="412" customWidth="1"/>
    <col min="11273" max="11273" width="18.85546875" style="412" customWidth="1"/>
    <col min="11274" max="11274" width="16.42578125" style="412" customWidth="1"/>
    <col min="11275" max="11276" width="10.7109375" style="412" customWidth="1"/>
    <col min="11277" max="11277" width="9.140625" style="412"/>
    <col min="11278" max="11278" width="12.85546875" style="412" customWidth="1"/>
    <col min="11279" max="11279" width="23.42578125" style="412" customWidth="1"/>
    <col min="11280" max="11281" width="9.140625" style="412"/>
    <col min="11282" max="11282" width="10.5703125" style="412" bestFit="1" customWidth="1"/>
    <col min="11283" max="11283" width="11.28515625" style="412" customWidth="1"/>
    <col min="11284" max="11520" width="9.140625" style="412"/>
    <col min="11521" max="11521" width="89.5703125" style="412" customWidth="1"/>
    <col min="11522" max="11522" width="19.42578125" style="412" customWidth="1"/>
    <col min="11523" max="11523" width="15.7109375" style="412" customWidth="1"/>
    <col min="11524" max="11524" width="13.140625" style="412" customWidth="1"/>
    <col min="11525" max="11525" width="14.42578125" style="412" customWidth="1"/>
    <col min="11526" max="11526" width="13.85546875" style="412" customWidth="1"/>
    <col min="11527" max="11527" width="16.7109375" style="412" customWidth="1"/>
    <col min="11528" max="11528" width="18.28515625" style="412" customWidth="1"/>
    <col min="11529" max="11529" width="18.85546875" style="412" customWidth="1"/>
    <col min="11530" max="11530" width="16.42578125" style="412" customWidth="1"/>
    <col min="11531" max="11532" width="10.7109375" style="412" customWidth="1"/>
    <col min="11533" max="11533" width="9.140625" style="412"/>
    <col min="11534" max="11534" width="12.85546875" style="412" customWidth="1"/>
    <col min="11535" max="11535" width="23.42578125" style="412" customWidth="1"/>
    <col min="11536" max="11537" width="9.140625" style="412"/>
    <col min="11538" max="11538" width="10.5703125" style="412" bestFit="1" customWidth="1"/>
    <col min="11539" max="11539" width="11.28515625" style="412" customWidth="1"/>
    <col min="11540" max="11776" width="9.140625" style="412"/>
    <col min="11777" max="11777" width="89.5703125" style="412" customWidth="1"/>
    <col min="11778" max="11778" width="19.42578125" style="412" customWidth="1"/>
    <col min="11779" max="11779" width="15.7109375" style="412" customWidth="1"/>
    <col min="11780" max="11780" width="13.140625" style="412" customWidth="1"/>
    <col min="11781" max="11781" width="14.42578125" style="412" customWidth="1"/>
    <col min="11782" max="11782" width="13.85546875" style="412" customWidth="1"/>
    <col min="11783" max="11783" width="16.7109375" style="412" customWidth="1"/>
    <col min="11784" max="11784" width="18.28515625" style="412" customWidth="1"/>
    <col min="11785" max="11785" width="18.85546875" style="412" customWidth="1"/>
    <col min="11786" max="11786" width="16.42578125" style="412" customWidth="1"/>
    <col min="11787" max="11788" width="10.7109375" style="412" customWidth="1"/>
    <col min="11789" max="11789" width="9.140625" style="412"/>
    <col min="11790" max="11790" width="12.85546875" style="412" customWidth="1"/>
    <col min="11791" max="11791" width="23.42578125" style="412" customWidth="1"/>
    <col min="11792" max="11793" width="9.140625" style="412"/>
    <col min="11794" max="11794" width="10.5703125" style="412" bestFit="1" customWidth="1"/>
    <col min="11795" max="11795" width="11.28515625" style="412" customWidth="1"/>
    <col min="11796" max="12032" width="9.140625" style="412"/>
    <col min="12033" max="12033" width="89.5703125" style="412" customWidth="1"/>
    <col min="12034" max="12034" width="19.42578125" style="412" customWidth="1"/>
    <col min="12035" max="12035" width="15.7109375" style="412" customWidth="1"/>
    <col min="12036" max="12036" width="13.140625" style="412" customWidth="1"/>
    <col min="12037" max="12037" width="14.42578125" style="412" customWidth="1"/>
    <col min="12038" max="12038" width="13.85546875" style="412" customWidth="1"/>
    <col min="12039" max="12039" width="16.7109375" style="412" customWidth="1"/>
    <col min="12040" max="12040" width="18.28515625" style="412" customWidth="1"/>
    <col min="12041" max="12041" width="18.85546875" style="412" customWidth="1"/>
    <col min="12042" max="12042" width="16.42578125" style="412" customWidth="1"/>
    <col min="12043" max="12044" width="10.7109375" style="412" customWidth="1"/>
    <col min="12045" max="12045" width="9.140625" style="412"/>
    <col min="12046" max="12046" width="12.85546875" style="412" customWidth="1"/>
    <col min="12047" max="12047" width="23.42578125" style="412" customWidth="1"/>
    <col min="12048" max="12049" width="9.140625" style="412"/>
    <col min="12050" max="12050" width="10.5703125" style="412" bestFit="1" customWidth="1"/>
    <col min="12051" max="12051" width="11.28515625" style="412" customWidth="1"/>
    <col min="12052" max="12288" width="9.140625" style="412"/>
    <col min="12289" max="12289" width="89.5703125" style="412" customWidth="1"/>
    <col min="12290" max="12290" width="19.42578125" style="412" customWidth="1"/>
    <col min="12291" max="12291" width="15.7109375" style="412" customWidth="1"/>
    <col min="12292" max="12292" width="13.140625" style="412" customWidth="1"/>
    <col min="12293" max="12293" width="14.42578125" style="412" customWidth="1"/>
    <col min="12294" max="12294" width="13.85546875" style="412" customWidth="1"/>
    <col min="12295" max="12295" width="16.7109375" style="412" customWidth="1"/>
    <col min="12296" max="12296" width="18.28515625" style="412" customWidth="1"/>
    <col min="12297" max="12297" width="18.85546875" style="412" customWidth="1"/>
    <col min="12298" max="12298" width="16.42578125" style="412" customWidth="1"/>
    <col min="12299" max="12300" width="10.7109375" style="412" customWidth="1"/>
    <col min="12301" max="12301" width="9.140625" style="412"/>
    <col min="12302" max="12302" width="12.85546875" style="412" customWidth="1"/>
    <col min="12303" max="12303" width="23.42578125" style="412" customWidth="1"/>
    <col min="12304" max="12305" width="9.140625" style="412"/>
    <col min="12306" max="12306" width="10.5703125" style="412" bestFit="1" customWidth="1"/>
    <col min="12307" max="12307" width="11.28515625" style="412" customWidth="1"/>
    <col min="12308" max="12544" width="9.140625" style="412"/>
    <col min="12545" max="12545" width="89.5703125" style="412" customWidth="1"/>
    <col min="12546" max="12546" width="19.42578125" style="412" customWidth="1"/>
    <col min="12547" max="12547" width="15.7109375" style="412" customWidth="1"/>
    <col min="12548" max="12548" width="13.140625" style="412" customWidth="1"/>
    <col min="12549" max="12549" width="14.42578125" style="412" customWidth="1"/>
    <col min="12550" max="12550" width="13.85546875" style="412" customWidth="1"/>
    <col min="12551" max="12551" width="16.7109375" style="412" customWidth="1"/>
    <col min="12552" max="12552" width="18.28515625" style="412" customWidth="1"/>
    <col min="12553" max="12553" width="18.85546875" style="412" customWidth="1"/>
    <col min="12554" max="12554" width="16.42578125" style="412" customWidth="1"/>
    <col min="12555" max="12556" width="10.7109375" style="412" customWidth="1"/>
    <col min="12557" max="12557" width="9.140625" style="412"/>
    <col min="12558" max="12558" width="12.85546875" style="412" customWidth="1"/>
    <col min="12559" max="12559" width="23.42578125" style="412" customWidth="1"/>
    <col min="12560" max="12561" width="9.140625" style="412"/>
    <col min="12562" max="12562" width="10.5703125" style="412" bestFit="1" customWidth="1"/>
    <col min="12563" max="12563" width="11.28515625" style="412" customWidth="1"/>
    <col min="12564" max="12800" width="9.140625" style="412"/>
    <col min="12801" max="12801" width="89.5703125" style="412" customWidth="1"/>
    <col min="12802" max="12802" width="19.42578125" style="412" customWidth="1"/>
    <col min="12803" max="12803" width="15.7109375" style="412" customWidth="1"/>
    <col min="12804" max="12804" width="13.140625" style="412" customWidth="1"/>
    <col min="12805" max="12805" width="14.42578125" style="412" customWidth="1"/>
    <col min="12806" max="12806" width="13.85546875" style="412" customWidth="1"/>
    <col min="12807" max="12807" width="16.7109375" style="412" customWidth="1"/>
    <col min="12808" max="12808" width="18.28515625" style="412" customWidth="1"/>
    <col min="12809" max="12809" width="18.85546875" style="412" customWidth="1"/>
    <col min="12810" max="12810" width="16.42578125" style="412" customWidth="1"/>
    <col min="12811" max="12812" width="10.7109375" style="412" customWidth="1"/>
    <col min="12813" max="12813" width="9.140625" style="412"/>
    <col min="12814" max="12814" width="12.85546875" style="412" customWidth="1"/>
    <col min="12815" max="12815" width="23.42578125" style="412" customWidth="1"/>
    <col min="12816" max="12817" width="9.140625" style="412"/>
    <col min="12818" max="12818" width="10.5703125" style="412" bestFit="1" customWidth="1"/>
    <col min="12819" max="12819" width="11.28515625" style="412" customWidth="1"/>
    <col min="12820" max="13056" width="9.140625" style="412"/>
    <col min="13057" max="13057" width="89.5703125" style="412" customWidth="1"/>
    <col min="13058" max="13058" width="19.42578125" style="412" customWidth="1"/>
    <col min="13059" max="13059" width="15.7109375" style="412" customWidth="1"/>
    <col min="13060" max="13060" width="13.140625" style="412" customWidth="1"/>
    <col min="13061" max="13061" width="14.42578125" style="412" customWidth="1"/>
    <col min="13062" max="13062" width="13.85546875" style="412" customWidth="1"/>
    <col min="13063" max="13063" width="16.7109375" style="412" customWidth="1"/>
    <col min="13064" max="13064" width="18.28515625" style="412" customWidth="1"/>
    <col min="13065" max="13065" width="18.85546875" style="412" customWidth="1"/>
    <col min="13066" max="13066" width="16.42578125" style="412" customWidth="1"/>
    <col min="13067" max="13068" width="10.7109375" style="412" customWidth="1"/>
    <col min="13069" max="13069" width="9.140625" style="412"/>
    <col min="13070" max="13070" width="12.85546875" style="412" customWidth="1"/>
    <col min="13071" max="13071" width="23.42578125" style="412" customWidth="1"/>
    <col min="13072" max="13073" width="9.140625" style="412"/>
    <col min="13074" max="13074" width="10.5703125" style="412" bestFit="1" customWidth="1"/>
    <col min="13075" max="13075" width="11.28515625" style="412" customWidth="1"/>
    <col min="13076" max="13312" width="9.140625" style="412"/>
    <col min="13313" max="13313" width="89.5703125" style="412" customWidth="1"/>
    <col min="13314" max="13314" width="19.42578125" style="412" customWidth="1"/>
    <col min="13315" max="13315" width="15.7109375" style="412" customWidth="1"/>
    <col min="13316" max="13316" width="13.140625" style="412" customWidth="1"/>
    <col min="13317" max="13317" width="14.42578125" style="412" customWidth="1"/>
    <col min="13318" max="13318" width="13.85546875" style="412" customWidth="1"/>
    <col min="13319" max="13319" width="16.7109375" style="412" customWidth="1"/>
    <col min="13320" max="13320" width="18.28515625" style="412" customWidth="1"/>
    <col min="13321" max="13321" width="18.85546875" style="412" customWidth="1"/>
    <col min="13322" max="13322" width="16.42578125" style="412" customWidth="1"/>
    <col min="13323" max="13324" width="10.7109375" style="412" customWidth="1"/>
    <col min="13325" max="13325" width="9.140625" style="412"/>
    <col min="13326" max="13326" width="12.85546875" style="412" customWidth="1"/>
    <col min="13327" max="13327" width="23.42578125" style="412" customWidth="1"/>
    <col min="13328" max="13329" width="9.140625" style="412"/>
    <col min="13330" max="13330" width="10.5703125" style="412" bestFit="1" customWidth="1"/>
    <col min="13331" max="13331" width="11.28515625" style="412" customWidth="1"/>
    <col min="13332" max="13568" width="9.140625" style="412"/>
    <col min="13569" max="13569" width="89.5703125" style="412" customWidth="1"/>
    <col min="13570" max="13570" width="19.42578125" style="412" customWidth="1"/>
    <col min="13571" max="13571" width="15.7109375" style="412" customWidth="1"/>
    <col min="13572" max="13572" width="13.140625" style="412" customWidth="1"/>
    <col min="13573" max="13573" width="14.42578125" style="412" customWidth="1"/>
    <col min="13574" max="13574" width="13.85546875" style="412" customWidth="1"/>
    <col min="13575" max="13575" width="16.7109375" style="412" customWidth="1"/>
    <col min="13576" max="13576" width="18.28515625" style="412" customWidth="1"/>
    <col min="13577" max="13577" width="18.85546875" style="412" customWidth="1"/>
    <col min="13578" max="13578" width="16.42578125" style="412" customWidth="1"/>
    <col min="13579" max="13580" width="10.7109375" style="412" customWidth="1"/>
    <col min="13581" max="13581" width="9.140625" style="412"/>
    <col min="13582" max="13582" width="12.85546875" style="412" customWidth="1"/>
    <col min="13583" max="13583" width="23.42578125" style="412" customWidth="1"/>
    <col min="13584" max="13585" width="9.140625" style="412"/>
    <col min="13586" max="13586" width="10.5703125" style="412" bestFit="1" customWidth="1"/>
    <col min="13587" max="13587" width="11.28515625" style="412" customWidth="1"/>
    <col min="13588" max="13824" width="9.140625" style="412"/>
    <col min="13825" max="13825" width="89.5703125" style="412" customWidth="1"/>
    <col min="13826" max="13826" width="19.42578125" style="412" customWidth="1"/>
    <col min="13827" max="13827" width="15.7109375" style="412" customWidth="1"/>
    <col min="13828" max="13828" width="13.140625" style="412" customWidth="1"/>
    <col min="13829" max="13829" width="14.42578125" style="412" customWidth="1"/>
    <col min="13830" max="13830" width="13.85546875" style="412" customWidth="1"/>
    <col min="13831" max="13831" width="16.7109375" style="412" customWidth="1"/>
    <col min="13832" max="13832" width="18.28515625" style="412" customWidth="1"/>
    <col min="13833" max="13833" width="18.85546875" style="412" customWidth="1"/>
    <col min="13834" max="13834" width="16.42578125" style="412" customWidth="1"/>
    <col min="13835" max="13836" width="10.7109375" style="412" customWidth="1"/>
    <col min="13837" max="13837" width="9.140625" style="412"/>
    <col min="13838" max="13838" width="12.85546875" style="412" customWidth="1"/>
    <col min="13839" max="13839" width="23.42578125" style="412" customWidth="1"/>
    <col min="13840" max="13841" width="9.140625" style="412"/>
    <col min="13842" max="13842" width="10.5703125" style="412" bestFit="1" customWidth="1"/>
    <col min="13843" max="13843" width="11.28515625" style="412" customWidth="1"/>
    <col min="13844" max="14080" width="9.140625" style="412"/>
    <col min="14081" max="14081" width="89.5703125" style="412" customWidth="1"/>
    <col min="14082" max="14082" width="19.42578125" style="412" customWidth="1"/>
    <col min="14083" max="14083" width="15.7109375" style="412" customWidth="1"/>
    <col min="14084" max="14084" width="13.140625" style="412" customWidth="1"/>
    <col min="14085" max="14085" width="14.42578125" style="412" customWidth="1"/>
    <col min="14086" max="14086" width="13.85546875" style="412" customWidth="1"/>
    <col min="14087" max="14087" width="16.7109375" style="412" customWidth="1"/>
    <col min="14088" max="14088" width="18.28515625" style="412" customWidth="1"/>
    <col min="14089" max="14089" width="18.85546875" style="412" customWidth="1"/>
    <col min="14090" max="14090" width="16.42578125" style="412" customWidth="1"/>
    <col min="14091" max="14092" width="10.7109375" style="412" customWidth="1"/>
    <col min="14093" max="14093" width="9.140625" style="412"/>
    <col min="14094" max="14094" width="12.85546875" style="412" customWidth="1"/>
    <col min="14095" max="14095" width="23.42578125" style="412" customWidth="1"/>
    <col min="14096" max="14097" width="9.140625" style="412"/>
    <col min="14098" max="14098" width="10.5703125" style="412" bestFit="1" customWidth="1"/>
    <col min="14099" max="14099" width="11.28515625" style="412" customWidth="1"/>
    <col min="14100" max="14336" width="9.140625" style="412"/>
    <col min="14337" max="14337" width="89.5703125" style="412" customWidth="1"/>
    <col min="14338" max="14338" width="19.42578125" style="412" customWidth="1"/>
    <col min="14339" max="14339" width="15.7109375" style="412" customWidth="1"/>
    <col min="14340" max="14340" width="13.140625" style="412" customWidth="1"/>
    <col min="14341" max="14341" width="14.42578125" style="412" customWidth="1"/>
    <col min="14342" max="14342" width="13.85546875" style="412" customWidth="1"/>
    <col min="14343" max="14343" width="16.7109375" style="412" customWidth="1"/>
    <col min="14344" max="14344" width="18.28515625" style="412" customWidth="1"/>
    <col min="14345" max="14345" width="18.85546875" style="412" customWidth="1"/>
    <col min="14346" max="14346" width="16.42578125" style="412" customWidth="1"/>
    <col min="14347" max="14348" width="10.7109375" style="412" customWidth="1"/>
    <col min="14349" max="14349" width="9.140625" style="412"/>
    <col min="14350" max="14350" width="12.85546875" style="412" customWidth="1"/>
    <col min="14351" max="14351" width="23.42578125" style="412" customWidth="1"/>
    <col min="14352" max="14353" width="9.140625" style="412"/>
    <col min="14354" max="14354" width="10.5703125" style="412" bestFit="1" customWidth="1"/>
    <col min="14355" max="14355" width="11.28515625" style="412" customWidth="1"/>
    <col min="14356" max="14592" width="9.140625" style="412"/>
    <col min="14593" max="14593" width="89.5703125" style="412" customWidth="1"/>
    <col min="14594" max="14594" width="19.42578125" style="412" customWidth="1"/>
    <col min="14595" max="14595" width="15.7109375" style="412" customWidth="1"/>
    <col min="14596" max="14596" width="13.140625" style="412" customWidth="1"/>
    <col min="14597" max="14597" width="14.42578125" style="412" customWidth="1"/>
    <col min="14598" max="14598" width="13.85546875" style="412" customWidth="1"/>
    <col min="14599" max="14599" width="16.7109375" style="412" customWidth="1"/>
    <col min="14600" max="14600" width="18.28515625" style="412" customWidth="1"/>
    <col min="14601" max="14601" width="18.85546875" style="412" customWidth="1"/>
    <col min="14602" max="14602" width="16.42578125" style="412" customWidth="1"/>
    <col min="14603" max="14604" width="10.7109375" style="412" customWidth="1"/>
    <col min="14605" max="14605" width="9.140625" style="412"/>
    <col min="14606" max="14606" width="12.85546875" style="412" customWidth="1"/>
    <col min="14607" max="14607" width="23.42578125" style="412" customWidth="1"/>
    <col min="14608" max="14609" width="9.140625" style="412"/>
    <col min="14610" max="14610" width="10.5703125" style="412" bestFit="1" customWidth="1"/>
    <col min="14611" max="14611" width="11.28515625" style="412" customWidth="1"/>
    <col min="14612" max="14848" width="9.140625" style="412"/>
    <col min="14849" max="14849" width="89.5703125" style="412" customWidth="1"/>
    <col min="14850" max="14850" width="19.42578125" style="412" customWidth="1"/>
    <col min="14851" max="14851" width="15.7109375" style="412" customWidth="1"/>
    <col min="14852" max="14852" width="13.140625" style="412" customWidth="1"/>
    <col min="14853" max="14853" width="14.42578125" style="412" customWidth="1"/>
    <col min="14854" max="14854" width="13.85546875" style="412" customWidth="1"/>
    <col min="14855" max="14855" width="16.7109375" style="412" customWidth="1"/>
    <col min="14856" max="14856" width="18.28515625" style="412" customWidth="1"/>
    <col min="14857" max="14857" width="18.85546875" style="412" customWidth="1"/>
    <col min="14858" max="14858" width="16.42578125" style="412" customWidth="1"/>
    <col min="14859" max="14860" width="10.7109375" style="412" customWidth="1"/>
    <col min="14861" max="14861" width="9.140625" style="412"/>
    <col min="14862" max="14862" width="12.85546875" style="412" customWidth="1"/>
    <col min="14863" max="14863" width="23.42578125" style="412" customWidth="1"/>
    <col min="14864" max="14865" width="9.140625" style="412"/>
    <col min="14866" max="14866" width="10.5703125" style="412" bestFit="1" customWidth="1"/>
    <col min="14867" max="14867" width="11.28515625" style="412" customWidth="1"/>
    <col min="14868" max="15104" width="9.140625" style="412"/>
    <col min="15105" max="15105" width="89.5703125" style="412" customWidth="1"/>
    <col min="15106" max="15106" width="19.42578125" style="412" customWidth="1"/>
    <col min="15107" max="15107" width="15.7109375" style="412" customWidth="1"/>
    <col min="15108" max="15108" width="13.140625" style="412" customWidth="1"/>
    <col min="15109" max="15109" width="14.42578125" style="412" customWidth="1"/>
    <col min="15110" max="15110" width="13.85546875" style="412" customWidth="1"/>
    <col min="15111" max="15111" width="16.7109375" style="412" customWidth="1"/>
    <col min="15112" max="15112" width="18.28515625" style="412" customWidth="1"/>
    <col min="15113" max="15113" width="18.85546875" style="412" customWidth="1"/>
    <col min="15114" max="15114" width="16.42578125" style="412" customWidth="1"/>
    <col min="15115" max="15116" width="10.7109375" style="412" customWidth="1"/>
    <col min="15117" max="15117" width="9.140625" style="412"/>
    <col min="15118" max="15118" width="12.85546875" style="412" customWidth="1"/>
    <col min="15119" max="15119" width="23.42578125" style="412" customWidth="1"/>
    <col min="15120" max="15121" width="9.140625" style="412"/>
    <col min="15122" max="15122" width="10.5703125" style="412" bestFit="1" customWidth="1"/>
    <col min="15123" max="15123" width="11.28515625" style="412" customWidth="1"/>
    <col min="15124" max="15360" width="9.140625" style="412"/>
    <col min="15361" max="15361" width="89.5703125" style="412" customWidth="1"/>
    <col min="15362" max="15362" width="19.42578125" style="412" customWidth="1"/>
    <col min="15363" max="15363" width="15.7109375" style="412" customWidth="1"/>
    <col min="15364" max="15364" width="13.140625" style="412" customWidth="1"/>
    <col min="15365" max="15365" width="14.42578125" style="412" customWidth="1"/>
    <col min="15366" max="15366" width="13.85546875" style="412" customWidth="1"/>
    <col min="15367" max="15367" width="16.7109375" style="412" customWidth="1"/>
    <col min="15368" max="15368" width="18.28515625" style="412" customWidth="1"/>
    <col min="15369" max="15369" width="18.85546875" style="412" customWidth="1"/>
    <col min="15370" max="15370" width="16.42578125" style="412" customWidth="1"/>
    <col min="15371" max="15372" width="10.7109375" style="412" customWidth="1"/>
    <col min="15373" max="15373" width="9.140625" style="412"/>
    <col min="15374" max="15374" width="12.85546875" style="412" customWidth="1"/>
    <col min="15375" max="15375" width="23.42578125" style="412" customWidth="1"/>
    <col min="15376" max="15377" width="9.140625" style="412"/>
    <col min="15378" max="15378" width="10.5703125" style="412" bestFit="1" customWidth="1"/>
    <col min="15379" max="15379" width="11.28515625" style="412" customWidth="1"/>
    <col min="15380" max="15616" width="9.140625" style="412"/>
    <col min="15617" max="15617" width="89.5703125" style="412" customWidth="1"/>
    <col min="15618" max="15618" width="19.42578125" style="412" customWidth="1"/>
    <col min="15619" max="15619" width="15.7109375" style="412" customWidth="1"/>
    <col min="15620" max="15620" width="13.140625" style="412" customWidth="1"/>
    <col min="15621" max="15621" width="14.42578125" style="412" customWidth="1"/>
    <col min="15622" max="15622" width="13.85546875" style="412" customWidth="1"/>
    <col min="15623" max="15623" width="16.7109375" style="412" customWidth="1"/>
    <col min="15624" max="15624" width="18.28515625" style="412" customWidth="1"/>
    <col min="15625" max="15625" width="18.85546875" style="412" customWidth="1"/>
    <col min="15626" max="15626" width="16.42578125" style="412" customWidth="1"/>
    <col min="15627" max="15628" width="10.7109375" style="412" customWidth="1"/>
    <col min="15629" max="15629" width="9.140625" style="412"/>
    <col min="15630" max="15630" width="12.85546875" style="412" customWidth="1"/>
    <col min="15631" max="15631" width="23.42578125" style="412" customWidth="1"/>
    <col min="15632" max="15633" width="9.140625" style="412"/>
    <col min="15634" max="15634" width="10.5703125" style="412" bestFit="1" customWidth="1"/>
    <col min="15635" max="15635" width="11.28515625" style="412" customWidth="1"/>
    <col min="15636" max="15872" width="9.140625" style="412"/>
    <col min="15873" max="15873" width="89.5703125" style="412" customWidth="1"/>
    <col min="15874" max="15874" width="19.42578125" style="412" customWidth="1"/>
    <col min="15875" max="15875" width="15.7109375" style="412" customWidth="1"/>
    <col min="15876" max="15876" width="13.140625" style="412" customWidth="1"/>
    <col min="15877" max="15877" width="14.42578125" style="412" customWidth="1"/>
    <col min="15878" max="15878" width="13.85546875" style="412" customWidth="1"/>
    <col min="15879" max="15879" width="16.7109375" style="412" customWidth="1"/>
    <col min="15880" max="15880" width="18.28515625" style="412" customWidth="1"/>
    <col min="15881" max="15881" width="18.85546875" style="412" customWidth="1"/>
    <col min="15882" max="15882" width="16.42578125" style="412" customWidth="1"/>
    <col min="15883" max="15884" width="10.7109375" style="412" customWidth="1"/>
    <col min="15885" max="15885" width="9.140625" style="412"/>
    <col min="15886" max="15886" width="12.85546875" style="412" customWidth="1"/>
    <col min="15887" max="15887" width="23.42578125" style="412" customWidth="1"/>
    <col min="15888" max="15889" width="9.140625" style="412"/>
    <col min="15890" max="15890" width="10.5703125" style="412" bestFit="1" customWidth="1"/>
    <col min="15891" max="15891" width="11.28515625" style="412" customWidth="1"/>
    <col min="15892" max="16128" width="9.140625" style="412"/>
    <col min="16129" max="16129" width="89.5703125" style="412" customWidth="1"/>
    <col min="16130" max="16130" width="19.42578125" style="412" customWidth="1"/>
    <col min="16131" max="16131" width="15.7109375" style="412" customWidth="1"/>
    <col min="16132" max="16132" width="13.140625" style="412" customWidth="1"/>
    <col min="16133" max="16133" width="14.42578125" style="412" customWidth="1"/>
    <col min="16134" max="16134" width="13.85546875" style="412" customWidth="1"/>
    <col min="16135" max="16135" width="16.7109375" style="412" customWidth="1"/>
    <col min="16136" max="16136" width="18.28515625" style="412" customWidth="1"/>
    <col min="16137" max="16137" width="18.85546875" style="412" customWidth="1"/>
    <col min="16138" max="16138" width="16.42578125" style="412" customWidth="1"/>
    <col min="16139" max="16140" width="10.7109375" style="412" customWidth="1"/>
    <col min="16141" max="16141" width="9.140625" style="412"/>
    <col min="16142" max="16142" width="12.85546875" style="412" customWidth="1"/>
    <col min="16143" max="16143" width="23.42578125" style="412" customWidth="1"/>
    <col min="16144" max="16145" width="9.140625" style="412"/>
    <col min="16146" max="16146" width="10.5703125" style="412" bestFit="1" customWidth="1"/>
    <col min="16147" max="16147" width="11.28515625" style="412" customWidth="1"/>
    <col min="16148" max="16384" width="9.140625" style="412"/>
  </cols>
  <sheetData>
    <row r="1" spans="1:17" ht="25.5" customHeight="1">
      <c r="A1" s="3720"/>
      <c r="B1" s="3720"/>
      <c r="C1" s="3720"/>
      <c r="D1" s="3720"/>
      <c r="E1" s="3720"/>
      <c r="F1" s="3720"/>
      <c r="G1" s="3720"/>
      <c r="H1" s="3720"/>
      <c r="I1" s="3720"/>
      <c r="J1" s="3720"/>
      <c r="K1" s="3720"/>
      <c r="L1" s="3720"/>
      <c r="M1" s="3720"/>
      <c r="N1" s="3720"/>
      <c r="O1" s="3720"/>
      <c r="P1" s="3720"/>
      <c r="Q1" s="3720"/>
    </row>
    <row r="2" spans="1:17" ht="27.75" customHeight="1">
      <c r="A2" s="3720" t="s">
        <v>30</v>
      </c>
      <c r="B2" s="3720"/>
      <c r="C2" s="3720"/>
      <c r="D2" s="3720"/>
      <c r="E2" s="3720"/>
      <c r="F2" s="3720"/>
      <c r="G2" s="3720"/>
      <c r="H2" s="3720"/>
      <c r="I2" s="3720"/>
      <c r="J2" s="3720"/>
      <c r="K2" s="3720"/>
      <c r="L2" s="3720"/>
      <c r="M2" s="3720"/>
    </row>
    <row r="3" spans="1:17" ht="24.75" customHeight="1">
      <c r="A3" s="3720" t="s">
        <v>393</v>
      </c>
      <c r="B3" s="3720"/>
      <c r="C3" s="3720"/>
      <c r="D3" s="3720"/>
      <c r="E3" s="3720"/>
      <c r="F3" s="3720"/>
      <c r="G3" s="3720"/>
      <c r="H3" s="3720"/>
      <c r="I3" s="3720"/>
      <c r="J3" s="3720"/>
      <c r="K3" s="2008"/>
      <c r="L3" s="2008"/>
    </row>
    <row r="4" spans="1:17" ht="33" customHeight="1" thickBot="1">
      <c r="A4" s="415"/>
    </row>
    <row r="5" spans="1:17" ht="33" customHeight="1" thickBot="1">
      <c r="A5" s="3763" t="s">
        <v>9</v>
      </c>
      <c r="B5" s="3760" t="s">
        <v>19</v>
      </c>
      <c r="C5" s="3761"/>
      <c r="D5" s="3762"/>
      <c r="E5" s="3760" t="s">
        <v>20</v>
      </c>
      <c r="F5" s="3761"/>
      <c r="G5" s="3762"/>
      <c r="H5" s="3757" t="s">
        <v>21</v>
      </c>
      <c r="I5" s="3758"/>
      <c r="J5" s="3759"/>
      <c r="K5" s="416"/>
      <c r="L5" s="416"/>
    </row>
    <row r="6" spans="1:17" ht="33" customHeight="1" thickBot="1">
      <c r="A6" s="3709"/>
      <c r="B6" s="3754" t="s">
        <v>5</v>
      </c>
      <c r="C6" s="3755"/>
      <c r="D6" s="3756"/>
      <c r="E6" s="3754" t="s">
        <v>5</v>
      </c>
      <c r="F6" s="3755"/>
      <c r="G6" s="3756"/>
      <c r="H6" s="3740"/>
      <c r="I6" s="3741"/>
      <c r="J6" s="3742"/>
      <c r="K6" s="416"/>
      <c r="L6" s="416"/>
    </row>
    <row r="7" spans="1:17" ht="62.25" customHeight="1" thickBot="1">
      <c r="A7" s="3722"/>
      <c r="B7" s="1093" t="s">
        <v>26</v>
      </c>
      <c r="C7" s="1093" t="s">
        <v>27</v>
      </c>
      <c r="D7" s="2475" t="s">
        <v>4</v>
      </c>
      <c r="E7" s="1093" t="s">
        <v>26</v>
      </c>
      <c r="F7" s="1093" t="s">
        <v>27</v>
      </c>
      <c r="G7" s="2475" t="s">
        <v>4</v>
      </c>
      <c r="H7" s="1093" t="s">
        <v>26</v>
      </c>
      <c r="I7" s="1093" t="s">
        <v>27</v>
      </c>
      <c r="J7" s="23" t="s">
        <v>4</v>
      </c>
      <c r="K7" s="416"/>
      <c r="L7" s="416"/>
    </row>
    <row r="8" spans="1:17" ht="36.75" customHeight="1" thickBot="1">
      <c r="A8" s="2449" t="s">
        <v>22</v>
      </c>
      <c r="B8" s="1200"/>
      <c r="C8" s="1201"/>
      <c r="D8" s="1202"/>
      <c r="E8" s="1200"/>
      <c r="F8" s="1201"/>
      <c r="G8" s="596"/>
      <c r="H8" s="1203"/>
      <c r="I8" s="1204"/>
      <c r="J8" s="1205"/>
      <c r="K8" s="416"/>
      <c r="L8" s="416"/>
    </row>
    <row r="9" spans="1:17" ht="29.25" customHeight="1">
      <c r="A9" s="2316" t="s">
        <v>36</v>
      </c>
      <c r="B9" s="2450">
        <f>B16+B23</f>
        <v>29</v>
      </c>
      <c r="C9" s="2451">
        <f>C23+C16</f>
        <v>0</v>
      </c>
      <c r="D9" s="2452">
        <f>D23+D16</f>
        <v>29</v>
      </c>
      <c r="E9" s="2450">
        <f t="shared" ref="E9:G12" si="0">E24+E16</f>
        <v>25</v>
      </c>
      <c r="F9" s="2451">
        <f t="shared" si="0"/>
        <v>8</v>
      </c>
      <c r="G9" s="2453">
        <f t="shared" si="0"/>
        <v>33</v>
      </c>
      <c r="H9" s="2454">
        <f>B9+E9</f>
        <v>54</v>
      </c>
      <c r="I9" s="2454">
        <f>C9+F9</f>
        <v>8</v>
      </c>
      <c r="J9" s="2455">
        <f t="shared" ref="H9:J12" si="1">D9+G9</f>
        <v>62</v>
      </c>
      <c r="K9" s="416"/>
      <c r="L9" s="416"/>
    </row>
    <row r="10" spans="1:17" ht="29.25" customHeight="1">
      <c r="A10" s="2316" t="s">
        <v>37</v>
      </c>
      <c r="B10" s="536">
        <f>B25+B17</f>
        <v>73</v>
      </c>
      <c r="C10" s="752">
        <f>C24+C17</f>
        <v>0</v>
      </c>
      <c r="D10" s="2348">
        <f>D24+D17</f>
        <v>73</v>
      </c>
      <c r="E10" s="536">
        <f t="shared" si="0"/>
        <v>73</v>
      </c>
      <c r="F10" s="752">
        <f t="shared" si="0"/>
        <v>10</v>
      </c>
      <c r="G10" s="751">
        <f t="shared" si="0"/>
        <v>83</v>
      </c>
      <c r="H10" s="2456">
        <f>B10+E10</f>
        <v>146</v>
      </c>
      <c r="I10" s="2456">
        <f t="shared" si="1"/>
        <v>10</v>
      </c>
      <c r="J10" s="2457">
        <f t="shared" si="1"/>
        <v>156</v>
      </c>
      <c r="K10" s="416"/>
      <c r="L10" s="416"/>
    </row>
    <row r="11" spans="1:17" ht="27.75" customHeight="1">
      <c r="A11" s="2316" t="s">
        <v>317</v>
      </c>
      <c r="B11" s="536">
        <f>B26+B18</f>
        <v>0</v>
      </c>
      <c r="C11" s="752">
        <f>C26+C18</f>
        <v>0</v>
      </c>
      <c r="D11" s="751">
        <f>D26+D18</f>
        <v>0</v>
      </c>
      <c r="E11" s="536">
        <f t="shared" si="0"/>
        <v>0</v>
      </c>
      <c r="F11" s="752">
        <f t="shared" si="0"/>
        <v>0</v>
      </c>
      <c r="G11" s="751">
        <f t="shared" si="0"/>
        <v>0</v>
      </c>
      <c r="H11" s="2456">
        <f t="shared" si="1"/>
        <v>0</v>
      </c>
      <c r="I11" s="2456">
        <f t="shared" si="1"/>
        <v>0</v>
      </c>
      <c r="J11" s="2457">
        <f t="shared" si="1"/>
        <v>0</v>
      </c>
      <c r="K11" s="416"/>
      <c r="L11" s="416"/>
    </row>
    <row r="12" spans="1:17" ht="30.75" customHeight="1" thickBot="1">
      <c r="A12" s="2316" t="s">
        <v>39</v>
      </c>
      <c r="B12" s="536">
        <f>B26+B19</f>
        <v>15</v>
      </c>
      <c r="C12" s="752">
        <f>C26+C18</f>
        <v>0</v>
      </c>
      <c r="D12" s="751">
        <f>D26+D19</f>
        <v>15</v>
      </c>
      <c r="E12" s="536">
        <f t="shared" si="0"/>
        <v>5</v>
      </c>
      <c r="F12" s="752">
        <f t="shared" si="0"/>
        <v>0</v>
      </c>
      <c r="G12" s="751">
        <f t="shared" si="0"/>
        <v>5</v>
      </c>
      <c r="H12" s="2456">
        <f t="shared" si="1"/>
        <v>20</v>
      </c>
      <c r="I12" s="2456">
        <f t="shared" si="1"/>
        <v>0</v>
      </c>
      <c r="J12" s="2457">
        <f t="shared" si="1"/>
        <v>20</v>
      </c>
      <c r="K12" s="416"/>
      <c r="L12" s="416"/>
    </row>
    <row r="13" spans="1:17" ht="36.75" customHeight="1" thickBot="1">
      <c r="A13" s="2458" t="s">
        <v>12</v>
      </c>
      <c r="B13" s="1083">
        <f t="shared" ref="B13:G13" si="2">SUM(B8:B12)</f>
        <v>117</v>
      </c>
      <c r="C13" s="1083">
        <f t="shared" si="2"/>
        <v>0</v>
      </c>
      <c r="D13" s="1083">
        <f t="shared" si="2"/>
        <v>117</v>
      </c>
      <c r="E13" s="1083">
        <f t="shared" si="2"/>
        <v>103</v>
      </c>
      <c r="F13" s="1083">
        <f t="shared" si="2"/>
        <v>18</v>
      </c>
      <c r="G13" s="1083">
        <f t="shared" si="2"/>
        <v>121</v>
      </c>
      <c r="H13" s="1083">
        <f>SUM(H9:H12)</f>
        <v>220</v>
      </c>
      <c r="I13" s="1083">
        <f>SUM(I9:I12)</f>
        <v>18</v>
      </c>
      <c r="J13" s="985">
        <f>SUM(J9:J12)</f>
        <v>238</v>
      </c>
      <c r="K13" s="416"/>
      <c r="L13" s="416"/>
    </row>
    <row r="14" spans="1:17" ht="27" customHeight="1" thickBot="1">
      <c r="A14" s="2458" t="s">
        <v>23</v>
      </c>
      <c r="B14" s="2459"/>
      <c r="C14" s="2460"/>
      <c r="D14" s="2461"/>
      <c r="E14" s="2459"/>
      <c r="F14" s="2460"/>
      <c r="G14" s="2461"/>
      <c r="H14" s="2462"/>
      <c r="I14" s="2460"/>
      <c r="J14" s="2463"/>
      <c r="K14" s="416"/>
      <c r="L14" s="416"/>
    </row>
    <row r="15" spans="1:17" ht="31.5" customHeight="1" thickBot="1">
      <c r="A15" s="2464" t="s">
        <v>11</v>
      </c>
      <c r="B15" s="2465"/>
      <c r="C15" s="2466"/>
      <c r="D15" s="2467"/>
      <c r="E15" s="2465"/>
      <c r="F15" s="2466"/>
      <c r="G15" s="2467"/>
      <c r="H15" s="2462"/>
      <c r="I15" s="2468"/>
      <c r="J15" s="2469"/>
      <c r="K15" s="417"/>
      <c r="L15" s="417"/>
    </row>
    <row r="16" spans="1:17" ht="24.95" customHeight="1">
      <c r="A16" s="2487" t="s">
        <v>36</v>
      </c>
      <c r="B16" s="2476">
        <v>28</v>
      </c>
      <c r="C16" s="2476">
        <v>0</v>
      </c>
      <c r="D16" s="2477">
        <f>SUM(B16:C16)</f>
        <v>28</v>
      </c>
      <c r="E16" s="2476">
        <v>24</v>
      </c>
      <c r="F16" s="2476">
        <v>8</v>
      </c>
      <c r="G16" s="2477">
        <f>SUM(E16:F16)</f>
        <v>32</v>
      </c>
      <c r="H16" s="2454">
        <f t="shared" ref="H16:J20" si="3">B16+E16</f>
        <v>52</v>
      </c>
      <c r="I16" s="2454">
        <f t="shared" si="3"/>
        <v>8</v>
      </c>
      <c r="J16" s="2455">
        <f t="shared" si="3"/>
        <v>60</v>
      </c>
      <c r="K16" s="418"/>
      <c r="L16" s="418"/>
    </row>
    <row r="17" spans="1:12" ht="24.75" customHeight="1">
      <c r="A17" s="2488" t="s">
        <v>37</v>
      </c>
      <c r="B17" s="753">
        <v>73</v>
      </c>
      <c r="C17" s="753">
        <v>0</v>
      </c>
      <c r="D17" s="755">
        <f>SUM(B17:C17)</f>
        <v>73</v>
      </c>
      <c r="E17" s="753">
        <v>73</v>
      </c>
      <c r="F17" s="753">
        <v>10</v>
      </c>
      <c r="G17" s="755">
        <f>SUM(E17:F17)</f>
        <v>83</v>
      </c>
      <c r="H17" s="2456">
        <f t="shared" si="3"/>
        <v>146</v>
      </c>
      <c r="I17" s="2456">
        <f t="shared" si="3"/>
        <v>10</v>
      </c>
      <c r="J17" s="2457">
        <f t="shared" si="3"/>
        <v>156</v>
      </c>
      <c r="K17" s="418"/>
      <c r="L17" s="418"/>
    </row>
    <row r="18" spans="1:12" ht="24.95" customHeight="1">
      <c r="A18" s="2488" t="s">
        <v>317</v>
      </c>
      <c r="B18" s="753">
        <v>0</v>
      </c>
      <c r="C18" s="753">
        <v>0</v>
      </c>
      <c r="D18" s="755">
        <f>SUM(B18:C18)</f>
        <v>0</v>
      </c>
      <c r="E18" s="753">
        <v>0</v>
      </c>
      <c r="F18" s="753">
        <v>0</v>
      </c>
      <c r="G18" s="755">
        <f>SUM(E18:F18)</f>
        <v>0</v>
      </c>
      <c r="H18" s="2456">
        <f t="shared" si="3"/>
        <v>0</v>
      </c>
      <c r="I18" s="2456">
        <f t="shared" si="3"/>
        <v>0</v>
      </c>
      <c r="J18" s="2457">
        <f t="shared" si="3"/>
        <v>0</v>
      </c>
      <c r="K18" s="418"/>
      <c r="L18" s="418"/>
    </row>
    <row r="19" spans="1:12" ht="29.25" customHeight="1" thickBot="1">
      <c r="A19" s="2488" t="s">
        <v>39</v>
      </c>
      <c r="B19" s="753">
        <v>15</v>
      </c>
      <c r="C19" s="753">
        <v>0</v>
      </c>
      <c r="D19" s="755">
        <f>SUM(B19:C19)</f>
        <v>15</v>
      </c>
      <c r="E19" s="753">
        <v>5</v>
      </c>
      <c r="F19" s="753">
        <v>0</v>
      </c>
      <c r="G19" s="755">
        <f>SUM(E19:F19)</f>
        <v>5</v>
      </c>
      <c r="H19" s="2456">
        <f t="shared" si="3"/>
        <v>20</v>
      </c>
      <c r="I19" s="2456">
        <f t="shared" si="3"/>
        <v>0</v>
      </c>
      <c r="J19" s="2457">
        <f t="shared" si="3"/>
        <v>20</v>
      </c>
      <c r="K19" s="418"/>
      <c r="L19" s="418"/>
    </row>
    <row r="20" spans="1:12" ht="43.5" hidden="1" customHeight="1" thickBot="1">
      <c r="A20" s="1592"/>
      <c r="B20" s="2478">
        <v>0</v>
      </c>
      <c r="C20" s="2479">
        <v>0</v>
      </c>
      <c r="D20" s="2480">
        <f>SUM(B20:C20)</f>
        <v>0</v>
      </c>
      <c r="E20" s="2478">
        <v>0</v>
      </c>
      <c r="F20" s="2479">
        <v>0</v>
      </c>
      <c r="G20" s="2480">
        <f>SUM(E20:F20)</f>
        <v>0</v>
      </c>
      <c r="H20" s="2456">
        <f t="shared" si="3"/>
        <v>0</v>
      </c>
      <c r="I20" s="2456">
        <f t="shared" si="3"/>
        <v>0</v>
      </c>
      <c r="J20" s="2457">
        <f t="shared" si="3"/>
        <v>0</v>
      </c>
      <c r="K20" s="419"/>
      <c r="L20" s="419"/>
    </row>
    <row r="21" spans="1:12" ht="24.95" customHeight="1" thickBot="1">
      <c r="A21" s="988" t="s">
        <v>8</v>
      </c>
      <c r="B21" s="1084">
        <f>SUM(B16:B20)</f>
        <v>116</v>
      </c>
      <c r="C21" s="1084">
        <f t="shared" ref="C21:J21" si="4">SUM(C16:C20)</f>
        <v>0</v>
      </c>
      <c r="D21" s="1084">
        <f t="shared" si="4"/>
        <v>116</v>
      </c>
      <c r="E21" s="1084">
        <f t="shared" si="4"/>
        <v>102</v>
      </c>
      <c r="F21" s="1084">
        <f t="shared" si="4"/>
        <v>18</v>
      </c>
      <c r="G21" s="990">
        <f t="shared" si="4"/>
        <v>120</v>
      </c>
      <c r="H21" s="1084">
        <f>SUM(H16:H20)</f>
        <v>218</v>
      </c>
      <c r="I21" s="1084">
        <f>SUM(I16:I20)</f>
        <v>18</v>
      </c>
      <c r="J21" s="990">
        <f t="shared" si="4"/>
        <v>236</v>
      </c>
      <c r="K21" s="419"/>
      <c r="L21" s="419"/>
    </row>
    <row r="22" spans="1:12" ht="24.95" customHeight="1" thickBot="1">
      <c r="A22" s="2489" t="s">
        <v>25</v>
      </c>
      <c r="B22" s="2481"/>
      <c r="C22" s="2482"/>
      <c r="D22" s="2483"/>
      <c r="E22" s="2481"/>
      <c r="F22" s="2482"/>
      <c r="G22" s="1209"/>
      <c r="H22" s="2470"/>
      <c r="I22" s="2471"/>
      <c r="J22" s="2472"/>
      <c r="K22" s="418"/>
      <c r="L22" s="418"/>
    </row>
    <row r="23" spans="1:12" ht="24.95" customHeight="1">
      <c r="A23" s="2486" t="s">
        <v>36</v>
      </c>
      <c r="B23" s="1095">
        <v>1</v>
      </c>
      <c r="C23" s="1096">
        <v>0</v>
      </c>
      <c r="D23" s="2484">
        <f>SUM(B23:C23)</f>
        <v>1</v>
      </c>
      <c r="E23" s="1211">
        <v>0</v>
      </c>
      <c r="F23" s="2485">
        <v>0</v>
      </c>
      <c r="G23" s="2484">
        <f>SUM(E23:F23)</f>
        <v>0</v>
      </c>
      <c r="H23" s="2454">
        <f t="shared" ref="H23:J27" si="5">B23+E23</f>
        <v>1</v>
      </c>
      <c r="I23" s="2473">
        <f t="shared" si="5"/>
        <v>0</v>
      </c>
      <c r="J23" s="2455">
        <f t="shared" si="5"/>
        <v>1</v>
      </c>
      <c r="K23" s="418"/>
      <c r="L23" s="418"/>
    </row>
    <row r="24" spans="1:12" ht="33" customHeight="1">
      <c r="A24" s="2316" t="s">
        <v>37</v>
      </c>
      <c r="B24" s="536">
        <v>0</v>
      </c>
      <c r="C24" s="752">
        <v>0</v>
      </c>
      <c r="D24" s="755">
        <f>SUM(B24:C24)</f>
        <v>0</v>
      </c>
      <c r="E24" s="753">
        <v>1</v>
      </c>
      <c r="F24" s="751">
        <v>0</v>
      </c>
      <c r="G24" s="755">
        <f>SUM(E24:F24)</f>
        <v>1</v>
      </c>
      <c r="H24" s="2474">
        <f t="shared" si="5"/>
        <v>1</v>
      </c>
      <c r="I24" s="1206">
        <f t="shared" si="5"/>
        <v>0</v>
      </c>
      <c r="J24" s="1207">
        <f t="shared" si="5"/>
        <v>1</v>
      </c>
      <c r="K24" s="418"/>
      <c r="L24" s="418"/>
    </row>
    <row r="25" spans="1:12" ht="24.95" customHeight="1">
      <c r="A25" s="2316" t="s">
        <v>317</v>
      </c>
      <c r="B25" s="536">
        <v>0</v>
      </c>
      <c r="C25" s="752">
        <v>0</v>
      </c>
      <c r="D25" s="755">
        <f>SUM(B25:C25)</f>
        <v>0</v>
      </c>
      <c r="E25" s="753">
        <v>0</v>
      </c>
      <c r="F25" s="751">
        <v>0</v>
      </c>
      <c r="G25" s="755">
        <f>SUM(E25:F25)</f>
        <v>0</v>
      </c>
      <c r="H25" s="2474">
        <f t="shared" si="5"/>
        <v>0</v>
      </c>
      <c r="I25" s="1206">
        <f t="shared" si="5"/>
        <v>0</v>
      </c>
      <c r="J25" s="1207">
        <f t="shared" si="5"/>
        <v>0</v>
      </c>
      <c r="K25" s="419"/>
      <c r="L25" s="419"/>
    </row>
    <row r="26" spans="1:12" ht="32.25" customHeight="1" thickBot="1">
      <c r="A26" s="2316" t="s">
        <v>39</v>
      </c>
      <c r="B26" s="536">
        <v>0</v>
      </c>
      <c r="C26" s="752">
        <v>0</v>
      </c>
      <c r="D26" s="755">
        <f>SUM(B26:C26)</f>
        <v>0</v>
      </c>
      <c r="E26" s="753">
        <v>0</v>
      </c>
      <c r="F26" s="751">
        <v>0</v>
      </c>
      <c r="G26" s="755">
        <f>SUM(E26:F26)</f>
        <v>0</v>
      </c>
      <c r="H26" s="2474">
        <f t="shared" si="5"/>
        <v>0</v>
      </c>
      <c r="I26" s="1206">
        <f t="shared" si="5"/>
        <v>0</v>
      </c>
      <c r="J26" s="1207">
        <f t="shared" si="5"/>
        <v>0</v>
      </c>
      <c r="K26" s="420"/>
      <c r="L26" s="420"/>
    </row>
    <row r="27" spans="1:12" ht="29.25" hidden="1" customHeight="1" thickBot="1">
      <c r="A27" s="1592"/>
      <c r="B27" s="536">
        <v>0</v>
      </c>
      <c r="C27" s="752">
        <v>0</v>
      </c>
      <c r="D27" s="755">
        <f>SUM(B27:C27)</f>
        <v>0</v>
      </c>
      <c r="E27" s="753">
        <v>0</v>
      </c>
      <c r="F27" s="751">
        <v>0</v>
      </c>
      <c r="G27" s="755">
        <f>SUM(E27:F27)</f>
        <v>0</v>
      </c>
      <c r="H27" s="1593">
        <f t="shared" si="5"/>
        <v>0</v>
      </c>
      <c r="I27" s="1208">
        <f t="shared" si="5"/>
        <v>0</v>
      </c>
      <c r="J27" s="1594">
        <f t="shared" si="5"/>
        <v>0</v>
      </c>
      <c r="K27" s="419"/>
      <c r="L27" s="419"/>
    </row>
    <row r="28" spans="1:12" ht="36.75" customHeight="1" thickBot="1">
      <c r="A28" s="1081" t="s">
        <v>13</v>
      </c>
      <c r="B28" s="1089">
        <f t="shared" ref="B28:J28" si="6">SUM(B23:B27)</f>
        <v>1</v>
      </c>
      <c r="C28" s="1089">
        <f t="shared" si="6"/>
        <v>0</v>
      </c>
      <c r="D28" s="1089">
        <f t="shared" si="6"/>
        <v>1</v>
      </c>
      <c r="E28" s="1089">
        <f t="shared" si="6"/>
        <v>1</v>
      </c>
      <c r="F28" s="1089">
        <f t="shared" si="6"/>
        <v>0</v>
      </c>
      <c r="G28" s="1089">
        <f t="shared" si="6"/>
        <v>1</v>
      </c>
      <c r="H28" s="1089">
        <f t="shared" si="6"/>
        <v>2</v>
      </c>
      <c r="I28" s="1089">
        <f t="shared" si="6"/>
        <v>0</v>
      </c>
      <c r="J28" s="990">
        <f t="shared" si="6"/>
        <v>2</v>
      </c>
      <c r="K28" s="418"/>
      <c r="L28" s="418"/>
    </row>
    <row r="29" spans="1:12" ht="30" customHeight="1" thickBot="1">
      <c r="A29" s="1090" t="s">
        <v>10</v>
      </c>
      <c r="B29" s="1083">
        <f>B21</f>
        <v>116</v>
      </c>
      <c r="C29" s="1083">
        <f t="shared" ref="C29:J29" si="7">C21</f>
        <v>0</v>
      </c>
      <c r="D29" s="1083">
        <f t="shared" si="7"/>
        <v>116</v>
      </c>
      <c r="E29" s="1083">
        <f t="shared" si="7"/>
        <v>102</v>
      </c>
      <c r="F29" s="1083">
        <f t="shared" si="7"/>
        <v>18</v>
      </c>
      <c r="G29" s="1105">
        <f t="shared" si="7"/>
        <v>120</v>
      </c>
      <c r="H29" s="1105">
        <f t="shared" si="7"/>
        <v>218</v>
      </c>
      <c r="I29" s="1105">
        <f t="shared" si="7"/>
        <v>18</v>
      </c>
      <c r="J29" s="985">
        <f t="shared" si="7"/>
        <v>236</v>
      </c>
      <c r="K29" s="423"/>
      <c r="L29" s="423"/>
    </row>
    <row r="30" spans="1:12" ht="26.25" thickBot="1">
      <c r="A30" s="1090" t="s">
        <v>14</v>
      </c>
      <c r="B30" s="1083">
        <f t="shared" ref="B30:J30" si="8">B28</f>
        <v>1</v>
      </c>
      <c r="C30" s="1083">
        <f t="shared" si="8"/>
        <v>0</v>
      </c>
      <c r="D30" s="1083">
        <f t="shared" si="8"/>
        <v>1</v>
      </c>
      <c r="E30" s="1083">
        <f t="shared" si="8"/>
        <v>1</v>
      </c>
      <c r="F30" s="1083">
        <f t="shared" si="8"/>
        <v>0</v>
      </c>
      <c r="G30" s="1105">
        <f t="shared" si="8"/>
        <v>1</v>
      </c>
      <c r="H30" s="1105">
        <f t="shared" si="8"/>
        <v>2</v>
      </c>
      <c r="I30" s="1105">
        <f t="shared" si="8"/>
        <v>0</v>
      </c>
      <c r="J30" s="985">
        <f t="shared" si="8"/>
        <v>2</v>
      </c>
      <c r="K30" s="421"/>
      <c r="L30" s="421"/>
    </row>
    <row r="31" spans="1:12" ht="28.5" thickBot="1">
      <c r="A31" s="1091" t="s">
        <v>15</v>
      </c>
      <c r="B31" s="2490">
        <f t="shared" ref="B31:J31" si="9">SUM(B29:B30)</f>
        <v>117</v>
      </c>
      <c r="C31" s="2490">
        <f t="shared" si="9"/>
        <v>0</v>
      </c>
      <c r="D31" s="2490">
        <f t="shared" si="9"/>
        <v>117</v>
      </c>
      <c r="E31" s="2490">
        <f t="shared" si="9"/>
        <v>103</v>
      </c>
      <c r="F31" s="2490">
        <f t="shared" si="9"/>
        <v>18</v>
      </c>
      <c r="G31" s="2491">
        <f t="shared" si="9"/>
        <v>121</v>
      </c>
      <c r="H31" s="2491">
        <f t="shared" si="9"/>
        <v>220</v>
      </c>
      <c r="I31" s="2491">
        <f t="shared" si="9"/>
        <v>18</v>
      </c>
      <c r="J31" s="2492">
        <f t="shared" si="9"/>
        <v>238</v>
      </c>
      <c r="K31" s="421"/>
      <c r="L31" s="421"/>
    </row>
    <row r="32" spans="1:12" ht="12" customHeight="1">
      <c r="A32" s="418"/>
      <c r="B32" s="421"/>
      <c r="C32" s="421"/>
      <c r="D32" s="421"/>
      <c r="E32" s="421"/>
      <c r="F32" s="421"/>
      <c r="G32" s="421"/>
      <c r="H32" s="421"/>
      <c r="I32" s="421"/>
      <c r="J32" s="421"/>
      <c r="K32" s="421"/>
      <c r="L32" s="421"/>
    </row>
    <row r="33" spans="1:13" ht="25.5" hidden="1" customHeight="1">
      <c r="A33" s="418"/>
      <c r="B33" s="421"/>
      <c r="C33" s="421"/>
      <c r="D33" s="421"/>
      <c r="E33" s="421"/>
      <c r="F33" s="421"/>
      <c r="G33" s="421"/>
      <c r="H33" s="421"/>
      <c r="I33" s="421"/>
      <c r="J33" s="421"/>
      <c r="K33" s="422"/>
    </row>
    <row r="34" spans="1:13" ht="37.5" customHeight="1">
      <c r="A34" s="3711"/>
      <c r="B34" s="3711"/>
      <c r="C34" s="3711"/>
      <c r="D34" s="3711"/>
      <c r="E34" s="3711"/>
      <c r="F34" s="3711"/>
      <c r="G34" s="3711"/>
      <c r="H34" s="3711"/>
      <c r="I34" s="3711"/>
      <c r="J34" s="3711"/>
      <c r="K34" s="3711"/>
      <c r="L34" s="3711"/>
      <c r="M34" s="3711"/>
    </row>
    <row r="35" spans="1:13" ht="26.25" customHeight="1">
      <c r="B35" s="422"/>
      <c r="C35" s="422"/>
      <c r="D35" s="422"/>
      <c r="E35" s="422"/>
      <c r="F35" s="422"/>
      <c r="G35" s="422"/>
      <c r="H35" s="422"/>
      <c r="I35" s="422"/>
      <c r="J35" s="422"/>
      <c r="K35" s="422"/>
      <c r="L35" s="422"/>
      <c r="M35" s="422"/>
    </row>
    <row r="36" spans="1:13" ht="25.5"/>
    <row r="37" spans="1:13" ht="25.5"/>
    <row r="38" spans="1:13" ht="25.5"/>
    <row r="39" spans="1:13" ht="25.5"/>
    <row r="40" spans="1:13" ht="25.5"/>
    <row r="41" spans="1:13" ht="25.5"/>
    <row r="42" spans="1:13" ht="25.5"/>
    <row r="43" spans="1:13" ht="25.5"/>
    <row r="44" spans="1:13" ht="25.5"/>
    <row r="45" spans="1:13" ht="25.5"/>
    <row r="46" spans="1:13" ht="25.5"/>
    <row r="47" spans="1:13" ht="25.5"/>
    <row r="48" spans="1:13" ht="25.5"/>
    <row r="49" ht="25.5"/>
    <row r="50" ht="25.5"/>
    <row r="51" ht="25.5"/>
    <row r="52" ht="25.5"/>
    <row r="53" ht="25.5"/>
    <row r="54" ht="25.5"/>
    <row r="55" ht="25.5"/>
    <row r="56" ht="25.5"/>
    <row r="57" ht="25.5"/>
    <row r="58" ht="25.5"/>
    <row r="59" ht="25.5"/>
    <row r="60" ht="25.5"/>
    <row r="61" ht="25.5"/>
    <row r="62" ht="25.5"/>
    <row r="63" ht="25.5"/>
    <row r="64" ht="25.5"/>
    <row r="65" ht="25.5"/>
    <row r="66" ht="25.5"/>
    <row r="67" ht="25.5"/>
    <row r="68" ht="25.5"/>
    <row r="69" ht="25.5"/>
    <row r="70" ht="25.5"/>
    <row r="71" ht="25.5"/>
    <row r="72" ht="25.5"/>
    <row r="73" ht="25.5"/>
    <row r="74" ht="25.5"/>
    <row r="75" ht="25.5"/>
    <row r="76" ht="25.5"/>
    <row r="77" ht="25.5"/>
    <row r="78" ht="25.5"/>
    <row r="79" ht="25.5"/>
    <row r="80" ht="25.5"/>
    <row r="81" ht="25.5"/>
    <row r="82" ht="25.5"/>
    <row r="83" ht="25.5"/>
    <row r="84" ht="25.5"/>
    <row r="85" ht="25.5"/>
    <row r="86" ht="25.5"/>
    <row r="87" ht="25.5"/>
    <row r="88" ht="25.5"/>
    <row r="89" ht="25.5"/>
    <row r="90" ht="25.5"/>
    <row r="91" ht="25.5"/>
    <row r="92" ht="25.5"/>
    <row r="93" ht="25.5"/>
    <row r="94" ht="25.5"/>
    <row r="95" ht="25.5"/>
    <row r="96" ht="25.5"/>
    <row r="97" ht="25.5"/>
    <row r="98" ht="25.5"/>
    <row r="99" ht="25.5"/>
    <row r="100" ht="25.5"/>
    <row r="101" ht="25.5"/>
    <row r="102" ht="25.5"/>
    <row r="103" ht="25.5"/>
    <row r="104" ht="25.5"/>
    <row r="105" ht="25.5"/>
    <row r="106" ht="25.5"/>
    <row r="107" ht="25.5"/>
    <row r="108" ht="25.5"/>
    <row r="109" ht="25.5"/>
    <row r="110" ht="25.5"/>
    <row r="111" ht="25.5"/>
    <row r="112" ht="25.5"/>
    <row r="113" ht="25.5"/>
    <row r="114" ht="25.5"/>
    <row r="115" ht="25.5"/>
    <row r="116" ht="25.5"/>
    <row r="117" ht="25.5"/>
    <row r="118" ht="25.5"/>
    <row r="119" ht="25.5"/>
    <row r="120" ht="25.5"/>
    <row r="121" ht="25.5"/>
    <row r="122" ht="25.5"/>
    <row r="123" ht="25.5"/>
    <row r="124" ht="25.5"/>
    <row r="125" ht="25.5"/>
    <row r="126" ht="25.5"/>
    <row r="127" ht="25.5"/>
    <row r="128" ht="25.5"/>
    <row r="129" ht="25.5"/>
    <row r="130" ht="25.5"/>
    <row r="131" ht="25.5"/>
    <row r="132" ht="25.5"/>
    <row r="133" ht="25.5"/>
    <row r="134" ht="25.5"/>
    <row r="135" ht="25.5"/>
    <row r="136" ht="25.5"/>
    <row r="137" ht="25.5"/>
    <row r="138" ht="25.5"/>
    <row r="139" ht="25.5"/>
    <row r="140" ht="25.5"/>
    <row r="141" ht="25.5"/>
    <row r="142" ht="25.5"/>
    <row r="143" ht="25.5"/>
    <row r="144" ht="25.5"/>
    <row r="145" ht="25.5"/>
    <row r="146" ht="25.5"/>
    <row r="147" ht="25.5"/>
    <row r="148" ht="25.5"/>
    <row r="149" ht="25.5"/>
    <row r="150" ht="25.5"/>
    <row r="151" ht="25.5"/>
    <row r="152" ht="25.5"/>
    <row r="153" ht="25.5"/>
    <row r="154" ht="25.5"/>
    <row r="155" ht="25.5"/>
    <row r="156" ht="25.5"/>
    <row r="157" ht="25.5"/>
    <row r="158" ht="25.5"/>
    <row r="159" ht="25.5"/>
    <row r="160" ht="25.5"/>
    <row r="161" ht="25.5"/>
    <row r="162" ht="25.5"/>
    <row r="163" ht="25.5"/>
    <row r="164" ht="25.5"/>
    <row r="165" ht="25.5"/>
    <row r="166" ht="25.5"/>
    <row r="167" ht="25.5"/>
    <row r="168" ht="25.5"/>
    <row r="169" ht="25.5"/>
    <row r="170" ht="25.5"/>
    <row r="171" ht="25.5"/>
    <row r="172" ht="25.5"/>
    <row r="173" ht="25.5"/>
    <row r="174" ht="25.5"/>
    <row r="175" ht="25.5"/>
    <row r="176" ht="25.5"/>
    <row r="177" ht="25.5"/>
    <row r="178" ht="25.5"/>
    <row r="179" ht="25.5"/>
    <row r="180" ht="25.5"/>
    <row r="181" ht="25.5"/>
    <row r="182" ht="25.5"/>
    <row r="183" ht="25.5"/>
    <row r="184" ht="25.5"/>
    <row r="185" ht="25.5"/>
    <row r="186" ht="25.5"/>
    <row r="187" ht="25.5"/>
    <row r="188" ht="25.5"/>
    <row r="189" ht="25.5"/>
    <row r="190" ht="25.5"/>
    <row r="191" ht="25.5"/>
    <row r="192" ht="25.5"/>
    <row r="193" ht="25.5"/>
    <row r="194" ht="25.5"/>
    <row r="195" ht="25.5"/>
    <row r="196" ht="25.5"/>
    <row r="197" ht="25.5"/>
    <row r="198" ht="25.5"/>
    <row r="199" ht="25.5"/>
    <row r="200" ht="25.5"/>
    <row r="201" ht="25.5"/>
    <row r="202" ht="25.5"/>
    <row r="203" ht="25.5"/>
    <row r="204" ht="25.5"/>
    <row r="205" ht="25.5"/>
    <row r="206" ht="25.5"/>
    <row r="207" ht="25.5"/>
    <row r="208" ht="25.5"/>
    <row r="209" ht="25.5"/>
    <row r="210" ht="25.5"/>
    <row r="211" ht="25.5"/>
    <row r="212" ht="25.5"/>
    <row r="213" ht="25.5"/>
    <row r="214" ht="25.5"/>
    <row r="215" ht="25.5"/>
    <row r="216" ht="25.5"/>
    <row r="217" ht="25.5"/>
    <row r="218" ht="25.5"/>
    <row r="219" ht="25.5"/>
    <row r="220" ht="25.5"/>
    <row r="221" ht="25.5"/>
    <row r="222" ht="25.5"/>
    <row r="223" ht="25.5"/>
    <row r="224" ht="25.5"/>
    <row r="225" ht="25.5"/>
    <row r="226" ht="25.5"/>
    <row r="227" ht="25.5"/>
    <row r="228" ht="25.5"/>
    <row r="229" ht="25.5"/>
    <row r="230" ht="25.5"/>
    <row r="231" ht="25.5"/>
    <row r="232" ht="25.5"/>
    <row r="233" ht="25.5"/>
    <row r="234" ht="25.5"/>
    <row r="235" ht="25.5"/>
    <row r="236" ht="25.5"/>
    <row r="237" ht="25.5"/>
    <row r="238" ht="25.5"/>
    <row r="239" ht="25.5"/>
    <row r="240" ht="25.5"/>
    <row r="241" ht="25.5"/>
    <row r="242" ht="25.5"/>
    <row r="243" ht="25.5"/>
    <row r="244" ht="25.5"/>
    <row r="245" ht="25.5"/>
    <row r="246" ht="25.5"/>
    <row r="247" ht="25.5"/>
    <row r="248" ht="25.5"/>
    <row r="249" ht="25.5"/>
    <row r="250" ht="25.5"/>
    <row r="251" ht="25.5"/>
    <row r="252" ht="25.5"/>
    <row r="253" ht="25.5"/>
    <row r="254" ht="25.5"/>
    <row r="255" ht="25.5"/>
    <row r="256" ht="25.5"/>
    <row r="257" ht="25.5"/>
    <row r="258" ht="25.5"/>
    <row r="259" ht="25.5"/>
    <row r="260" ht="25.5"/>
    <row r="261" ht="25.5"/>
    <row r="262" ht="25.5"/>
    <row r="263" ht="25.5"/>
    <row r="264" ht="25.5"/>
    <row r="265" ht="25.5"/>
    <row r="266" ht="25.5"/>
    <row r="267" ht="25.5"/>
    <row r="268" ht="25.5"/>
    <row r="269" ht="25.5"/>
    <row r="270" ht="25.5"/>
    <row r="271" ht="25.5"/>
    <row r="272" ht="25.5"/>
    <row r="273" ht="25.5"/>
    <row r="274" ht="25.5"/>
    <row r="275" ht="25.5"/>
    <row r="276" ht="25.5"/>
    <row r="277" ht="25.5"/>
    <row r="278" ht="25.5"/>
    <row r="279" ht="25.5"/>
    <row r="280" ht="25.5"/>
    <row r="281" ht="25.5"/>
    <row r="282" ht="25.5"/>
    <row r="283" ht="25.5"/>
    <row r="284" ht="25.5"/>
    <row r="285" ht="25.5"/>
    <row r="286" ht="25.5"/>
    <row r="287" ht="25.5"/>
    <row r="288" ht="25.5"/>
    <row r="289" ht="25.5"/>
    <row r="290" ht="25.5"/>
    <row r="291" ht="25.5"/>
    <row r="292" ht="25.5"/>
    <row r="293" ht="25.5"/>
    <row r="294" ht="25.5"/>
    <row r="295" ht="25.5"/>
    <row r="296" ht="25.5"/>
    <row r="297" ht="25.5"/>
    <row r="298" ht="25.5"/>
    <row r="299" ht="25.5"/>
    <row r="300" ht="25.5"/>
    <row r="301" ht="25.5"/>
    <row r="302" ht="25.5"/>
    <row r="303" ht="25.5"/>
    <row r="304" ht="25.5"/>
    <row r="305" ht="25.5"/>
    <row r="306" ht="25.5"/>
    <row r="307" ht="25.5"/>
    <row r="308" ht="25.5"/>
    <row r="309" ht="25.5"/>
    <row r="310" ht="25.5"/>
    <row r="311" ht="25.5"/>
    <row r="312" ht="25.5"/>
    <row r="313" ht="25.5"/>
    <row r="314" ht="25.5"/>
    <row r="315" ht="25.5"/>
    <row r="316" ht="25.5"/>
    <row r="317" ht="25.5"/>
    <row r="318" ht="25.5"/>
    <row r="319" ht="25.5"/>
    <row r="320" ht="25.5"/>
    <row r="321" ht="25.5"/>
    <row r="322" ht="25.5"/>
    <row r="323" ht="25.5"/>
    <row r="324" ht="25.5"/>
    <row r="325" ht="25.5"/>
    <row r="326" ht="25.5"/>
    <row r="327" ht="25.5"/>
    <row r="328" ht="25.5"/>
    <row r="329" ht="25.5"/>
    <row r="330" ht="25.5"/>
    <row r="331" ht="25.5"/>
    <row r="332" ht="25.5"/>
    <row r="333" ht="25.5"/>
    <row r="334" ht="25.5"/>
    <row r="335" ht="25.5"/>
    <row r="336" ht="25.5"/>
    <row r="337" ht="25.5"/>
    <row r="338" ht="25.5"/>
    <row r="339" ht="25.5"/>
    <row r="340" ht="25.5"/>
    <row r="341" ht="25.5"/>
    <row r="342" ht="25.5"/>
    <row r="343" ht="25.5"/>
    <row r="344" ht="25.5"/>
    <row r="345" ht="25.5"/>
    <row r="346" ht="25.5"/>
    <row r="347" ht="25.5"/>
    <row r="348" ht="25.5"/>
    <row r="349" ht="25.5"/>
    <row r="350" ht="25.5"/>
    <row r="351" ht="25.5"/>
    <row r="352" ht="25.5"/>
    <row r="353" ht="25.5"/>
    <row r="354" ht="25.5"/>
    <row r="355" ht="25.5"/>
    <row r="356" ht="25.5"/>
    <row r="357" ht="25.5"/>
    <row r="358" ht="25.5"/>
    <row r="359" ht="25.5"/>
    <row r="360" ht="25.5"/>
    <row r="361" ht="25.5"/>
    <row r="362" ht="25.5"/>
    <row r="363" ht="25.5"/>
    <row r="364" ht="25.5"/>
    <row r="365" ht="25.5"/>
    <row r="366" ht="25.5"/>
    <row r="367" ht="25.5"/>
    <row r="368" ht="25.5"/>
    <row r="369" ht="25.5"/>
    <row r="370" ht="25.5"/>
    <row r="371" ht="25.5"/>
    <row r="372" ht="25.5"/>
    <row r="373" ht="25.5"/>
    <row r="374" ht="25.5"/>
    <row r="375" ht="25.5"/>
    <row r="376" ht="25.5"/>
    <row r="377" ht="25.5"/>
    <row r="378" ht="25.5"/>
    <row r="379" ht="25.5"/>
    <row r="380" ht="25.5"/>
    <row r="381" ht="25.5"/>
    <row r="382" ht="25.5"/>
    <row r="383" ht="25.5"/>
    <row r="384" ht="25.5"/>
    <row r="385" ht="25.5"/>
    <row r="386" ht="25.5"/>
    <row r="387" ht="25.5"/>
    <row r="388" ht="25.5"/>
    <row r="389" ht="25.5"/>
    <row r="390" ht="25.5"/>
    <row r="391" ht="25.5"/>
    <row r="392" ht="25.5"/>
    <row r="393" ht="25.5"/>
    <row r="394" ht="25.5"/>
    <row r="395" ht="25.5"/>
    <row r="396" ht="25.5"/>
    <row r="397" ht="25.5"/>
    <row r="398" ht="25.5"/>
    <row r="399" ht="25.5"/>
    <row r="400" ht="25.5"/>
    <row r="401" ht="25.5"/>
    <row r="402" ht="25.5"/>
    <row r="403" ht="25.5"/>
    <row r="404" ht="25.5"/>
    <row r="405" ht="25.5"/>
    <row r="406" ht="25.5"/>
    <row r="407" ht="25.5"/>
    <row r="408" ht="25.5"/>
    <row r="409" ht="25.5"/>
    <row r="410" ht="25.5"/>
    <row r="411" ht="25.5"/>
    <row r="412" ht="25.5"/>
    <row r="413" ht="25.5"/>
    <row r="414" ht="25.5"/>
    <row r="415" ht="25.5"/>
    <row r="416" ht="25.5"/>
    <row r="417" ht="25.5"/>
    <row r="418" ht="25.5"/>
    <row r="419" ht="25.5"/>
    <row r="420" ht="25.5"/>
    <row r="421" ht="25.5"/>
    <row r="422" ht="25.5"/>
    <row r="423" ht="25.5"/>
    <row r="424" ht="25.5"/>
    <row r="425" ht="25.5"/>
    <row r="426" ht="25.5"/>
    <row r="427" ht="25.5"/>
    <row r="428" ht="25.5"/>
    <row r="429" ht="25.5"/>
    <row r="430" ht="25.5"/>
    <row r="431" ht="25.5"/>
    <row r="432" ht="25.5"/>
    <row r="433" ht="25.5"/>
    <row r="434" ht="25.5"/>
    <row r="435" ht="25.5"/>
    <row r="436" ht="25.5"/>
    <row r="437" ht="25.5"/>
    <row r="438" ht="25.5"/>
    <row r="439" ht="25.5"/>
    <row r="440" ht="25.5"/>
    <row r="441" ht="25.5"/>
    <row r="442" ht="25.5"/>
    <row r="443" ht="25.5"/>
    <row r="444" ht="25.5"/>
    <row r="445" ht="25.5"/>
    <row r="446" ht="25.5"/>
    <row r="447" ht="25.5"/>
    <row r="448" ht="25.5"/>
    <row r="449" ht="25.5"/>
    <row r="450" ht="25.5"/>
    <row r="451" ht="25.5"/>
    <row r="452" ht="25.5"/>
    <row r="453" ht="25.5"/>
    <row r="454" ht="25.5"/>
    <row r="455" ht="25.5"/>
    <row r="456" ht="25.5"/>
    <row r="457" ht="25.5"/>
    <row r="458" ht="25.5"/>
    <row r="459" ht="25.5"/>
    <row r="460" ht="25.5"/>
    <row r="461" ht="25.5"/>
    <row r="462" ht="25.5"/>
    <row r="463" ht="25.5"/>
    <row r="464" ht="25.5"/>
    <row r="465" ht="25.5"/>
    <row r="466" ht="25.5"/>
    <row r="467" ht="25.5"/>
    <row r="468" ht="25.5"/>
    <row r="469" ht="25.5"/>
    <row r="470" ht="25.5"/>
    <row r="471" ht="25.5"/>
    <row r="472" ht="25.5"/>
    <row r="473" ht="25.5"/>
    <row r="474" ht="25.5"/>
    <row r="475" ht="25.5"/>
    <row r="476" ht="25.5"/>
    <row r="477" ht="25.5"/>
    <row r="478" ht="25.5"/>
    <row r="479" ht="25.5"/>
    <row r="480" ht="25.5"/>
    <row r="481" ht="25.5"/>
    <row r="482" ht="25.5"/>
    <row r="483" ht="25.5"/>
    <row r="484" ht="25.5"/>
    <row r="485" ht="25.5"/>
    <row r="486" ht="25.5"/>
    <row r="487" ht="25.5"/>
    <row r="488" ht="25.5"/>
    <row r="489" ht="25.5"/>
    <row r="490" ht="25.5"/>
    <row r="491" ht="25.5"/>
    <row r="492" ht="25.5"/>
    <row r="493" ht="25.5"/>
    <row r="494" ht="25.5"/>
    <row r="495" ht="25.5"/>
    <row r="496" ht="25.5"/>
    <row r="497" ht="25.5"/>
    <row r="498" ht="25.5"/>
    <row r="499" ht="25.5"/>
    <row r="500" ht="25.5"/>
    <row r="501" ht="25.5"/>
    <row r="502" ht="25.5"/>
    <row r="503" ht="25.5"/>
    <row r="504" ht="25.5"/>
    <row r="505" ht="25.5"/>
    <row r="506" ht="25.5"/>
    <row r="507" ht="25.5"/>
    <row r="508" ht="25.5"/>
    <row r="509" ht="25.5"/>
    <row r="510" ht="25.5"/>
    <row r="511" ht="25.5"/>
    <row r="512" ht="25.5"/>
    <row r="513" ht="25.5"/>
    <row r="514" ht="25.5"/>
    <row r="515" ht="25.5"/>
    <row r="516" ht="25.5"/>
    <row r="517" ht="25.5"/>
    <row r="518" ht="25.5"/>
    <row r="519" ht="25.5"/>
    <row r="520" ht="25.5"/>
    <row r="521" ht="25.5"/>
    <row r="522" ht="25.5"/>
    <row r="523" ht="25.5"/>
    <row r="524" ht="25.5"/>
    <row r="525" ht="25.5"/>
    <row r="526" ht="25.5"/>
    <row r="527" ht="25.5"/>
    <row r="528" ht="25.5"/>
    <row r="529" ht="25.5"/>
    <row r="530" ht="25.5"/>
    <row r="531" ht="25.5"/>
    <row r="532" ht="25.5"/>
    <row r="533" ht="25.5"/>
    <row r="534" ht="25.5"/>
    <row r="535" ht="25.5"/>
    <row r="536" ht="25.5"/>
    <row r="537" ht="25.5"/>
    <row r="538" ht="25.5"/>
    <row r="539" ht="25.5"/>
    <row r="540" ht="25.5"/>
    <row r="541" ht="25.5"/>
    <row r="542" ht="25.5"/>
    <row r="543" ht="25.5"/>
    <row r="544" ht="25.5"/>
    <row r="545" ht="25.5"/>
    <row r="546" ht="25.5"/>
    <row r="547" ht="25.5"/>
    <row r="548" ht="25.5"/>
    <row r="549" ht="25.5"/>
    <row r="550" ht="25.5"/>
    <row r="551" ht="25.5"/>
    <row r="552" ht="25.5"/>
    <row r="553" ht="25.5"/>
    <row r="554" ht="25.5"/>
    <row r="555" ht="25.5"/>
    <row r="556" ht="25.5"/>
    <row r="557" ht="25.5"/>
    <row r="558" ht="25.5"/>
    <row r="559" ht="25.5"/>
    <row r="560" ht="25.5"/>
    <row r="561" ht="25.5"/>
    <row r="562" ht="25.5"/>
    <row r="563" ht="25.5"/>
    <row r="564" ht="25.5"/>
    <row r="565" ht="25.5"/>
    <row r="566" ht="25.5"/>
    <row r="567" ht="25.5"/>
    <row r="568" ht="25.5"/>
    <row r="569" ht="25.5"/>
    <row r="570" ht="25.5"/>
    <row r="571" ht="25.5"/>
    <row r="572" ht="25.5"/>
    <row r="573" ht="25.5"/>
    <row r="574" ht="25.5"/>
    <row r="575" ht="25.5"/>
    <row r="576" ht="25.5"/>
    <row r="577" ht="25.5"/>
    <row r="578" ht="25.5"/>
    <row r="579" ht="25.5"/>
    <row r="580" ht="25.5"/>
    <row r="581" ht="25.5"/>
    <row r="582" ht="25.5"/>
    <row r="583" ht="25.5"/>
    <row r="584" ht="25.5"/>
    <row r="585" ht="25.5"/>
    <row r="586" ht="25.5"/>
    <row r="587" ht="25.5"/>
    <row r="588" ht="25.5"/>
    <row r="589" ht="25.5"/>
    <row r="590" ht="25.5"/>
    <row r="591" ht="25.5"/>
    <row r="592" ht="25.5"/>
    <row r="593" ht="25.5"/>
    <row r="594" ht="25.5"/>
    <row r="595" ht="25.5"/>
    <row r="596" ht="25.5"/>
    <row r="597" ht="25.5"/>
    <row r="598" ht="25.5"/>
    <row r="599" ht="25.5"/>
    <row r="600" ht="25.5"/>
    <row r="601" ht="25.5"/>
    <row r="602" ht="25.5"/>
    <row r="603" ht="25.5"/>
    <row r="604" ht="25.5"/>
    <row r="605" ht="25.5"/>
    <row r="606" ht="25.5"/>
    <row r="607" ht="25.5"/>
    <row r="608" ht="25.5"/>
    <row r="609" ht="25.5"/>
    <row r="610" ht="25.5"/>
    <row r="611" ht="25.5"/>
    <row r="612" ht="25.5"/>
    <row r="613" ht="25.5"/>
    <row r="614" ht="25.5"/>
    <row r="615" ht="25.5"/>
    <row r="616" ht="25.5"/>
    <row r="617" ht="25.5"/>
    <row r="618" ht="25.5"/>
    <row r="619" ht="25.5"/>
    <row r="620" ht="25.5"/>
    <row r="621" ht="25.5"/>
    <row r="622" ht="25.5"/>
    <row r="623" ht="25.5"/>
    <row r="624" ht="25.5"/>
    <row r="625" ht="25.5"/>
    <row r="626" ht="25.5"/>
    <row r="627" ht="25.5"/>
    <row r="628" ht="25.5"/>
    <row r="629" ht="25.5"/>
    <row r="630" ht="25.5"/>
    <row r="631" ht="25.5"/>
    <row r="632" ht="25.5"/>
    <row r="633" ht="25.5"/>
    <row r="634" ht="25.5"/>
    <row r="635" ht="25.5"/>
    <row r="636" ht="25.5"/>
    <row r="637" ht="25.5"/>
    <row r="638" ht="25.5"/>
    <row r="639" ht="25.5"/>
    <row r="640" ht="25.5"/>
    <row r="641" ht="25.5"/>
    <row r="642" ht="25.5"/>
    <row r="643" ht="25.5"/>
    <row r="644" ht="25.5"/>
    <row r="645" ht="25.5"/>
    <row r="646" ht="25.5"/>
    <row r="647" ht="25.5"/>
    <row r="648" ht="25.5"/>
    <row r="649" ht="25.5"/>
    <row r="650" ht="25.5"/>
    <row r="651" ht="25.5"/>
    <row r="652" ht="25.5"/>
    <row r="653" ht="25.5"/>
    <row r="654" ht="25.5"/>
    <row r="655" ht="25.5"/>
    <row r="656" ht="25.5"/>
    <row r="657" ht="25.5"/>
    <row r="658" ht="25.5"/>
    <row r="659" ht="25.5"/>
    <row r="660" ht="25.5"/>
    <row r="661" ht="25.5"/>
    <row r="662" ht="25.5"/>
    <row r="663" ht="25.5"/>
    <row r="664" ht="25.5"/>
    <row r="665" ht="25.5"/>
    <row r="666" ht="25.5"/>
    <row r="667" ht="25.5"/>
    <row r="668" ht="25.5"/>
    <row r="669" ht="25.5"/>
    <row r="670" ht="25.5"/>
    <row r="671" ht="25.5"/>
    <row r="672" ht="25.5"/>
    <row r="673" ht="25.5"/>
    <row r="674" ht="25.5"/>
    <row r="675" ht="25.5"/>
    <row r="676" ht="25.5"/>
    <row r="677" ht="25.5"/>
    <row r="678" ht="25.5"/>
    <row r="679" ht="25.5"/>
    <row r="680" ht="25.5"/>
    <row r="681" ht="25.5"/>
    <row r="682" ht="25.5"/>
    <row r="683" ht="25.5"/>
    <row r="684" ht="25.5"/>
    <row r="685" ht="25.5"/>
    <row r="686" ht="25.5"/>
    <row r="687" ht="25.5"/>
    <row r="688" ht="25.5"/>
    <row r="689" ht="25.5"/>
    <row r="690" ht="25.5"/>
    <row r="691" ht="25.5"/>
    <row r="692" ht="25.5"/>
    <row r="693" ht="25.5"/>
    <row r="694" ht="25.5"/>
    <row r="695" ht="25.5"/>
    <row r="696" ht="25.5"/>
    <row r="697" ht="25.5"/>
    <row r="698" ht="25.5"/>
    <row r="699" ht="25.5"/>
    <row r="700" ht="25.5"/>
    <row r="701" ht="25.5"/>
    <row r="702" ht="25.5"/>
    <row r="703" ht="25.5"/>
    <row r="704" ht="25.5"/>
    <row r="705" ht="25.5"/>
    <row r="706" ht="25.5"/>
    <row r="707" ht="25.5"/>
    <row r="708" ht="25.5"/>
    <row r="709" ht="25.5"/>
    <row r="710" ht="25.5"/>
    <row r="711" ht="25.5"/>
    <row r="712" ht="25.5"/>
    <row r="713" ht="25.5"/>
    <row r="714" ht="25.5"/>
    <row r="715" ht="25.5"/>
    <row r="716" ht="25.5"/>
    <row r="717" ht="25.5"/>
    <row r="718" ht="25.5"/>
    <row r="719" ht="25.5"/>
    <row r="720" ht="25.5"/>
    <row r="721" ht="25.5"/>
    <row r="722" ht="25.5"/>
    <row r="723" ht="25.5"/>
    <row r="724" ht="25.5"/>
    <row r="725" ht="25.5"/>
    <row r="726" ht="25.5"/>
    <row r="727" ht="25.5"/>
    <row r="728" ht="25.5"/>
    <row r="729" ht="25.5"/>
    <row r="730" ht="25.5"/>
    <row r="731" ht="25.5"/>
    <row r="732" ht="25.5"/>
    <row r="733" ht="25.5"/>
    <row r="734" ht="25.5"/>
    <row r="735" ht="25.5"/>
    <row r="736" ht="25.5"/>
    <row r="737" ht="25.5"/>
    <row r="738" ht="25.5"/>
    <row r="739" ht="25.5"/>
    <row r="740" ht="25.5"/>
    <row r="741" ht="25.5"/>
    <row r="742" ht="25.5"/>
    <row r="743" ht="25.5"/>
    <row r="744" ht="25.5"/>
    <row r="745" ht="25.5"/>
    <row r="746" ht="25.5"/>
    <row r="747" ht="25.5"/>
    <row r="748" ht="25.5"/>
    <row r="749" ht="25.5"/>
    <row r="750" ht="25.5"/>
    <row r="751" ht="25.5"/>
    <row r="752" ht="25.5"/>
    <row r="753" ht="25.5"/>
    <row r="754" ht="25.5"/>
    <row r="755" ht="25.5"/>
    <row r="756" ht="25.5"/>
    <row r="757" ht="25.5"/>
    <row r="758" ht="25.5"/>
    <row r="759" ht="25.5"/>
    <row r="760" ht="25.5"/>
    <row r="761" ht="25.5"/>
    <row r="762" ht="25.5"/>
    <row r="763" ht="25.5"/>
    <row r="764" ht="25.5"/>
    <row r="765" ht="25.5"/>
    <row r="766" ht="25.5"/>
    <row r="767" ht="25.5"/>
    <row r="768" ht="25.5"/>
    <row r="769" ht="25.5"/>
    <row r="770" ht="25.5"/>
    <row r="771" ht="25.5"/>
    <row r="772" ht="25.5"/>
    <row r="773" ht="25.5"/>
    <row r="774" ht="25.5"/>
    <row r="775" ht="25.5"/>
    <row r="776" ht="25.5"/>
    <row r="777" ht="25.5"/>
    <row r="778" ht="25.5"/>
    <row r="779" ht="25.5"/>
    <row r="780" ht="25.5"/>
    <row r="781" ht="25.5"/>
    <row r="782" ht="25.5"/>
    <row r="783" ht="25.5"/>
    <row r="784" ht="25.5"/>
    <row r="785" ht="25.5"/>
    <row r="786" ht="25.5"/>
    <row r="787" ht="25.5"/>
    <row r="788" ht="25.5"/>
    <row r="789" ht="25.5"/>
    <row r="790" ht="25.5"/>
    <row r="791" ht="25.5"/>
    <row r="792" ht="25.5"/>
    <row r="793" ht="25.5"/>
    <row r="794" ht="25.5"/>
    <row r="795" ht="25.5"/>
    <row r="796" ht="25.5"/>
    <row r="797" ht="25.5"/>
    <row r="798" ht="25.5"/>
    <row r="799" ht="25.5"/>
    <row r="800" ht="25.5"/>
    <row r="801" ht="25.5"/>
    <row r="802" ht="25.5"/>
    <row r="803" ht="25.5"/>
    <row r="804" ht="25.5"/>
    <row r="805" ht="25.5"/>
    <row r="806" ht="25.5"/>
    <row r="807" ht="25.5"/>
    <row r="808" ht="25.5"/>
    <row r="809" ht="25.5"/>
    <row r="810" ht="25.5"/>
    <row r="811" ht="25.5"/>
    <row r="812" ht="25.5"/>
    <row r="813" ht="25.5"/>
    <row r="814" ht="25.5"/>
    <row r="815" ht="25.5"/>
    <row r="816" ht="25.5"/>
    <row r="817" ht="25.5"/>
    <row r="818" ht="25.5"/>
    <row r="819" ht="25.5"/>
    <row r="820" ht="25.5"/>
    <row r="821" ht="25.5"/>
    <row r="822" ht="25.5"/>
    <row r="823" ht="25.5"/>
    <row r="824" ht="25.5"/>
    <row r="825" ht="25.5"/>
    <row r="826" ht="25.5"/>
    <row r="827" ht="25.5"/>
    <row r="828" ht="25.5"/>
    <row r="829" ht="25.5"/>
    <row r="830" ht="25.5"/>
    <row r="831" ht="25.5"/>
    <row r="832" ht="25.5"/>
    <row r="833" ht="25.5"/>
    <row r="834" ht="25.5"/>
    <row r="835" ht="25.5"/>
    <row r="836" ht="25.5"/>
    <row r="837" ht="25.5"/>
    <row r="838" ht="25.5"/>
    <row r="839" ht="25.5"/>
    <row r="840" ht="25.5"/>
    <row r="841" ht="25.5"/>
    <row r="842" ht="25.5"/>
    <row r="843" ht="25.5"/>
    <row r="844" ht="25.5"/>
    <row r="845" ht="25.5"/>
    <row r="846" ht="25.5"/>
    <row r="847" ht="25.5"/>
    <row r="848" ht="25.5"/>
    <row r="849" ht="25.5"/>
    <row r="850" ht="25.5"/>
    <row r="851" ht="25.5"/>
    <row r="852" ht="25.5"/>
    <row r="853" ht="25.5"/>
    <row r="854" ht="25.5"/>
    <row r="855" ht="25.5"/>
    <row r="856" ht="25.5"/>
    <row r="857" ht="25.5"/>
    <row r="858" ht="25.5"/>
    <row r="859" ht="25.5"/>
    <row r="860" ht="25.5"/>
    <row r="861" ht="25.5"/>
    <row r="862" ht="25.5"/>
    <row r="863" ht="25.5"/>
    <row r="864" ht="25.5"/>
    <row r="865" ht="25.5"/>
    <row r="866" ht="25.5"/>
    <row r="867" ht="25.5"/>
    <row r="868" ht="25.5"/>
    <row r="869" ht="25.5"/>
    <row r="870" ht="25.5"/>
    <row r="871" ht="25.5"/>
    <row r="872" ht="25.5"/>
    <row r="873" ht="25.5"/>
    <row r="874" ht="25.5"/>
    <row r="875" ht="25.5"/>
    <row r="876" ht="25.5"/>
    <row r="877" ht="25.5"/>
    <row r="878" ht="25.5"/>
    <row r="879" ht="25.5"/>
    <row r="880" ht="25.5"/>
    <row r="881" ht="25.5"/>
    <row r="882" ht="25.5"/>
    <row r="883" ht="25.5"/>
    <row r="884" ht="25.5"/>
    <row r="885" ht="25.5"/>
    <row r="886" ht="25.5"/>
    <row r="887" ht="25.5"/>
    <row r="888" ht="25.5"/>
    <row r="889" ht="25.5"/>
    <row r="890" ht="25.5"/>
    <row r="891" ht="25.5"/>
    <row r="892" ht="25.5"/>
    <row r="893" ht="25.5"/>
    <row r="894" ht="25.5"/>
    <row r="895" ht="25.5"/>
    <row r="896" ht="25.5"/>
    <row r="897" ht="25.5"/>
    <row r="898" ht="25.5"/>
    <row r="899" ht="25.5"/>
    <row r="900" ht="25.5"/>
    <row r="901" ht="25.5"/>
    <row r="902" ht="25.5"/>
    <row r="903" ht="25.5"/>
    <row r="904" ht="25.5"/>
    <row r="905" ht="25.5"/>
    <row r="906" ht="25.5"/>
    <row r="907" ht="25.5"/>
    <row r="908" ht="25.5"/>
    <row r="909" ht="25.5"/>
    <row r="910" ht="25.5"/>
    <row r="911" ht="25.5"/>
    <row r="912" ht="25.5"/>
    <row r="913" ht="25.5"/>
    <row r="914" ht="25.5"/>
    <row r="915" ht="25.5"/>
    <row r="916" ht="25.5"/>
    <row r="917" ht="25.5"/>
    <row r="918" ht="25.5"/>
    <row r="919" ht="25.5"/>
    <row r="920" ht="25.5"/>
    <row r="921" ht="25.5"/>
    <row r="922" ht="25.5"/>
    <row r="923" ht="25.5"/>
    <row r="924" ht="25.5"/>
    <row r="925" ht="25.5"/>
    <row r="926" ht="25.5"/>
    <row r="927" ht="25.5"/>
    <row r="928" ht="25.5"/>
    <row r="929" ht="25.5"/>
    <row r="930" ht="25.5"/>
    <row r="931" ht="25.5"/>
    <row r="932" ht="25.5"/>
    <row r="933" ht="25.5"/>
    <row r="934" ht="25.5"/>
    <row r="935" ht="25.5"/>
    <row r="936" ht="25.5"/>
    <row r="937" ht="25.5"/>
    <row r="938" ht="25.5"/>
    <row r="939" ht="25.5"/>
    <row r="940" ht="25.5"/>
    <row r="941" ht="25.5"/>
    <row r="942" ht="25.5"/>
    <row r="943" ht="25.5"/>
    <row r="944" ht="25.5"/>
    <row r="945" ht="25.5"/>
    <row r="946" ht="25.5"/>
    <row r="947" ht="25.5"/>
    <row r="948" ht="25.5"/>
    <row r="949" ht="25.5"/>
    <row r="950" ht="25.5"/>
    <row r="951" ht="25.5"/>
    <row r="952" ht="25.5"/>
    <row r="953" ht="25.5"/>
    <row r="954" ht="25.5"/>
    <row r="955" ht="25.5"/>
    <row r="956" ht="25.5"/>
    <row r="957" ht="25.5"/>
    <row r="958" ht="25.5"/>
    <row r="959" ht="25.5"/>
    <row r="960" ht="25.5"/>
    <row r="961" ht="25.5"/>
    <row r="962" ht="25.5"/>
    <row r="963" ht="25.5"/>
    <row r="964" ht="25.5"/>
    <row r="965" ht="25.5"/>
    <row r="966" ht="25.5"/>
    <row r="967" ht="25.5"/>
    <row r="968" ht="25.5"/>
    <row r="969" ht="25.5"/>
    <row r="970" ht="25.5"/>
    <row r="971" ht="25.5"/>
    <row r="972" ht="25.5"/>
    <row r="973" ht="25.5"/>
    <row r="974" ht="25.5"/>
    <row r="975" ht="25.5"/>
    <row r="976" ht="25.5"/>
    <row r="977" ht="25.5"/>
    <row r="978" ht="25.5"/>
    <row r="979" ht="25.5"/>
    <row r="980" ht="25.5"/>
    <row r="981" ht="25.5"/>
    <row r="982" ht="25.5"/>
    <row r="983" ht="25.5"/>
    <row r="984" ht="25.5"/>
    <row r="985" ht="25.5"/>
    <row r="986" ht="25.5"/>
    <row r="987" ht="25.5"/>
    <row r="988" ht="25.5"/>
    <row r="989" ht="25.5"/>
    <row r="990" ht="25.5"/>
    <row r="991" ht="25.5"/>
    <row r="992" ht="25.5"/>
    <row r="993" ht="25.5"/>
    <row r="994" ht="25.5"/>
    <row r="995" ht="25.5"/>
    <row r="996" ht="25.5"/>
    <row r="997" ht="25.5"/>
    <row r="998" ht="25.5"/>
    <row r="999" ht="25.5"/>
    <row r="1000" ht="25.5"/>
  </sheetData>
  <mergeCells count="10">
    <mergeCell ref="A34:M34"/>
    <mergeCell ref="B6:D6"/>
    <mergeCell ref="E6:G6"/>
    <mergeCell ref="H5:J6"/>
    <mergeCell ref="A1:Q1"/>
    <mergeCell ref="A2:M2"/>
    <mergeCell ref="A3:J3"/>
    <mergeCell ref="B5:D5"/>
    <mergeCell ref="E5:G5"/>
    <mergeCell ref="A5:A7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7"/>
  <sheetViews>
    <sheetView zoomScale="50" zoomScaleNormal="50" workbookViewId="0">
      <selection activeCell="D34" sqref="D34"/>
    </sheetView>
  </sheetViews>
  <sheetFormatPr defaultRowHeight="25.5"/>
  <cols>
    <col min="1" max="1" width="103.85546875" style="412" customWidth="1"/>
    <col min="2" max="10" width="19.7109375" style="412" customWidth="1"/>
    <col min="11" max="12" width="10.7109375" style="412" customWidth="1"/>
    <col min="13" max="13" width="9.140625" style="412"/>
    <col min="14" max="14" width="12.85546875" style="412" customWidth="1"/>
    <col min="15" max="15" width="23.42578125" style="412" customWidth="1"/>
    <col min="16" max="17" width="9.140625" style="412"/>
    <col min="18" max="18" width="10.5703125" style="412" bestFit="1" customWidth="1"/>
    <col min="19" max="19" width="11.28515625" style="412" customWidth="1"/>
    <col min="20" max="256" width="9.140625" style="412"/>
    <col min="257" max="257" width="103.85546875" style="412" customWidth="1"/>
    <col min="258" max="266" width="19.7109375" style="412" customWidth="1"/>
    <col min="267" max="268" width="10.7109375" style="412" customWidth="1"/>
    <col min="269" max="269" width="9.140625" style="412"/>
    <col min="270" max="270" width="12.85546875" style="412" customWidth="1"/>
    <col min="271" max="271" width="23.42578125" style="412" customWidth="1"/>
    <col min="272" max="273" width="9.140625" style="412"/>
    <col min="274" max="274" width="10.5703125" style="412" bestFit="1" customWidth="1"/>
    <col min="275" max="275" width="11.28515625" style="412" customWidth="1"/>
    <col min="276" max="512" width="9.140625" style="412"/>
    <col min="513" max="513" width="103.85546875" style="412" customWidth="1"/>
    <col min="514" max="522" width="19.7109375" style="412" customWidth="1"/>
    <col min="523" max="524" width="10.7109375" style="412" customWidth="1"/>
    <col min="525" max="525" width="9.140625" style="412"/>
    <col min="526" max="526" width="12.85546875" style="412" customWidth="1"/>
    <col min="527" max="527" width="23.42578125" style="412" customWidth="1"/>
    <col min="528" max="529" width="9.140625" style="412"/>
    <col min="530" max="530" width="10.5703125" style="412" bestFit="1" customWidth="1"/>
    <col min="531" max="531" width="11.28515625" style="412" customWidth="1"/>
    <col min="532" max="768" width="9.140625" style="412"/>
    <col min="769" max="769" width="103.85546875" style="412" customWidth="1"/>
    <col min="770" max="778" width="19.7109375" style="412" customWidth="1"/>
    <col min="779" max="780" width="10.7109375" style="412" customWidth="1"/>
    <col min="781" max="781" width="9.140625" style="412"/>
    <col min="782" max="782" width="12.85546875" style="412" customWidth="1"/>
    <col min="783" max="783" width="23.42578125" style="412" customWidth="1"/>
    <col min="784" max="785" width="9.140625" style="412"/>
    <col min="786" max="786" width="10.5703125" style="412" bestFit="1" customWidth="1"/>
    <col min="787" max="787" width="11.28515625" style="412" customWidth="1"/>
    <col min="788" max="1024" width="9.140625" style="412"/>
    <col min="1025" max="1025" width="103.85546875" style="412" customWidth="1"/>
    <col min="1026" max="1034" width="19.7109375" style="412" customWidth="1"/>
    <col min="1035" max="1036" width="10.7109375" style="412" customWidth="1"/>
    <col min="1037" max="1037" width="9.140625" style="412"/>
    <col min="1038" max="1038" width="12.85546875" style="412" customWidth="1"/>
    <col min="1039" max="1039" width="23.42578125" style="412" customWidth="1"/>
    <col min="1040" max="1041" width="9.140625" style="412"/>
    <col min="1042" max="1042" width="10.5703125" style="412" bestFit="1" customWidth="1"/>
    <col min="1043" max="1043" width="11.28515625" style="412" customWidth="1"/>
    <col min="1044" max="1280" width="9.140625" style="412"/>
    <col min="1281" max="1281" width="103.85546875" style="412" customWidth="1"/>
    <col min="1282" max="1290" width="19.7109375" style="412" customWidth="1"/>
    <col min="1291" max="1292" width="10.7109375" style="412" customWidth="1"/>
    <col min="1293" max="1293" width="9.140625" style="412"/>
    <col min="1294" max="1294" width="12.85546875" style="412" customWidth="1"/>
    <col min="1295" max="1295" width="23.42578125" style="412" customWidth="1"/>
    <col min="1296" max="1297" width="9.140625" style="412"/>
    <col min="1298" max="1298" width="10.5703125" style="412" bestFit="1" customWidth="1"/>
    <col min="1299" max="1299" width="11.28515625" style="412" customWidth="1"/>
    <col min="1300" max="1536" width="9.140625" style="412"/>
    <col min="1537" max="1537" width="103.85546875" style="412" customWidth="1"/>
    <col min="1538" max="1546" width="19.7109375" style="412" customWidth="1"/>
    <col min="1547" max="1548" width="10.7109375" style="412" customWidth="1"/>
    <col min="1549" max="1549" width="9.140625" style="412"/>
    <col min="1550" max="1550" width="12.85546875" style="412" customWidth="1"/>
    <col min="1551" max="1551" width="23.42578125" style="412" customWidth="1"/>
    <col min="1552" max="1553" width="9.140625" style="412"/>
    <col min="1554" max="1554" width="10.5703125" style="412" bestFit="1" customWidth="1"/>
    <col min="1555" max="1555" width="11.28515625" style="412" customWidth="1"/>
    <col min="1556" max="1792" width="9.140625" style="412"/>
    <col min="1793" max="1793" width="103.85546875" style="412" customWidth="1"/>
    <col min="1794" max="1802" width="19.7109375" style="412" customWidth="1"/>
    <col min="1803" max="1804" width="10.7109375" style="412" customWidth="1"/>
    <col min="1805" max="1805" width="9.140625" style="412"/>
    <col min="1806" max="1806" width="12.85546875" style="412" customWidth="1"/>
    <col min="1807" max="1807" width="23.42578125" style="412" customWidth="1"/>
    <col min="1808" max="1809" width="9.140625" style="412"/>
    <col min="1810" max="1810" width="10.5703125" style="412" bestFit="1" customWidth="1"/>
    <col min="1811" max="1811" width="11.28515625" style="412" customWidth="1"/>
    <col min="1812" max="2048" width="9.140625" style="412"/>
    <col min="2049" max="2049" width="103.85546875" style="412" customWidth="1"/>
    <col min="2050" max="2058" width="19.7109375" style="412" customWidth="1"/>
    <col min="2059" max="2060" width="10.7109375" style="412" customWidth="1"/>
    <col min="2061" max="2061" width="9.140625" style="412"/>
    <col min="2062" max="2062" width="12.85546875" style="412" customWidth="1"/>
    <col min="2063" max="2063" width="23.42578125" style="412" customWidth="1"/>
    <col min="2064" max="2065" width="9.140625" style="412"/>
    <col min="2066" max="2066" width="10.5703125" style="412" bestFit="1" customWidth="1"/>
    <col min="2067" max="2067" width="11.28515625" style="412" customWidth="1"/>
    <col min="2068" max="2304" width="9.140625" style="412"/>
    <col min="2305" max="2305" width="103.85546875" style="412" customWidth="1"/>
    <col min="2306" max="2314" width="19.7109375" style="412" customWidth="1"/>
    <col min="2315" max="2316" width="10.7109375" style="412" customWidth="1"/>
    <col min="2317" max="2317" width="9.140625" style="412"/>
    <col min="2318" max="2318" width="12.85546875" style="412" customWidth="1"/>
    <col min="2319" max="2319" width="23.42578125" style="412" customWidth="1"/>
    <col min="2320" max="2321" width="9.140625" style="412"/>
    <col min="2322" max="2322" width="10.5703125" style="412" bestFit="1" customWidth="1"/>
    <col min="2323" max="2323" width="11.28515625" style="412" customWidth="1"/>
    <col min="2324" max="2560" width="9.140625" style="412"/>
    <col min="2561" max="2561" width="103.85546875" style="412" customWidth="1"/>
    <col min="2562" max="2570" width="19.7109375" style="412" customWidth="1"/>
    <col min="2571" max="2572" width="10.7109375" style="412" customWidth="1"/>
    <col min="2573" max="2573" width="9.140625" style="412"/>
    <col min="2574" max="2574" width="12.85546875" style="412" customWidth="1"/>
    <col min="2575" max="2575" width="23.42578125" style="412" customWidth="1"/>
    <col min="2576" max="2577" width="9.140625" style="412"/>
    <col min="2578" max="2578" width="10.5703125" style="412" bestFit="1" customWidth="1"/>
    <col min="2579" max="2579" width="11.28515625" style="412" customWidth="1"/>
    <col min="2580" max="2816" width="9.140625" style="412"/>
    <col min="2817" max="2817" width="103.85546875" style="412" customWidth="1"/>
    <col min="2818" max="2826" width="19.7109375" style="412" customWidth="1"/>
    <col min="2827" max="2828" width="10.7109375" style="412" customWidth="1"/>
    <col min="2829" max="2829" width="9.140625" style="412"/>
    <col min="2830" max="2830" width="12.85546875" style="412" customWidth="1"/>
    <col min="2831" max="2831" width="23.42578125" style="412" customWidth="1"/>
    <col min="2832" max="2833" width="9.140625" style="412"/>
    <col min="2834" max="2834" width="10.5703125" style="412" bestFit="1" customWidth="1"/>
    <col min="2835" max="2835" width="11.28515625" style="412" customWidth="1"/>
    <col min="2836" max="3072" width="9.140625" style="412"/>
    <col min="3073" max="3073" width="103.85546875" style="412" customWidth="1"/>
    <col min="3074" max="3082" width="19.7109375" style="412" customWidth="1"/>
    <col min="3083" max="3084" width="10.7109375" style="412" customWidth="1"/>
    <col min="3085" max="3085" width="9.140625" style="412"/>
    <col min="3086" max="3086" width="12.85546875" style="412" customWidth="1"/>
    <col min="3087" max="3087" width="23.42578125" style="412" customWidth="1"/>
    <col min="3088" max="3089" width="9.140625" style="412"/>
    <col min="3090" max="3090" width="10.5703125" style="412" bestFit="1" customWidth="1"/>
    <col min="3091" max="3091" width="11.28515625" style="412" customWidth="1"/>
    <col min="3092" max="3328" width="9.140625" style="412"/>
    <col min="3329" max="3329" width="103.85546875" style="412" customWidth="1"/>
    <col min="3330" max="3338" width="19.7109375" style="412" customWidth="1"/>
    <col min="3339" max="3340" width="10.7109375" style="412" customWidth="1"/>
    <col min="3341" max="3341" width="9.140625" style="412"/>
    <col min="3342" max="3342" width="12.85546875" style="412" customWidth="1"/>
    <col min="3343" max="3343" width="23.42578125" style="412" customWidth="1"/>
    <col min="3344" max="3345" width="9.140625" style="412"/>
    <col min="3346" max="3346" width="10.5703125" style="412" bestFit="1" customWidth="1"/>
    <col min="3347" max="3347" width="11.28515625" style="412" customWidth="1"/>
    <col min="3348" max="3584" width="9.140625" style="412"/>
    <col min="3585" max="3585" width="103.85546875" style="412" customWidth="1"/>
    <col min="3586" max="3594" width="19.7109375" style="412" customWidth="1"/>
    <col min="3595" max="3596" width="10.7109375" style="412" customWidth="1"/>
    <col min="3597" max="3597" width="9.140625" style="412"/>
    <col min="3598" max="3598" width="12.85546875" style="412" customWidth="1"/>
    <col min="3599" max="3599" width="23.42578125" style="412" customWidth="1"/>
    <col min="3600" max="3601" width="9.140625" style="412"/>
    <col min="3602" max="3602" width="10.5703125" style="412" bestFit="1" customWidth="1"/>
    <col min="3603" max="3603" width="11.28515625" style="412" customWidth="1"/>
    <col min="3604" max="3840" width="9.140625" style="412"/>
    <col min="3841" max="3841" width="103.85546875" style="412" customWidth="1"/>
    <col min="3842" max="3850" width="19.7109375" style="412" customWidth="1"/>
    <col min="3851" max="3852" width="10.7109375" style="412" customWidth="1"/>
    <col min="3853" max="3853" width="9.140625" style="412"/>
    <col min="3854" max="3854" width="12.85546875" style="412" customWidth="1"/>
    <col min="3855" max="3855" width="23.42578125" style="412" customWidth="1"/>
    <col min="3856" max="3857" width="9.140625" style="412"/>
    <col min="3858" max="3858" width="10.5703125" style="412" bestFit="1" customWidth="1"/>
    <col min="3859" max="3859" width="11.28515625" style="412" customWidth="1"/>
    <col min="3860" max="4096" width="9.140625" style="412"/>
    <col min="4097" max="4097" width="103.85546875" style="412" customWidth="1"/>
    <col min="4098" max="4106" width="19.7109375" style="412" customWidth="1"/>
    <col min="4107" max="4108" width="10.7109375" style="412" customWidth="1"/>
    <col min="4109" max="4109" width="9.140625" style="412"/>
    <col min="4110" max="4110" width="12.85546875" style="412" customWidth="1"/>
    <col min="4111" max="4111" width="23.42578125" style="412" customWidth="1"/>
    <col min="4112" max="4113" width="9.140625" style="412"/>
    <col min="4114" max="4114" width="10.5703125" style="412" bestFit="1" customWidth="1"/>
    <col min="4115" max="4115" width="11.28515625" style="412" customWidth="1"/>
    <col min="4116" max="4352" width="9.140625" style="412"/>
    <col min="4353" max="4353" width="103.85546875" style="412" customWidth="1"/>
    <col min="4354" max="4362" width="19.7109375" style="412" customWidth="1"/>
    <col min="4363" max="4364" width="10.7109375" style="412" customWidth="1"/>
    <col min="4365" max="4365" width="9.140625" style="412"/>
    <col min="4366" max="4366" width="12.85546875" style="412" customWidth="1"/>
    <col min="4367" max="4367" width="23.42578125" style="412" customWidth="1"/>
    <col min="4368" max="4369" width="9.140625" style="412"/>
    <col min="4370" max="4370" width="10.5703125" style="412" bestFit="1" customWidth="1"/>
    <col min="4371" max="4371" width="11.28515625" style="412" customWidth="1"/>
    <col min="4372" max="4608" width="9.140625" style="412"/>
    <col min="4609" max="4609" width="103.85546875" style="412" customWidth="1"/>
    <col min="4610" max="4618" width="19.7109375" style="412" customWidth="1"/>
    <col min="4619" max="4620" width="10.7109375" style="412" customWidth="1"/>
    <col min="4621" max="4621" width="9.140625" style="412"/>
    <col min="4622" max="4622" width="12.85546875" style="412" customWidth="1"/>
    <col min="4623" max="4623" width="23.42578125" style="412" customWidth="1"/>
    <col min="4624" max="4625" width="9.140625" style="412"/>
    <col min="4626" max="4626" width="10.5703125" style="412" bestFit="1" customWidth="1"/>
    <col min="4627" max="4627" width="11.28515625" style="412" customWidth="1"/>
    <col min="4628" max="4864" width="9.140625" style="412"/>
    <col min="4865" max="4865" width="103.85546875" style="412" customWidth="1"/>
    <col min="4866" max="4874" width="19.7109375" style="412" customWidth="1"/>
    <col min="4875" max="4876" width="10.7109375" style="412" customWidth="1"/>
    <col min="4877" max="4877" width="9.140625" style="412"/>
    <col min="4878" max="4878" width="12.85546875" style="412" customWidth="1"/>
    <col min="4879" max="4879" width="23.42578125" style="412" customWidth="1"/>
    <col min="4880" max="4881" width="9.140625" style="412"/>
    <col min="4882" max="4882" width="10.5703125" style="412" bestFit="1" customWidth="1"/>
    <col min="4883" max="4883" width="11.28515625" style="412" customWidth="1"/>
    <col min="4884" max="5120" width="9.140625" style="412"/>
    <col min="5121" max="5121" width="103.85546875" style="412" customWidth="1"/>
    <col min="5122" max="5130" width="19.7109375" style="412" customWidth="1"/>
    <col min="5131" max="5132" width="10.7109375" style="412" customWidth="1"/>
    <col min="5133" max="5133" width="9.140625" style="412"/>
    <col min="5134" max="5134" width="12.85546875" style="412" customWidth="1"/>
    <col min="5135" max="5135" width="23.42578125" style="412" customWidth="1"/>
    <col min="5136" max="5137" width="9.140625" style="412"/>
    <col min="5138" max="5138" width="10.5703125" style="412" bestFit="1" customWidth="1"/>
    <col min="5139" max="5139" width="11.28515625" style="412" customWidth="1"/>
    <col min="5140" max="5376" width="9.140625" style="412"/>
    <col min="5377" max="5377" width="103.85546875" style="412" customWidth="1"/>
    <col min="5378" max="5386" width="19.7109375" style="412" customWidth="1"/>
    <col min="5387" max="5388" width="10.7109375" style="412" customWidth="1"/>
    <col min="5389" max="5389" width="9.140625" style="412"/>
    <col min="5390" max="5390" width="12.85546875" style="412" customWidth="1"/>
    <col min="5391" max="5391" width="23.42578125" style="412" customWidth="1"/>
    <col min="5392" max="5393" width="9.140625" style="412"/>
    <col min="5394" max="5394" width="10.5703125" style="412" bestFit="1" customWidth="1"/>
    <col min="5395" max="5395" width="11.28515625" style="412" customWidth="1"/>
    <col min="5396" max="5632" width="9.140625" style="412"/>
    <col min="5633" max="5633" width="103.85546875" style="412" customWidth="1"/>
    <col min="5634" max="5642" width="19.7109375" style="412" customWidth="1"/>
    <col min="5643" max="5644" width="10.7109375" style="412" customWidth="1"/>
    <col min="5645" max="5645" width="9.140625" style="412"/>
    <col min="5646" max="5646" width="12.85546875" style="412" customWidth="1"/>
    <col min="5647" max="5647" width="23.42578125" style="412" customWidth="1"/>
    <col min="5648" max="5649" width="9.140625" style="412"/>
    <col min="5650" max="5650" width="10.5703125" style="412" bestFit="1" customWidth="1"/>
    <col min="5651" max="5651" width="11.28515625" style="412" customWidth="1"/>
    <col min="5652" max="5888" width="9.140625" style="412"/>
    <col min="5889" max="5889" width="103.85546875" style="412" customWidth="1"/>
    <col min="5890" max="5898" width="19.7109375" style="412" customWidth="1"/>
    <col min="5899" max="5900" width="10.7109375" style="412" customWidth="1"/>
    <col min="5901" max="5901" width="9.140625" style="412"/>
    <col min="5902" max="5902" width="12.85546875" style="412" customWidth="1"/>
    <col min="5903" max="5903" width="23.42578125" style="412" customWidth="1"/>
    <col min="5904" max="5905" width="9.140625" style="412"/>
    <col min="5906" max="5906" width="10.5703125" style="412" bestFit="1" customWidth="1"/>
    <col min="5907" max="5907" width="11.28515625" style="412" customWidth="1"/>
    <col min="5908" max="6144" width="9.140625" style="412"/>
    <col min="6145" max="6145" width="103.85546875" style="412" customWidth="1"/>
    <col min="6146" max="6154" width="19.7109375" style="412" customWidth="1"/>
    <col min="6155" max="6156" width="10.7109375" style="412" customWidth="1"/>
    <col min="6157" max="6157" width="9.140625" style="412"/>
    <col min="6158" max="6158" width="12.85546875" style="412" customWidth="1"/>
    <col min="6159" max="6159" width="23.42578125" style="412" customWidth="1"/>
    <col min="6160" max="6161" width="9.140625" style="412"/>
    <col min="6162" max="6162" width="10.5703125" style="412" bestFit="1" customWidth="1"/>
    <col min="6163" max="6163" width="11.28515625" style="412" customWidth="1"/>
    <col min="6164" max="6400" width="9.140625" style="412"/>
    <col min="6401" max="6401" width="103.85546875" style="412" customWidth="1"/>
    <col min="6402" max="6410" width="19.7109375" style="412" customWidth="1"/>
    <col min="6411" max="6412" width="10.7109375" style="412" customWidth="1"/>
    <col min="6413" max="6413" width="9.140625" style="412"/>
    <col min="6414" max="6414" width="12.85546875" style="412" customWidth="1"/>
    <col min="6415" max="6415" width="23.42578125" style="412" customWidth="1"/>
    <col min="6416" max="6417" width="9.140625" style="412"/>
    <col min="6418" max="6418" width="10.5703125" style="412" bestFit="1" customWidth="1"/>
    <col min="6419" max="6419" width="11.28515625" style="412" customWidth="1"/>
    <col min="6420" max="6656" width="9.140625" style="412"/>
    <col min="6657" max="6657" width="103.85546875" style="412" customWidth="1"/>
    <col min="6658" max="6666" width="19.7109375" style="412" customWidth="1"/>
    <col min="6667" max="6668" width="10.7109375" style="412" customWidth="1"/>
    <col min="6669" max="6669" width="9.140625" style="412"/>
    <col min="6670" max="6670" width="12.85546875" style="412" customWidth="1"/>
    <col min="6671" max="6671" width="23.42578125" style="412" customWidth="1"/>
    <col min="6672" max="6673" width="9.140625" style="412"/>
    <col min="6674" max="6674" width="10.5703125" style="412" bestFit="1" customWidth="1"/>
    <col min="6675" max="6675" width="11.28515625" style="412" customWidth="1"/>
    <col min="6676" max="6912" width="9.140625" style="412"/>
    <col min="6913" max="6913" width="103.85546875" style="412" customWidth="1"/>
    <col min="6914" max="6922" width="19.7109375" style="412" customWidth="1"/>
    <col min="6923" max="6924" width="10.7109375" style="412" customWidth="1"/>
    <col min="6925" max="6925" width="9.140625" style="412"/>
    <col min="6926" max="6926" width="12.85546875" style="412" customWidth="1"/>
    <col min="6927" max="6927" width="23.42578125" style="412" customWidth="1"/>
    <col min="6928" max="6929" width="9.140625" style="412"/>
    <col min="6930" max="6930" width="10.5703125" style="412" bestFit="1" customWidth="1"/>
    <col min="6931" max="6931" width="11.28515625" style="412" customWidth="1"/>
    <col min="6932" max="7168" width="9.140625" style="412"/>
    <col min="7169" max="7169" width="103.85546875" style="412" customWidth="1"/>
    <col min="7170" max="7178" width="19.7109375" style="412" customWidth="1"/>
    <col min="7179" max="7180" width="10.7109375" style="412" customWidth="1"/>
    <col min="7181" max="7181" width="9.140625" style="412"/>
    <col min="7182" max="7182" width="12.85546875" style="412" customWidth="1"/>
    <col min="7183" max="7183" width="23.42578125" style="412" customWidth="1"/>
    <col min="7184" max="7185" width="9.140625" style="412"/>
    <col min="7186" max="7186" width="10.5703125" style="412" bestFit="1" customWidth="1"/>
    <col min="7187" max="7187" width="11.28515625" style="412" customWidth="1"/>
    <col min="7188" max="7424" width="9.140625" style="412"/>
    <col min="7425" max="7425" width="103.85546875" style="412" customWidth="1"/>
    <col min="7426" max="7434" width="19.7109375" style="412" customWidth="1"/>
    <col min="7435" max="7436" width="10.7109375" style="412" customWidth="1"/>
    <col min="7437" max="7437" width="9.140625" style="412"/>
    <col min="7438" max="7438" width="12.85546875" style="412" customWidth="1"/>
    <col min="7439" max="7439" width="23.42578125" style="412" customWidth="1"/>
    <col min="7440" max="7441" width="9.140625" style="412"/>
    <col min="7442" max="7442" width="10.5703125" style="412" bestFit="1" customWidth="1"/>
    <col min="7443" max="7443" width="11.28515625" style="412" customWidth="1"/>
    <col min="7444" max="7680" width="9.140625" style="412"/>
    <col min="7681" max="7681" width="103.85546875" style="412" customWidth="1"/>
    <col min="7682" max="7690" width="19.7109375" style="412" customWidth="1"/>
    <col min="7691" max="7692" width="10.7109375" style="412" customWidth="1"/>
    <col min="7693" max="7693" width="9.140625" style="412"/>
    <col min="7694" max="7694" width="12.85546875" style="412" customWidth="1"/>
    <col min="7695" max="7695" width="23.42578125" style="412" customWidth="1"/>
    <col min="7696" max="7697" width="9.140625" style="412"/>
    <col min="7698" max="7698" width="10.5703125" style="412" bestFit="1" customWidth="1"/>
    <col min="7699" max="7699" width="11.28515625" style="412" customWidth="1"/>
    <col min="7700" max="7936" width="9.140625" style="412"/>
    <col min="7937" max="7937" width="103.85546875" style="412" customWidth="1"/>
    <col min="7938" max="7946" width="19.7109375" style="412" customWidth="1"/>
    <col min="7947" max="7948" width="10.7109375" style="412" customWidth="1"/>
    <col min="7949" max="7949" width="9.140625" style="412"/>
    <col min="7950" max="7950" width="12.85546875" style="412" customWidth="1"/>
    <col min="7951" max="7951" width="23.42578125" style="412" customWidth="1"/>
    <col min="7952" max="7953" width="9.140625" style="412"/>
    <col min="7954" max="7954" width="10.5703125" style="412" bestFit="1" customWidth="1"/>
    <col min="7955" max="7955" width="11.28515625" style="412" customWidth="1"/>
    <col min="7956" max="8192" width="9.140625" style="412"/>
    <col min="8193" max="8193" width="103.85546875" style="412" customWidth="1"/>
    <col min="8194" max="8202" width="19.7109375" style="412" customWidth="1"/>
    <col min="8203" max="8204" width="10.7109375" style="412" customWidth="1"/>
    <col min="8205" max="8205" width="9.140625" style="412"/>
    <col min="8206" max="8206" width="12.85546875" style="412" customWidth="1"/>
    <col min="8207" max="8207" width="23.42578125" style="412" customWidth="1"/>
    <col min="8208" max="8209" width="9.140625" style="412"/>
    <col min="8210" max="8210" width="10.5703125" style="412" bestFit="1" customWidth="1"/>
    <col min="8211" max="8211" width="11.28515625" style="412" customWidth="1"/>
    <col min="8212" max="8448" width="9.140625" style="412"/>
    <col min="8449" max="8449" width="103.85546875" style="412" customWidth="1"/>
    <col min="8450" max="8458" width="19.7109375" style="412" customWidth="1"/>
    <col min="8459" max="8460" width="10.7109375" style="412" customWidth="1"/>
    <col min="8461" max="8461" width="9.140625" style="412"/>
    <col min="8462" max="8462" width="12.85546875" style="412" customWidth="1"/>
    <col min="8463" max="8463" width="23.42578125" style="412" customWidth="1"/>
    <col min="8464" max="8465" width="9.140625" style="412"/>
    <col min="8466" max="8466" width="10.5703125" style="412" bestFit="1" customWidth="1"/>
    <col min="8467" max="8467" width="11.28515625" style="412" customWidth="1"/>
    <col min="8468" max="8704" width="9.140625" style="412"/>
    <col min="8705" max="8705" width="103.85546875" style="412" customWidth="1"/>
    <col min="8706" max="8714" width="19.7109375" style="412" customWidth="1"/>
    <col min="8715" max="8716" width="10.7109375" style="412" customWidth="1"/>
    <col min="8717" max="8717" width="9.140625" style="412"/>
    <col min="8718" max="8718" width="12.85546875" style="412" customWidth="1"/>
    <col min="8719" max="8719" width="23.42578125" style="412" customWidth="1"/>
    <col min="8720" max="8721" width="9.140625" style="412"/>
    <col min="8722" max="8722" width="10.5703125" style="412" bestFit="1" customWidth="1"/>
    <col min="8723" max="8723" width="11.28515625" style="412" customWidth="1"/>
    <col min="8724" max="8960" width="9.140625" style="412"/>
    <col min="8961" max="8961" width="103.85546875" style="412" customWidth="1"/>
    <col min="8962" max="8970" width="19.7109375" style="412" customWidth="1"/>
    <col min="8971" max="8972" width="10.7109375" style="412" customWidth="1"/>
    <col min="8973" max="8973" width="9.140625" style="412"/>
    <col min="8974" max="8974" width="12.85546875" style="412" customWidth="1"/>
    <col min="8975" max="8975" width="23.42578125" style="412" customWidth="1"/>
    <col min="8976" max="8977" width="9.140625" style="412"/>
    <col min="8978" max="8978" width="10.5703125" style="412" bestFit="1" customWidth="1"/>
    <col min="8979" max="8979" width="11.28515625" style="412" customWidth="1"/>
    <col min="8980" max="9216" width="9.140625" style="412"/>
    <col min="9217" max="9217" width="103.85546875" style="412" customWidth="1"/>
    <col min="9218" max="9226" width="19.7109375" style="412" customWidth="1"/>
    <col min="9227" max="9228" width="10.7109375" style="412" customWidth="1"/>
    <col min="9229" max="9229" width="9.140625" style="412"/>
    <col min="9230" max="9230" width="12.85546875" style="412" customWidth="1"/>
    <col min="9231" max="9231" width="23.42578125" style="412" customWidth="1"/>
    <col min="9232" max="9233" width="9.140625" style="412"/>
    <col min="9234" max="9234" width="10.5703125" style="412" bestFit="1" customWidth="1"/>
    <col min="9235" max="9235" width="11.28515625" style="412" customWidth="1"/>
    <col min="9236" max="9472" width="9.140625" style="412"/>
    <col min="9473" max="9473" width="103.85546875" style="412" customWidth="1"/>
    <col min="9474" max="9482" width="19.7109375" style="412" customWidth="1"/>
    <col min="9483" max="9484" width="10.7109375" style="412" customWidth="1"/>
    <col min="9485" max="9485" width="9.140625" style="412"/>
    <col min="9486" max="9486" width="12.85546875" style="412" customWidth="1"/>
    <col min="9487" max="9487" width="23.42578125" style="412" customWidth="1"/>
    <col min="9488" max="9489" width="9.140625" style="412"/>
    <col min="9490" max="9490" width="10.5703125" style="412" bestFit="1" customWidth="1"/>
    <col min="9491" max="9491" width="11.28515625" style="412" customWidth="1"/>
    <col min="9492" max="9728" width="9.140625" style="412"/>
    <col min="9729" max="9729" width="103.85546875" style="412" customWidth="1"/>
    <col min="9730" max="9738" width="19.7109375" style="412" customWidth="1"/>
    <col min="9739" max="9740" width="10.7109375" style="412" customWidth="1"/>
    <col min="9741" max="9741" width="9.140625" style="412"/>
    <col min="9742" max="9742" width="12.85546875" style="412" customWidth="1"/>
    <col min="9743" max="9743" width="23.42578125" style="412" customWidth="1"/>
    <col min="9744" max="9745" width="9.140625" style="412"/>
    <col min="9746" max="9746" width="10.5703125" style="412" bestFit="1" customWidth="1"/>
    <col min="9747" max="9747" width="11.28515625" style="412" customWidth="1"/>
    <col min="9748" max="9984" width="9.140625" style="412"/>
    <col min="9985" max="9985" width="103.85546875" style="412" customWidth="1"/>
    <col min="9986" max="9994" width="19.7109375" style="412" customWidth="1"/>
    <col min="9995" max="9996" width="10.7109375" style="412" customWidth="1"/>
    <col min="9997" max="9997" width="9.140625" style="412"/>
    <col min="9998" max="9998" width="12.85546875" style="412" customWidth="1"/>
    <col min="9999" max="9999" width="23.42578125" style="412" customWidth="1"/>
    <col min="10000" max="10001" width="9.140625" style="412"/>
    <col min="10002" max="10002" width="10.5703125" style="412" bestFit="1" customWidth="1"/>
    <col min="10003" max="10003" width="11.28515625" style="412" customWidth="1"/>
    <col min="10004" max="10240" width="9.140625" style="412"/>
    <col min="10241" max="10241" width="103.85546875" style="412" customWidth="1"/>
    <col min="10242" max="10250" width="19.7109375" style="412" customWidth="1"/>
    <col min="10251" max="10252" width="10.7109375" style="412" customWidth="1"/>
    <col min="10253" max="10253" width="9.140625" style="412"/>
    <col min="10254" max="10254" width="12.85546875" style="412" customWidth="1"/>
    <col min="10255" max="10255" width="23.42578125" style="412" customWidth="1"/>
    <col min="10256" max="10257" width="9.140625" style="412"/>
    <col min="10258" max="10258" width="10.5703125" style="412" bestFit="1" customWidth="1"/>
    <col min="10259" max="10259" width="11.28515625" style="412" customWidth="1"/>
    <col min="10260" max="10496" width="9.140625" style="412"/>
    <col min="10497" max="10497" width="103.85546875" style="412" customWidth="1"/>
    <col min="10498" max="10506" width="19.7109375" style="412" customWidth="1"/>
    <col min="10507" max="10508" width="10.7109375" style="412" customWidth="1"/>
    <col min="10509" max="10509" width="9.140625" style="412"/>
    <col min="10510" max="10510" width="12.85546875" style="412" customWidth="1"/>
    <col min="10511" max="10511" width="23.42578125" style="412" customWidth="1"/>
    <col min="10512" max="10513" width="9.140625" style="412"/>
    <col min="10514" max="10514" width="10.5703125" style="412" bestFit="1" customWidth="1"/>
    <col min="10515" max="10515" width="11.28515625" style="412" customWidth="1"/>
    <col min="10516" max="10752" width="9.140625" style="412"/>
    <col min="10753" max="10753" width="103.85546875" style="412" customWidth="1"/>
    <col min="10754" max="10762" width="19.7109375" style="412" customWidth="1"/>
    <col min="10763" max="10764" width="10.7109375" style="412" customWidth="1"/>
    <col min="10765" max="10765" width="9.140625" style="412"/>
    <col min="10766" max="10766" width="12.85546875" style="412" customWidth="1"/>
    <col min="10767" max="10767" width="23.42578125" style="412" customWidth="1"/>
    <col min="10768" max="10769" width="9.140625" style="412"/>
    <col min="10770" max="10770" width="10.5703125" style="412" bestFit="1" customWidth="1"/>
    <col min="10771" max="10771" width="11.28515625" style="412" customWidth="1"/>
    <col min="10772" max="11008" width="9.140625" style="412"/>
    <col min="11009" max="11009" width="103.85546875" style="412" customWidth="1"/>
    <col min="11010" max="11018" width="19.7109375" style="412" customWidth="1"/>
    <col min="11019" max="11020" width="10.7109375" style="412" customWidth="1"/>
    <col min="11021" max="11021" width="9.140625" style="412"/>
    <col min="11022" max="11022" width="12.85546875" style="412" customWidth="1"/>
    <col min="11023" max="11023" width="23.42578125" style="412" customWidth="1"/>
    <col min="11024" max="11025" width="9.140625" style="412"/>
    <col min="11026" max="11026" width="10.5703125" style="412" bestFit="1" customWidth="1"/>
    <col min="11027" max="11027" width="11.28515625" style="412" customWidth="1"/>
    <col min="11028" max="11264" width="9.140625" style="412"/>
    <col min="11265" max="11265" width="103.85546875" style="412" customWidth="1"/>
    <col min="11266" max="11274" width="19.7109375" style="412" customWidth="1"/>
    <col min="11275" max="11276" width="10.7109375" style="412" customWidth="1"/>
    <col min="11277" max="11277" width="9.140625" style="412"/>
    <col min="11278" max="11278" width="12.85546875" style="412" customWidth="1"/>
    <col min="11279" max="11279" width="23.42578125" style="412" customWidth="1"/>
    <col min="11280" max="11281" width="9.140625" style="412"/>
    <col min="11282" max="11282" width="10.5703125" style="412" bestFit="1" customWidth="1"/>
    <col min="11283" max="11283" width="11.28515625" style="412" customWidth="1"/>
    <col min="11284" max="11520" width="9.140625" style="412"/>
    <col min="11521" max="11521" width="103.85546875" style="412" customWidth="1"/>
    <col min="11522" max="11530" width="19.7109375" style="412" customWidth="1"/>
    <col min="11531" max="11532" width="10.7109375" style="412" customWidth="1"/>
    <col min="11533" max="11533" width="9.140625" style="412"/>
    <col min="11534" max="11534" width="12.85546875" style="412" customWidth="1"/>
    <col min="11535" max="11535" width="23.42578125" style="412" customWidth="1"/>
    <col min="11536" max="11537" width="9.140625" style="412"/>
    <col min="11538" max="11538" width="10.5703125" style="412" bestFit="1" customWidth="1"/>
    <col min="11539" max="11539" width="11.28515625" style="412" customWidth="1"/>
    <col min="11540" max="11776" width="9.140625" style="412"/>
    <col min="11777" max="11777" width="103.85546875" style="412" customWidth="1"/>
    <col min="11778" max="11786" width="19.7109375" style="412" customWidth="1"/>
    <col min="11787" max="11788" width="10.7109375" style="412" customWidth="1"/>
    <col min="11789" max="11789" width="9.140625" style="412"/>
    <col min="11790" max="11790" width="12.85546875" style="412" customWidth="1"/>
    <col min="11791" max="11791" width="23.42578125" style="412" customWidth="1"/>
    <col min="11792" max="11793" width="9.140625" style="412"/>
    <col min="11794" max="11794" width="10.5703125" style="412" bestFit="1" customWidth="1"/>
    <col min="11795" max="11795" width="11.28515625" style="412" customWidth="1"/>
    <col min="11796" max="12032" width="9.140625" style="412"/>
    <col min="12033" max="12033" width="103.85546875" style="412" customWidth="1"/>
    <col min="12034" max="12042" width="19.7109375" style="412" customWidth="1"/>
    <col min="12043" max="12044" width="10.7109375" style="412" customWidth="1"/>
    <col min="12045" max="12045" width="9.140625" style="412"/>
    <col min="12046" max="12046" width="12.85546875" style="412" customWidth="1"/>
    <col min="12047" max="12047" width="23.42578125" style="412" customWidth="1"/>
    <col min="12048" max="12049" width="9.140625" style="412"/>
    <col min="12050" max="12050" width="10.5703125" style="412" bestFit="1" customWidth="1"/>
    <col min="12051" max="12051" width="11.28515625" style="412" customWidth="1"/>
    <col min="12052" max="12288" width="9.140625" style="412"/>
    <col min="12289" max="12289" width="103.85546875" style="412" customWidth="1"/>
    <col min="12290" max="12298" width="19.7109375" style="412" customWidth="1"/>
    <col min="12299" max="12300" width="10.7109375" style="412" customWidth="1"/>
    <col min="12301" max="12301" width="9.140625" style="412"/>
    <col min="12302" max="12302" width="12.85546875" style="412" customWidth="1"/>
    <col min="12303" max="12303" width="23.42578125" style="412" customWidth="1"/>
    <col min="12304" max="12305" width="9.140625" style="412"/>
    <col min="12306" max="12306" width="10.5703125" style="412" bestFit="1" customWidth="1"/>
    <col min="12307" max="12307" width="11.28515625" style="412" customWidth="1"/>
    <col min="12308" max="12544" width="9.140625" style="412"/>
    <col min="12545" max="12545" width="103.85546875" style="412" customWidth="1"/>
    <col min="12546" max="12554" width="19.7109375" style="412" customWidth="1"/>
    <col min="12555" max="12556" width="10.7109375" style="412" customWidth="1"/>
    <col min="12557" max="12557" width="9.140625" style="412"/>
    <col min="12558" max="12558" width="12.85546875" style="412" customWidth="1"/>
    <col min="12559" max="12559" width="23.42578125" style="412" customWidth="1"/>
    <col min="12560" max="12561" width="9.140625" style="412"/>
    <col min="12562" max="12562" width="10.5703125" style="412" bestFit="1" customWidth="1"/>
    <col min="12563" max="12563" width="11.28515625" style="412" customWidth="1"/>
    <col min="12564" max="12800" width="9.140625" style="412"/>
    <col min="12801" max="12801" width="103.85546875" style="412" customWidth="1"/>
    <col min="12802" max="12810" width="19.7109375" style="412" customWidth="1"/>
    <col min="12811" max="12812" width="10.7109375" style="412" customWidth="1"/>
    <col min="12813" max="12813" width="9.140625" style="412"/>
    <col min="12814" max="12814" width="12.85546875" style="412" customWidth="1"/>
    <col min="12815" max="12815" width="23.42578125" style="412" customWidth="1"/>
    <col min="12816" max="12817" width="9.140625" style="412"/>
    <col min="12818" max="12818" width="10.5703125" style="412" bestFit="1" customWidth="1"/>
    <col min="12819" max="12819" width="11.28515625" style="412" customWidth="1"/>
    <col min="12820" max="13056" width="9.140625" style="412"/>
    <col min="13057" max="13057" width="103.85546875" style="412" customWidth="1"/>
    <col min="13058" max="13066" width="19.7109375" style="412" customWidth="1"/>
    <col min="13067" max="13068" width="10.7109375" style="412" customWidth="1"/>
    <col min="13069" max="13069" width="9.140625" style="412"/>
    <col min="13070" max="13070" width="12.85546875" style="412" customWidth="1"/>
    <col min="13071" max="13071" width="23.42578125" style="412" customWidth="1"/>
    <col min="13072" max="13073" width="9.140625" style="412"/>
    <col min="13074" max="13074" width="10.5703125" style="412" bestFit="1" customWidth="1"/>
    <col min="13075" max="13075" width="11.28515625" style="412" customWidth="1"/>
    <col min="13076" max="13312" width="9.140625" style="412"/>
    <col min="13313" max="13313" width="103.85546875" style="412" customWidth="1"/>
    <col min="13314" max="13322" width="19.7109375" style="412" customWidth="1"/>
    <col min="13323" max="13324" width="10.7109375" style="412" customWidth="1"/>
    <col min="13325" max="13325" width="9.140625" style="412"/>
    <col min="13326" max="13326" width="12.85546875" style="412" customWidth="1"/>
    <col min="13327" max="13327" width="23.42578125" style="412" customWidth="1"/>
    <col min="13328" max="13329" width="9.140625" style="412"/>
    <col min="13330" max="13330" width="10.5703125" style="412" bestFit="1" customWidth="1"/>
    <col min="13331" max="13331" width="11.28515625" style="412" customWidth="1"/>
    <col min="13332" max="13568" width="9.140625" style="412"/>
    <col min="13569" max="13569" width="103.85546875" style="412" customWidth="1"/>
    <col min="13570" max="13578" width="19.7109375" style="412" customWidth="1"/>
    <col min="13579" max="13580" width="10.7109375" style="412" customWidth="1"/>
    <col min="13581" max="13581" width="9.140625" style="412"/>
    <col min="13582" max="13582" width="12.85546875" style="412" customWidth="1"/>
    <col min="13583" max="13583" width="23.42578125" style="412" customWidth="1"/>
    <col min="13584" max="13585" width="9.140625" style="412"/>
    <col min="13586" max="13586" width="10.5703125" style="412" bestFit="1" customWidth="1"/>
    <col min="13587" max="13587" width="11.28515625" style="412" customWidth="1"/>
    <col min="13588" max="13824" width="9.140625" style="412"/>
    <col min="13825" max="13825" width="103.85546875" style="412" customWidth="1"/>
    <col min="13826" max="13834" width="19.7109375" style="412" customWidth="1"/>
    <col min="13835" max="13836" width="10.7109375" style="412" customWidth="1"/>
    <col min="13837" max="13837" width="9.140625" style="412"/>
    <col min="13838" max="13838" width="12.85546875" style="412" customWidth="1"/>
    <col min="13839" max="13839" width="23.42578125" style="412" customWidth="1"/>
    <col min="13840" max="13841" width="9.140625" style="412"/>
    <col min="13842" max="13842" width="10.5703125" style="412" bestFit="1" customWidth="1"/>
    <col min="13843" max="13843" width="11.28515625" style="412" customWidth="1"/>
    <col min="13844" max="14080" width="9.140625" style="412"/>
    <col min="14081" max="14081" width="103.85546875" style="412" customWidth="1"/>
    <col min="14082" max="14090" width="19.7109375" style="412" customWidth="1"/>
    <col min="14091" max="14092" width="10.7109375" style="412" customWidth="1"/>
    <col min="14093" max="14093" width="9.140625" style="412"/>
    <col min="14094" max="14094" width="12.85546875" style="412" customWidth="1"/>
    <col min="14095" max="14095" width="23.42578125" style="412" customWidth="1"/>
    <col min="14096" max="14097" width="9.140625" style="412"/>
    <col min="14098" max="14098" width="10.5703125" style="412" bestFit="1" customWidth="1"/>
    <col min="14099" max="14099" width="11.28515625" style="412" customWidth="1"/>
    <col min="14100" max="14336" width="9.140625" style="412"/>
    <col min="14337" max="14337" width="103.85546875" style="412" customWidth="1"/>
    <col min="14338" max="14346" width="19.7109375" style="412" customWidth="1"/>
    <col min="14347" max="14348" width="10.7109375" style="412" customWidth="1"/>
    <col min="14349" max="14349" width="9.140625" style="412"/>
    <col min="14350" max="14350" width="12.85546875" style="412" customWidth="1"/>
    <col min="14351" max="14351" width="23.42578125" style="412" customWidth="1"/>
    <col min="14352" max="14353" width="9.140625" style="412"/>
    <col min="14354" max="14354" width="10.5703125" style="412" bestFit="1" customWidth="1"/>
    <col min="14355" max="14355" width="11.28515625" style="412" customWidth="1"/>
    <col min="14356" max="14592" width="9.140625" style="412"/>
    <col min="14593" max="14593" width="103.85546875" style="412" customWidth="1"/>
    <col min="14594" max="14602" width="19.7109375" style="412" customWidth="1"/>
    <col min="14603" max="14604" width="10.7109375" style="412" customWidth="1"/>
    <col min="14605" max="14605" width="9.140625" style="412"/>
    <col min="14606" max="14606" width="12.85546875" style="412" customWidth="1"/>
    <col min="14607" max="14607" width="23.42578125" style="412" customWidth="1"/>
    <col min="14608" max="14609" width="9.140625" style="412"/>
    <col min="14610" max="14610" width="10.5703125" style="412" bestFit="1" customWidth="1"/>
    <col min="14611" max="14611" width="11.28515625" style="412" customWidth="1"/>
    <col min="14612" max="14848" width="9.140625" style="412"/>
    <col min="14849" max="14849" width="103.85546875" style="412" customWidth="1"/>
    <col min="14850" max="14858" width="19.7109375" style="412" customWidth="1"/>
    <col min="14859" max="14860" width="10.7109375" style="412" customWidth="1"/>
    <col min="14861" max="14861" width="9.140625" style="412"/>
    <col min="14862" max="14862" width="12.85546875" style="412" customWidth="1"/>
    <col min="14863" max="14863" width="23.42578125" style="412" customWidth="1"/>
    <col min="14864" max="14865" width="9.140625" style="412"/>
    <col min="14866" max="14866" width="10.5703125" style="412" bestFit="1" customWidth="1"/>
    <col min="14867" max="14867" width="11.28515625" style="412" customWidth="1"/>
    <col min="14868" max="15104" width="9.140625" style="412"/>
    <col min="15105" max="15105" width="103.85546875" style="412" customWidth="1"/>
    <col min="15106" max="15114" width="19.7109375" style="412" customWidth="1"/>
    <col min="15115" max="15116" width="10.7109375" style="412" customWidth="1"/>
    <col min="15117" max="15117" width="9.140625" style="412"/>
    <col min="15118" max="15118" width="12.85546875" style="412" customWidth="1"/>
    <col min="15119" max="15119" width="23.42578125" style="412" customWidth="1"/>
    <col min="15120" max="15121" width="9.140625" style="412"/>
    <col min="15122" max="15122" width="10.5703125" style="412" bestFit="1" customWidth="1"/>
    <col min="15123" max="15123" width="11.28515625" style="412" customWidth="1"/>
    <col min="15124" max="15360" width="9.140625" style="412"/>
    <col min="15361" max="15361" width="103.85546875" style="412" customWidth="1"/>
    <col min="15362" max="15370" width="19.7109375" style="412" customWidth="1"/>
    <col min="15371" max="15372" width="10.7109375" style="412" customWidth="1"/>
    <col min="15373" max="15373" width="9.140625" style="412"/>
    <col min="15374" max="15374" width="12.85546875" style="412" customWidth="1"/>
    <col min="15375" max="15375" width="23.42578125" style="412" customWidth="1"/>
    <col min="15376" max="15377" width="9.140625" style="412"/>
    <col min="15378" max="15378" width="10.5703125" style="412" bestFit="1" customWidth="1"/>
    <col min="15379" max="15379" width="11.28515625" style="412" customWidth="1"/>
    <col min="15380" max="15616" width="9.140625" style="412"/>
    <col min="15617" max="15617" width="103.85546875" style="412" customWidth="1"/>
    <col min="15618" max="15626" width="19.7109375" style="412" customWidth="1"/>
    <col min="15627" max="15628" width="10.7109375" style="412" customWidth="1"/>
    <col min="15629" max="15629" width="9.140625" style="412"/>
    <col min="15630" max="15630" width="12.85546875" style="412" customWidth="1"/>
    <col min="15631" max="15631" width="23.42578125" style="412" customWidth="1"/>
    <col min="15632" max="15633" width="9.140625" style="412"/>
    <col min="15634" max="15634" width="10.5703125" style="412" bestFit="1" customWidth="1"/>
    <col min="15635" max="15635" width="11.28515625" style="412" customWidth="1"/>
    <col min="15636" max="15872" width="9.140625" style="412"/>
    <col min="15873" max="15873" width="103.85546875" style="412" customWidth="1"/>
    <col min="15874" max="15882" width="19.7109375" style="412" customWidth="1"/>
    <col min="15883" max="15884" width="10.7109375" style="412" customWidth="1"/>
    <col min="15885" max="15885" width="9.140625" style="412"/>
    <col min="15886" max="15886" width="12.85546875" style="412" customWidth="1"/>
    <col min="15887" max="15887" width="23.42578125" style="412" customWidth="1"/>
    <col min="15888" max="15889" width="9.140625" style="412"/>
    <col min="15890" max="15890" width="10.5703125" style="412" bestFit="1" customWidth="1"/>
    <col min="15891" max="15891" width="11.28515625" style="412" customWidth="1"/>
    <col min="15892" max="16128" width="9.140625" style="412"/>
    <col min="16129" max="16129" width="103.85546875" style="412" customWidth="1"/>
    <col min="16130" max="16138" width="19.7109375" style="412" customWidth="1"/>
    <col min="16139" max="16140" width="10.7109375" style="412" customWidth="1"/>
    <col min="16141" max="16141" width="9.140625" style="412"/>
    <col min="16142" max="16142" width="12.85546875" style="412" customWidth="1"/>
    <col min="16143" max="16143" width="23.42578125" style="412" customWidth="1"/>
    <col min="16144" max="16145" width="9.140625" style="412"/>
    <col min="16146" max="16146" width="10.5703125" style="412" bestFit="1" customWidth="1"/>
    <col min="16147" max="16147" width="11.28515625" style="412" customWidth="1"/>
    <col min="16148" max="16384" width="9.140625" style="412"/>
  </cols>
  <sheetData>
    <row r="1" spans="1:17">
      <c r="A1" s="3715"/>
      <c r="B1" s="3715"/>
      <c r="C1" s="3715"/>
      <c r="D1" s="3715"/>
      <c r="E1" s="3715"/>
      <c r="F1" s="3715"/>
      <c r="G1" s="3715"/>
      <c r="H1" s="3715"/>
      <c r="I1" s="3715"/>
      <c r="J1" s="3715"/>
      <c r="K1" s="3715"/>
      <c r="L1" s="3715"/>
      <c r="M1" s="3715"/>
      <c r="N1" s="3715"/>
      <c r="O1" s="3715"/>
      <c r="P1" s="3715"/>
      <c r="Q1" s="3715"/>
    </row>
    <row r="2" spans="1:17" ht="25.5" customHeight="1">
      <c r="A2" s="3715" t="s">
        <v>338</v>
      </c>
      <c r="B2" s="3715"/>
      <c r="C2" s="3715"/>
      <c r="D2" s="3715"/>
      <c r="E2" s="3715"/>
      <c r="F2" s="3715"/>
      <c r="G2" s="3715"/>
      <c r="H2" s="3715"/>
      <c r="I2" s="3715"/>
      <c r="J2" s="3715"/>
      <c r="K2" s="3691"/>
      <c r="L2" s="3691"/>
      <c r="M2" s="3691"/>
      <c r="N2" s="3691"/>
      <c r="O2" s="3691"/>
      <c r="P2" s="3691"/>
      <c r="Q2" s="3691"/>
    </row>
    <row r="3" spans="1:17">
      <c r="A3" s="4178" t="s">
        <v>92</v>
      </c>
      <c r="B3" s="4178"/>
      <c r="C3" s="4178"/>
      <c r="D3" s="4178"/>
      <c r="E3" s="4178"/>
      <c r="F3" s="4178"/>
      <c r="G3" s="4178"/>
      <c r="H3" s="4178"/>
      <c r="I3" s="4178"/>
      <c r="J3" s="4178"/>
      <c r="K3" s="25"/>
      <c r="L3" s="25"/>
      <c r="M3" s="25"/>
      <c r="N3" s="25"/>
      <c r="O3" s="25"/>
      <c r="P3" s="25"/>
    </row>
    <row r="4" spans="1:17" ht="25.5" customHeight="1">
      <c r="A4" s="3715" t="s">
        <v>350</v>
      </c>
      <c r="B4" s="3715"/>
      <c r="C4" s="3715"/>
      <c r="D4" s="3715"/>
      <c r="E4" s="3715"/>
      <c r="F4" s="3715"/>
      <c r="G4" s="3715"/>
      <c r="H4" s="3715"/>
      <c r="I4" s="3715"/>
      <c r="J4" s="3715"/>
      <c r="K4" s="3691"/>
      <c r="L4" s="3691"/>
    </row>
    <row r="5" spans="1:17" ht="26.25" thickBot="1">
      <c r="A5" s="415"/>
    </row>
    <row r="6" spans="1:17" ht="27" customHeight="1" thickBot="1">
      <c r="A6" s="4439" t="s">
        <v>9</v>
      </c>
      <c r="B6" s="3760" t="s">
        <v>20</v>
      </c>
      <c r="C6" s="3896"/>
      <c r="D6" s="3897"/>
      <c r="E6" s="3760" t="s">
        <v>29</v>
      </c>
      <c r="F6" s="3896"/>
      <c r="G6" s="3897"/>
      <c r="H6" s="4442" t="s">
        <v>21</v>
      </c>
      <c r="I6" s="4443"/>
      <c r="J6" s="4444"/>
      <c r="K6" s="416"/>
      <c r="L6" s="416"/>
    </row>
    <row r="7" spans="1:17" ht="27" customHeight="1" thickBot="1">
      <c r="A7" s="4180"/>
      <c r="B7" s="3898" t="s">
        <v>5</v>
      </c>
      <c r="C7" s="3899"/>
      <c r="D7" s="3900"/>
      <c r="E7" s="3898" t="s">
        <v>5</v>
      </c>
      <c r="F7" s="3899"/>
      <c r="G7" s="3900"/>
      <c r="H7" s="4446"/>
      <c r="I7" s="4447"/>
      <c r="J7" s="4194"/>
      <c r="K7" s="416"/>
      <c r="L7" s="416"/>
    </row>
    <row r="8" spans="1:17" ht="64.5" customHeight="1" thickBot="1">
      <c r="A8" s="4448"/>
      <c r="B8" s="1078" t="s">
        <v>26</v>
      </c>
      <c r="C8" s="1079" t="s">
        <v>27</v>
      </c>
      <c r="D8" s="4449" t="s">
        <v>4</v>
      </c>
      <c r="E8" s="1078" t="s">
        <v>26</v>
      </c>
      <c r="F8" s="1079" t="s">
        <v>27</v>
      </c>
      <c r="G8" s="4449" t="s">
        <v>4</v>
      </c>
      <c r="H8" s="1078" t="s">
        <v>26</v>
      </c>
      <c r="I8" s="1079" t="s">
        <v>27</v>
      </c>
      <c r="J8" s="4449" t="s">
        <v>4</v>
      </c>
      <c r="K8" s="416"/>
      <c r="L8" s="416"/>
    </row>
    <row r="9" spans="1:17" ht="26.25">
      <c r="A9" s="2449" t="s">
        <v>22</v>
      </c>
      <c r="B9" s="3639"/>
      <c r="C9" s="3659"/>
      <c r="D9" s="4595"/>
      <c r="E9" s="3639"/>
      <c r="F9" s="3659"/>
      <c r="G9" s="3660"/>
      <c r="H9" s="4598"/>
      <c r="I9" s="4599"/>
      <c r="J9" s="4600"/>
      <c r="K9" s="416"/>
      <c r="L9" s="416"/>
    </row>
    <row r="10" spans="1:17" ht="26.25">
      <c r="A10" s="4585" t="s">
        <v>336</v>
      </c>
      <c r="B10" s="4591">
        <v>0</v>
      </c>
      <c r="C10" s="4579">
        <v>3</v>
      </c>
      <c r="D10" s="4596">
        <v>3</v>
      </c>
      <c r="E10" s="4591">
        <v>0</v>
      </c>
      <c r="F10" s="4579">
        <v>0</v>
      </c>
      <c r="G10" s="4592">
        <v>0</v>
      </c>
      <c r="H10" s="4588">
        <f>B10+E10</f>
        <v>0</v>
      </c>
      <c r="I10" s="4580">
        <f>C10+F10</f>
        <v>3</v>
      </c>
      <c r="J10" s="4581">
        <f>H10+I10</f>
        <v>3</v>
      </c>
      <c r="K10" s="416"/>
      <c r="L10" s="416"/>
    </row>
    <row r="11" spans="1:17" ht="27" thickBot="1">
      <c r="A11" s="4586" t="s">
        <v>337</v>
      </c>
      <c r="B11" s="4593">
        <v>0</v>
      </c>
      <c r="C11" s="4582">
        <v>5</v>
      </c>
      <c r="D11" s="4597">
        <v>5</v>
      </c>
      <c r="E11" s="4593">
        <v>0</v>
      </c>
      <c r="F11" s="4582">
        <v>0</v>
      </c>
      <c r="G11" s="4594">
        <v>0</v>
      </c>
      <c r="H11" s="4588">
        <f>B11+E11</f>
        <v>0</v>
      </c>
      <c r="I11" s="4580">
        <f>C11+F11</f>
        <v>5</v>
      </c>
      <c r="J11" s="4581">
        <f>H11+I11</f>
        <v>5</v>
      </c>
      <c r="K11" s="416"/>
      <c r="L11" s="416"/>
    </row>
    <row r="12" spans="1:17" ht="27" thickBot="1">
      <c r="A12" s="4459" t="s">
        <v>12</v>
      </c>
      <c r="B12" s="1083">
        <f>SUM(B10:B11)</f>
        <v>0</v>
      </c>
      <c r="C12" s="1083">
        <f t="shared" ref="C12:J12" si="0">SUM(C10:C11)</f>
        <v>8</v>
      </c>
      <c r="D12" s="1105">
        <f t="shared" si="0"/>
        <v>8</v>
      </c>
      <c r="E12" s="1083">
        <f t="shared" si="0"/>
        <v>0</v>
      </c>
      <c r="F12" s="1083">
        <f t="shared" si="0"/>
        <v>0</v>
      </c>
      <c r="G12" s="4460">
        <f t="shared" si="0"/>
        <v>0</v>
      </c>
      <c r="H12" s="4498">
        <f t="shared" si="0"/>
        <v>0</v>
      </c>
      <c r="I12" s="1083">
        <f t="shared" si="0"/>
        <v>8</v>
      </c>
      <c r="J12" s="4460">
        <f t="shared" si="0"/>
        <v>8</v>
      </c>
      <c r="K12" s="416"/>
      <c r="L12" s="416"/>
    </row>
    <row r="13" spans="1:17" ht="27" customHeight="1" thickBot="1">
      <c r="A13" s="4459" t="s">
        <v>23</v>
      </c>
      <c r="B13" s="4555"/>
      <c r="C13" s="4556"/>
      <c r="D13" s="4557"/>
      <c r="E13" s="4555"/>
      <c r="F13" s="4556"/>
      <c r="G13" s="4531"/>
      <c r="H13" s="4557"/>
      <c r="I13" s="4556"/>
      <c r="J13" s="4531"/>
      <c r="K13" s="416"/>
      <c r="L13" s="416"/>
    </row>
    <row r="14" spans="1:17" ht="26.25">
      <c r="A14" s="4464" t="s">
        <v>11</v>
      </c>
      <c r="B14" s="4555"/>
      <c r="C14" s="4558"/>
      <c r="D14" s="4469"/>
      <c r="E14" s="4555"/>
      <c r="F14" s="4558"/>
      <c r="G14" s="4467"/>
      <c r="H14" s="4557"/>
      <c r="I14" s="4466"/>
      <c r="J14" s="4559"/>
      <c r="K14" s="417"/>
      <c r="L14" s="417"/>
    </row>
    <row r="15" spans="1:17" ht="26.25">
      <c r="A15" s="4585" t="s">
        <v>336</v>
      </c>
      <c r="B15" s="4591">
        <v>0</v>
      </c>
      <c r="C15" s="4579">
        <v>3</v>
      </c>
      <c r="D15" s="4596">
        <v>3</v>
      </c>
      <c r="E15" s="4591">
        <v>0</v>
      </c>
      <c r="F15" s="4579">
        <v>0</v>
      </c>
      <c r="G15" s="4592">
        <v>0</v>
      </c>
      <c r="H15" s="4588">
        <f>B15+E15</f>
        <v>0</v>
      </c>
      <c r="I15" s="4580">
        <f>C15+F15</f>
        <v>3</v>
      </c>
      <c r="J15" s="4581">
        <f>H15+I15</f>
        <v>3</v>
      </c>
      <c r="K15" s="417"/>
      <c r="L15" s="417"/>
    </row>
    <row r="16" spans="1:17" ht="26.25" thickBot="1">
      <c r="A16" s="4586" t="s">
        <v>337</v>
      </c>
      <c r="B16" s="4593">
        <v>0</v>
      </c>
      <c r="C16" s="4582">
        <v>5</v>
      </c>
      <c r="D16" s="4597">
        <v>5</v>
      </c>
      <c r="E16" s="4593">
        <v>0</v>
      </c>
      <c r="F16" s="4582">
        <v>0</v>
      </c>
      <c r="G16" s="4594">
        <v>0</v>
      </c>
      <c r="H16" s="4588">
        <f>B16+E16</f>
        <v>0</v>
      </c>
      <c r="I16" s="4580">
        <f>C16+F16</f>
        <v>5</v>
      </c>
      <c r="J16" s="4581">
        <f>H16+I16</f>
        <v>5</v>
      </c>
      <c r="K16" s="418"/>
      <c r="L16" s="418"/>
    </row>
    <row r="17" spans="1:16" ht="27" thickBot="1">
      <c r="A17" s="1081" t="s">
        <v>8</v>
      </c>
      <c r="B17" s="1083">
        <f>SUM(B14:B16)</f>
        <v>0</v>
      </c>
      <c r="C17" s="1083">
        <f>SUM(C14:C16)</f>
        <v>8</v>
      </c>
      <c r="D17" s="1105">
        <f>SUM(D14:D16)</f>
        <v>8</v>
      </c>
      <c r="E17" s="1084">
        <f>SUM(E16:E16)</f>
        <v>0</v>
      </c>
      <c r="F17" s="1084">
        <f>SUM(F16:F16)</f>
        <v>0</v>
      </c>
      <c r="G17" s="4496">
        <f>SUM(G16:G16)</f>
        <v>0</v>
      </c>
      <c r="H17" s="4589">
        <f>SUM(H16:H16)</f>
        <v>0</v>
      </c>
      <c r="I17" s="1084">
        <f>SUM(I15:I16)</f>
        <v>8</v>
      </c>
      <c r="J17" s="4496">
        <f>SUM(J15:J16)</f>
        <v>8</v>
      </c>
      <c r="K17" s="419"/>
      <c r="L17" s="419"/>
    </row>
    <row r="18" spans="1:16" ht="27" thickBot="1">
      <c r="A18" s="4587" t="s">
        <v>25</v>
      </c>
      <c r="B18" s="1108"/>
      <c r="C18" s="4563"/>
      <c r="D18" s="4564"/>
      <c r="E18" s="1108"/>
      <c r="F18" s="4563"/>
      <c r="G18" s="4565"/>
      <c r="H18" s="4590"/>
      <c r="I18" s="4583"/>
      <c r="J18" s="4584"/>
      <c r="K18" s="418"/>
      <c r="L18" s="418"/>
    </row>
    <row r="19" spans="1:16" ht="21.75" customHeight="1" thickBot="1">
      <c r="A19" s="4585" t="s">
        <v>336</v>
      </c>
      <c r="B19" s="4591">
        <v>0</v>
      </c>
      <c r="C19" s="4579">
        <v>0</v>
      </c>
      <c r="D19" s="4596">
        <v>0</v>
      </c>
      <c r="E19" s="4591">
        <v>0</v>
      </c>
      <c r="F19" s="4579">
        <v>0</v>
      </c>
      <c r="G19" s="4592">
        <v>0</v>
      </c>
      <c r="H19" s="4588">
        <f>B19+E19</f>
        <v>0</v>
      </c>
      <c r="I19" s="4580">
        <f>C19+F19</f>
        <v>0</v>
      </c>
      <c r="J19" s="4581">
        <f>H19+I19</f>
        <v>0</v>
      </c>
      <c r="K19" s="418"/>
      <c r="L19" s="418"/>
    </row>
    <row r="20" spans="1:16" ht="26.25" thickBot="1">
      <c r="A20" s="1081" t="s">
        <v>13</v>
      </c>
      <c r="B20" s="1089">
        <f t="shared" ref="B20:J20" si="1">SUM(B19:B19)</f>
        <v>0</v>
      </c>
      <c r="C20" s="1089">
        <f t="shared" si="1"/>
        <v>0</v>
      </c>
      <c r="D20" s="1089">
        <f t="shared" si="1"/>
        <v>0</v>
      </c>
      <c r="E20" s="1089">
        <f t="shared" si="1"/>
        <v>0</v>
      </c>
      <c r="F20" s="1089">
        <v>0</v>
      </c>
      <c r="G20" s="4496">
        <v>0</v>
      </c>
      <c r="H20" s="4497">
        <f t="shared" si="1"/>
        <v>0</v>
      </c>
      <c r="I20" s="1089">
        <f t="shared" si="1"/>
        <v>0</v>
      </c>
      <c r="J20" s="4496">
        <f t="shared" si="1"/>
        <v>0</v>
      </c>
      <c r="K20" s="418"/>
      <c r="L20" s="418"/>
    </row>
    <row r="21" spans="1:16" ht="26.25" thickBot="1">
      <c r="A21" s="1090" t="s">
        <v>10</v>
      </c>
      <c r="B21" s="1083">
        <f t="shared" ref="B21:J21" si="2">B17</f>
        <v>0</v>
      </c>
      <c r="C21" s="1083">
        <f t="shared" si="2"/>
        <v>8</v>
      </c>
      <c r="D21" s="1105">
        <f t="shared" si="2"/>
        <v>8</v>
      </c>
      <c r="E21" s="1083">
        <f t="shared" si="2"/>
        <v>0</v>
      </c>
      <c r="F21" s="1083">
        <f t="shared" si="2"/>
        <v>0</v>
      </c>
      <c r="G21" s="4460">
        <f t="shared" si="2"/>
        <v>0</v>
      </c>
      <c r="H21" s="4576">
        <f t="shared" si="2"/>
        <v>0</v>
      </c>
      <c r="I21" s="1105">
        <f t="shared" si="2"/>
        <v>8</v>
      </c>
      <c r="J21" s="4460">
        <f t="shared" si="2"/>
        <v>8</v>
      </c>
      <c r="K21" s="423"/>
      <c r="L21" s="423"/>
    </row>
    <row r="22" spans="1:16" ht="26.25" thickBot="1">
      <c r="A22" s="1090" t="s">
        <v>14</v>
      </c>
      <c r="B22" s="1083">
        <f t="shared" ref="B22:J22" si="3">B20</f>
        <v>0</v>
      </c>
      <c r="C22" s="1083">
        <f>C20</f>
        <v>0</v>
      </c>
      <c r="D22" s="1105">
        <f t="shared" si="3"/>
        <v>0</v>
      </c>
      <c r="E22" s="1083">
        <f t="shared" si="3"/>
        <v>0</v>
      </c>
      <c r="F22" s="1083">
        <f t="shared" si="3"/>
        <v>0</v>
      </c>
      <c r="G22" s="4460">
        <f t="shared" si="3"/>
        <v>0</v>
      </c>
      <c r="H22" s="4576">
        <f t="shared" si="3"/>
        <v>0</v>
      </c>
      <c r="I22" s="1105">
        <f t="shared" si="3"/>
        <v>0</v>
      </c>
      <c r="J22" s="4460">
        <f t="shared" si="3"/>
        <v>0</v>
      </c>
      <c r="K22" s="421"/>
      <c r="L22" s="421"/>
    </row>
    <row r="23" spans="1:16" ht="26.25" thickBot="1">
      <c r="A23" s="1091" t="s">
        <v>15</v>
      </c>
      <c r="B23" s="1092">
        <f>SUM(B21:B22)</f>
        <v>0</v>
      </c>
      <c r="C23" s="1092">
        <f t="shared" ref="C23:J23" si="4">SUM(C21:C22)</f>
        <v>8</v>
      </c>
      <c r="D23" s="1212">
        <f t="shared" si="4"/>
        <v>8</v>
      </c>
      <c r="E23" s="1092">
        <f t="shared" si="4"/>
        <v>0</v>
      </c>
      <c r="F23" s="1092">
        <f t="shared" si="4"/>
        <v>0</v>
      </c>
      <c r="G23" s="4499">
        <f t="shared" si="4"/>
        <v>0</v>
      </c>
      <c r="H23" s="4500">
        <f t="shared" si="4"/>
        <v>0</v>
      </c>
      <c r="I23" s="1092">
        <f t="shared" si="4"/>
        <v>8</v>
      </c>
      <c r="J23" s="4499">
        <f t="shared" si="4"/>
        <v>8</v>
      </c>
      <c r="K23" s="421"/>
      <c r="L23" s="421"/>
    </row>
    <row r="24" spans="1:16">
      <c r="A24" s="418"/>
      <c r="B24" s="421"/>
      <c r="C24" s="421"/>
      <c r="D24" s="421"/>
      <c r="E24" s="421"/>
      <c r="F24" s="421"/>
      <c r="G24" s="421"/>
      <c r="H24" s="421"/>
      <c r="I24" s="421"/>
      <c r="J24" s="421"/>
      <c r="K24" s="421"/>
      <c r="L24" s="421"/>
    </row>
    <row r="25" spans="1:16" ht="25.5" hidden="1" customHeight="1">
      <c r="A25" s="418"/>
      <c r="B25" s="421"/>
      <c r="C25" s="421"/>
      <c r="D25" s="421"/>
      <c r="E25" s="421"/>
      <c r="F25" s="421"/>
      <c r="G25" s="421"/>
      <c r="H25" s="421"/>
      <c r="I25" s="421"/>
      <c r="J25" s="421"/>
      <c r="K25" s="422"/>
    </row>
    <row r="26" spans="1:16">
      <c r="A26" s="3711"/>
      <c r="B26" s="3711"/>
      <c r="C26" s="3711"/>
      <c r="D26" s="3711"/>
      <c r="E26" s="3711"/>
      <c r="F26" s="3711"/>
      <c r="G26" s="3711"/>
      <c r="H26" s="3711"/>
      <c r="I26" s="3711"/>
      <c r="J26" s="3711"/>
      <c r="K26" s="3711"/>
      <c r="L26" s="3711"/>
      <c r="M26" s="3711"/>
      <c r="N26" s="3711"/>
      <c r="O26" s="3711"/>
      <c r="P26" s="3711"/>
    </row>
    <row r="27" spans="1:16">
      <c r="B27" s="422"/>
      <c r="C27" s="422"/>
      <c r="D27" s="422"/>
      <c r="E27" s="422"/>
      <c r="F27" s="422"/>
      <c r="G27" s="422"/>
      <c r="H27" s="422"/>
      <c r="I27" s="422"/>
      <c r="J27" s="422"/>
      <c r="K27" s="422"/>
      <c r="L27" s="422"/>
      <c r="M27" s="422"/>
    </row>
  </sheetData>
  <mergeCells count="11">
    <mergeCell ref="A26:P26"/>
    <mergeCell ref="A1:Q1"/>
    <mergeCell ref="A2:J2"/>
    <mergeCell ref="A3:J3"/>
    <mergeCell ref="A4:J4"/>
    <mergeCell ref="A6:A8"/>
    <mergeCell ref="B6:D6"/>
    <mergeCell ref="E6:G6"/>
    <mergeCell ref="H6:J7"/>
    <mergeCell ref="B7:D7"/>
    <mergeCell ref="E7:G7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87"/>
  <sheetViews>
    <sheetView zoomScale="50" zoomScaleNormal="50" workbookViewId="0">
      <selection activeCell="J24" sqref="J24"/>
    </sheetView>
  </sheetViews>
  <sheetFormatPr defaultRowHeight="20.25"/>
  <cols>
    <col min="1" max="1" width="88.85546875" style="210" customWidth="1"/>
    <col min="2" max="2" width="13.28515625" style="210" customWidth="1"/>
    <col min="3" max="3" width="12.85546875" style="210" customWidth="1"/>
    <col min="4" max="4" width="12.28515625" style="210" customWidth="1"/>
    <col min="5" max="5" width="11.7109375" style="210" customWidth="1"/>
    <col min="6" max="6" width="11.28515625" style="210" customWidth="1"/>
    <col min="7" max="7" width="11" style="210" customWidth="1"/>
    <col min="8" max="8" width="12.28515625" style="210" customWidth="1"/>
    <col min="9" max="9" width="10.42578125" style="210" customWidth="1"/>
    <col min="10" max="10" width="12.28515625" style="210" customWidth="1"/>
    <col min="11" max="11" width="13" style="210" customWidth="1"/>
    <col min="12" max="12" width="12.140625" style="210" customWidth="1"/>
    <col min="13" max="13" width="12" style="210" customWidth="1"/>
    <col min="14" max="14" width="13.140625" style="210" customWidth="1"/>
    <col min="15" max="16" width="13.28515625" style="210" customWidth="1"/>
    <col min="17" max="256" width="9.140625" style="210"/>
    <col min="257" max="257" width="88.85546875" style="210" customWidth="1"/>
    <col min="258" max="258" width="9.5703125" style="210" customWidth="1"/>
    <col min="259" max="259" width="12.85546875" style="210" customWidth="1"/>
    <col min="260" max="260" width="12.28515625" style="210" customWidth="1"/>
    <col min="261" max="261" width="10.28515625" style="210" customWidth="1"/>
    <col min="262" max="262" width="8.7109375" style="210" customWidth="1"/>
    <col min="263" max="263" width="11" style="210" customWidth="1"/>
    <col min="264" max="264" width="9.42578125" style="210" customWidth="1"/>
    <col min="265" max="265" width="10.42578125" style="210" customWidth="1"/>
    <col min="266" max="266" width="12.28515625" style="210" customWidth="1"/>
    <col min="267" max="268" width="9.5703125" style="210" customWidth="1"/>
    <col min="269" max="269" width="12" style="210" customWidth="1"/>
    <col min="270" max="270" width="12.5703125" style="210" customWidth="1"/>
    <col min="271" max="271" width="11" style="210" customWidth="1"/>
    <col min="272" max="272" width="11.28515625" style="210" customWidth="1"/>
    <col min="273" max="512" width="9.140625" style="210"/>
    <col min="513" max="513" width="88.85546875" style="210" customWidth="1"/>
    <col min="514" max="514" width="9.5703125" style="210" customWidth="1"/>
    <col min="515" max="515" width="12.85546875" style="210" customWidth="1"/>
    <col min="516" max="516" width="12.28515625" style="210" customWidth="1"/>
    <col min="517" max="517" width="10.28515625" style="210" customWidth="1"/>
    <col min="518" max="518" width="8.7109375" style="210" customWidth="1"/>
    <col min="519" max="519" width="11" style="210" customWidth="1"/>
    <col min="520" max="520" width="9.42578125" style="210" customWidth="1"/>
    <col min="521" max="521" width="10.42578125" style="210" customWidth="1"/>
    <col min="522" max="522" width="12.28515625" style="210" customWidth="1"/>
    <col min="523" max="524" width="9.5703125" style="210" customWidth="1"/>
    <col min="525" max="525" width="12" style="210" customWidth="1"/>
    <col min="526" max="526" width="12.5703125" style="210" customWidth="1"/>
    <col min="527" max="527" width="11" style="210" customWidth="1"/>
    <col min="528" max="528" width="11.28515625" style="210" customWidth="1"/>
    <col min="529" max="768" width="9.140625" style="210"/>
    <col min="769" max="769" width="88.85546875" style="210" customWidth="1"/>
    <col min="770" max="770" width="9.5703125" style="210" customWidth="1"/>
    <col min="771" max="771" width="12.85546875" style="210" customWidth="1"/>
    <col min="772" max="772" width="12.28515625" style="210" customWidth="1"/>
    <col min="773" max="773" width="10.28515625" style="210" customWidth="1"/>
    <col min="774" max="774" width="8.7109375" style="210" customWidth="1"/>
    <col min="775" max="775" width="11" style="210" customWidth="1"/>
    <col min="776" max="776" width="9.42578125" style="210" customWidth="1"/>
    <col min="777" max="777" width="10.42578125" style="210" customWidth="1"/>
    <col min="778" max="778" width="12.28515625" style="210" customWidth="1"/>
    <col min="779" max="780" width="9.5703125" style="210" customWidth="1"/>
    <col min="781" max="781" width="12" style="210" customWidth="1"/>
    <col min="782" max="782" width="12.5703125" style="210" customWidth="1"/>
    <col min="783" max="783" width="11" style="210" customWidth="1"/>
    <col min="784" max="784" width="11.28515625" style="210" customWidth="1"/>
    <col min="785" max="1024" width="9.140625" style="210"/>
    <col min="1025" max="1025" width="88.85546875" style="210" customWidth="1"/>
    <col min="1026" max="1026" width="9.5703125" style="210" customWidth="1"/>
    <col min="1027" max="1027" width="12.85546875" style="210" customWidth="1"/>
    <col min="1028" max="1028" width="12.28515625" style="210" customWidth="1"/>
    <col min="1029" max="1029" width="10.28515625" style="210" customWidth="1"/>
    <col min="1030" max="1030" width="8.7109375" style="210" customWidth="1"/>
    <col min="1031" max="1031" width="11" style="210" customWidth="1"/>
    <col min="1032" max="1032" width="9.42578125" style="210" customWidth="1"/>
    <col min="1033" max="1033" width="10.42578125" style="210" customWidth="1"/>
    <col min="1034" max="1034" width="12.28515625" style="210" customWidth="1"/>
    <col min="1035" max="1036" width="9.5703125" style="210" customWidth="1"/>
    <col min="1037" max="1037" width="12" style="210" customWidth="1"/>
    <col min="1038" max="1038" width="12.5703125" style="210" customWidth="1"/>
    <col min="1039" max="1039" width="11" style="210" customWidth="1"/>
    <col min="1040" max="1040" width="11.28515625" style="210" customWidth="1"/>
    <col min="1041" max="1280" width="9.140625" style="210"/>
    <col min="1281" max="1281" width="88.85546875" style="210" customWidth="1"/>
    <col min="1282" max="1282" width="9.5703125" style="210" customWidth="1"/>
    <col min="1283" max="1283" width="12.85546875" style="210" customWidth="1"/>
    <col min="1284" max="1284" width="12.28515625" style="210" customWidth="1"/>
    <col min="1285" max="1285" width="10.28515625" style="210" customWidth="1"/>
    <col min="1286" max="1286" width="8.7109375" style="210" customWidth="1"/>
    <col min="1287" max="1287" width="11" style="210" customWidth="1"/>
    <col min="1288" max="1288" width="9.42578125" style="210" customWidth="1"/>
    <col min="1289" max="1289" width="10.42578125" style="210" customWidth="1"/>
    <col min="1290" max="1290" width="12.28515625" style="210" customWidth="1"/>
    <col min="1291" max="1292" width="9.5703125" style="210" customWidth="1"/>
    <col min="1293" max="1293" width="12" style="210" customWidth="1"/>
    <col min="1294" max="1294" width="12.5703125" style="210" customWidth="1"/>
    <col min="1295" max="1295" width="11" style="210" customWidth="1"/>
    <col min="1296" max="1296" width="11.28515625" style="210" customWidth="1"/>
    <col min="1297" max="1536" width="9.140625" style="210"/>
    <col min="1537" max="1537" width="88.85546875" style="210" customWidth="1"/>
    <col min="1538" max="1538" width="9.5703125" style="210" customWidth="1"/>
    <col min="1539" max="1539" width="12.85546875" style="210" customWidth="1"/>
    <col min="1540" max="1540" width="12.28515625" style="210" customWidth="1"/>
    <col min="1541" max="1541" width="10.28515625" style="210" customWidth="1"/>
    <col min="1542" max="1542" width="8.7109375" style="210" customWidth="1"/>
    <col min="1543" max="1543" width="11" style="210" customWidth="1"/>
    <col min="1544" max="1544" width="9.42578125" style="210" customWidth="1"/>
    <col min="1545" max="1545" width="10.42578125" style="210" customWidth="1"/>
    <col min="1546" max="1546" width="12.28515625" style="210" customWidth="1"/>
    <col min="1547" max="1548" width="9.5703125" style="210" customWidth="1"/>
    <col min="1549" max="1549" width="12" style="210" customWidth="1"/>
    <col min="1550" max="1550" width="12.5703125" style="210" customWidth="1"/>
    <col min="1551" max="1551" width="11" style="210" customWidth="1"/>
    <col min="1552" max="1552" width="11.28515625" style="210" customWidth="1"/>
    <col min="1553" max="1792" width="9.140625" style="210"/>
    <col min="1793" max="1793" width="88.85546875" style="210" customWidth="1"/>
    <col min="1794" max="1794" width="9.5703125" style="210" customWidth="1"/>
    <col min="1795" max="1795" width="12.85546875" style="210" customWidth="1"/>
    <col min="1796" max="1796" width="12.28515625" style="210" customWidth="1"/>
    <col min="1797" max="1797" width="10.28515625" style="210" customWidth="1"/>
    <col min="1798" max="1798" width="8.7109375" style="210" customWidth="1"/>
    <col min="1799" max="1799" width="11" style="210" customWidth="1"/>
    <col min="1800" max="1800" width="9.42578125" style="210" customWidth="1"/>
    <col min="1801" max="1801" width="10.42578125" style="210" customWidth="1"/>
    <col min="1802" max="1802" width="12.28515625" style="210" customWidth="1"/>
    <col min="1803" max="1804" width="9.5703125" style="210" customWidth="1"/>
    <col min="1805" max="1805" width="12" style="210" customWidth="1"/>
    <col min="1806" max="1806" width="12.5703125" style="210" customWidth="1"/>
    <col min="1807" max="1807" width="11" style="210" customWidth="1"/>
    <col min="1808" max="1808" width="11.28515625" style="210" customWidth="1"/>
    <col min="1809" max="2048" width="9.140625" style="210"/>
    <col min="2049" max="2049" width="88.85546875" style="210" customWidth="1"/>
    <col min="2050" max="2050" width="9.5703125" style="210" customWidth="1"/>
    <col min="2051" max="2051" width="12.85546875" style="210" customWidth="1"/>
    <col min="2052" max="2052" width="12.28515625" style="210" customWidth="1"/>
    <col min="2053" max="2053" width="10.28515625" style="210" customWidth="1"/>
    <col min="2054" max="2054" width="8.7109375" style="210" customWidth="1"/>
    <col min="2055" max="2055" width="11" style="210" customWidth="1"/>
    <col min="2056" max="2056" width="9.42578125" style="210" customWidth="1"/>
    <col min="2057" max="2057" width="10.42578125" style="210" customWidth="1"/>
    <col min="2058" max="2058" width="12.28515625" style="210" customWidth="1"/>
    <col min="2059" max="2060" width="9.5703125" style="210" customWidth="1"/>
    <col min="2061" max="2061" width="12" style="210" customWidth="1"/>
    <col min="2062" max="2062" width="12.5703125" style="210" customWidth="1"/>
    <col min="2063" max="2063" width="11" style="210" customWidth="1"/>
    <col min="2064" max="2064" width="11.28515625" style="210" customWidth="1"/>
    <col min="2065" max="2304" width="9.140625" style="210"/>
    <col min="2305" max="2305" width="88.85546875" style="210" customWidth="1"/>
    <col min="2306" max="2306" width="9.5703125" style="210" customWidth="1"/>
    <col min="2307" max="2307" width="12.85546875" style="210" customWidth="1"/>
    <col min="2308" max="2308" width="12.28515625" style="210" customWidth="1"/>
    <col min="2309" max="2309" width="10.28515625" style="210" customWidth="1"/>
    <col min="2310" max="2310" width="8.7109375" style="210" customWidth="1"/>
    <col min="2311" max="2311" width="11" style="210" customWidth="1"/>
    <col min="2312" max="2312" width="9.42578125" style="210" customWidth="1"/>
    <col min="2313" max="2313" width="10.42578125" style="210" customWidth="1"/>
    <col min="2314" max="2314" width="12.28515625" style="210" customWidth="1"/>
    <col min="2315" max="2316" width="9.5703125" style="210" customWidth="1"/>
    <col min="2317" max="2317" width="12" style="210" customWidth="1"/>
    <col min="2318" max="2318" width="12.5703125" style="210" customWidth="1"/>
    <col min="2319" max="2319" width="11" style="210" customWidth="1"/>
    <col min="2320" max="2320" width="11.28515625" style="210" customWidth="1"/>
    <col min="2321" max="2560" width="9.140625" style="210"/>
    <col min="2561" max="2561" width="88.85546875" style="210" customWidth="1"/>
    <col min="2562" max="2562" width="9.5703125" style="210" customWidth="1"/>
    <col min="2563" max="2563" width="12.85546875" style="210" customWidth="1"/>
    <col min="2564" max="2564" width="12.28515625" style="210" customWidth="1"/>
    <col min="2565" max="2565" width="10.28515625" style="210" customWidth="1"/>
    <col min="2566" max="2566" width="8.7109375" style="210" customWidth="1"/>
    <col min="2567" max="2567" width="11" style="210" customWidth="1"/>
    <col min="2568" max="2568" width="9.42578125" style="210" customWidth="1"/>
    <col min="2569" max="2569" width="10.42578125" style="210" customWidth="1"/>
    <col min="2570" max="2570" width="12.28515625" style="210" customWidth="1"/>
    <col min="2571" max="2572" width="9.5703125" style="210" customWidth="1"/>
    <col min="2573" max="2573" width="12" style="210" customWidth="1"/>
    <col min="2574" max="2574" width="12.5703125" style="210" customWidth="1"/>
    <col min="2575" max="2575" width="11" style="210" customWidth="1"/>
    <col min="2576" max="2576" width="11.28515625" style="210" customWidth="1"/>
    <col min="2577" max="2816" width="9.140625" style="210"/>
    <col min="2817" max="2817" width="88.85546875" style="210" customWidth="1"/>
    <col min="2818" max="2818" width="9.5703125" style="210" customWidth="1"/>
    <col min="2819" max="2819" width="12.85546875" style="210" customWidth="1"/>
    <col min="2820" max="2820" width="12.28515625" style="210" customWidth="1"/>
    <col min="2821" max="2821" width="10.28515625" style="210" customWidth="1"/>
    <col min="2822" max="2822" width="8.7109375" style="210" customWidth="1"/>
    <col min="2823" max="2823" width="11" style="210" customWidth="1"/>
    <col min="2824" max="2824" width="9.42578125" style="210" customWidth="1"/>
    <col min="2825" max="2825" width="10.42578125" style="210" customWidth="1"/>
    <col min="2826" max="2826" width="12.28515625" style="210" customWidth="1"/>
    <col min="2827" max="2828" width="9.5703125" style="210" customWidth="1"/>
    <col min="2829" max="2829" width="12" style="210" customWidth="1"/>
    <col min="2830" max="2830" width="12.5703125" style="210" customWidth="1"/>
    <col min="2831" max="2831" width="11" style="210" customWidth="1"/>
    <col min="2832" max="2832" width="11.28515625" style="210" customWidth="1"/>
    <col min="2833" max="3072" width="9.140625" style="210"/>
    <col min="3073" max="3073" width="88.85546875" style="210" customWidth="1"/>
    <col min="3074" max="3074" width="9.5703125" style="210" customWidth="1"/>
    <col min="3075" max="3075" width="12.85546875" style="210" customWidth="1"/>
    <col min="3076" max="3076" width="12.28515625" style="210" customWidth="1"/>
    <col min="3077" max="3077" width="10.28515625" style="210" customWidth="1"/>
    <col min="3078" max="3078" width="8.7109375" style="210" customWidth="1"/>
    <col min="3079" max="3079" width="11" style="210" customWidth="1"/>
    <col min="3080" max="3080" width="9.42578125" style="210" customWidth="1"/>
    <col min="3081" max="3081" width="10.42578125" style="210" customWidth="1"/>
    <col min="3082" max="3082" width="12.28515625" style="210" customWidth="1"/>
    <col min="3083" max="3084" width="9.5703125" style="210" customWidth="1"/>
    <col min="3085" max="3085" width="12" style="210" customWidth="1"/>
    <col min="3086" max="3086" width="12.5703125" style="210" customWidth="1"/>
    <col min="3087" max="3087" width="11" style="210" customWidth="1"/>
    <col min="3088" max="3088" width="11.28515625" style="210" customWidth="1"/>
    <col min="3089" max="3328" width="9.140625" style="210"/>
    <col min="3329" max="3329" width="88.85546875" style="210" customWidth="1"/>
    <col min="3330" max="3330" width="9.5703125" style="210" customWidth="1"/>
    <col min="3331" max="3331" width="12.85546875" style="210" customWidth="1"/>
    <col min="3332" max="3332" width="12.28515625" style="210" customWidth="1"/>
    <col min="3333" max="3333" width="10.28515625" style="210" customWidth="1"/>
    <col min="3334" max="3334" width="8.7109375" style="210" customWidth="1"/>
    <col min="3335" max="3335" width="11" style="210" customWidth="1"/>
    <col min="3336" max="3336" width="9.42578125" style="210" customWidth="1"/>
    <col min="3337" max="3337" width="10.42578125" style="210" customWidth="1"/>
    <col min="3338" max="3338" width="12.28515625" style="210" customWidth="1"/>
    <col min="3339" max="3340" width="9.5703125" style="210" customWidth="1"/>
    <col min="3341" max="3341" width="12" style="210" customWidth="1"/>
    <col min="3342" max="3342" width="12.5703125" style="210" customWidth="1"/>
    <col min="3343" max="3343" width="11" style="210" customWidth="1"/>
    <col min="3344" max="3344" width="11.28515625" style="210" customWidth="1"/>
    <col min="3345" max="3584" width="9.140625" style="210"/>
    <col min="3585" max="3585" width="88.85546875" style="210" customWidth="1"/>
    <col min="3586" max="3586" width="9.5703125" style="210" customWidth="1"/>
    <col min="3587" max="3587" width="12.85546875" style="210" customWidth="1"/>
    <col min="3588" max="3588" width="12.28515625" style="210" customWidth="1"/>
    <col min="3589" max="3589" width="10.28515625" style="210" customWidth="1"/>
    <col min="3590" max="3590" width="8.7109375" style="210" customWidth="1"/>
    <col min="3591" max="3591" width="11" style="210" customWidth="1"/>
    <col min="3592" max="3592" width="9.42578125" style="210" customWidth="1"/>
    <col min="3593" max="3593" width="10.42578125" style="210" customWidth="1"/>
    <col min="3594" max="3594" width="12.28515625" style="210" customWidth="1"/>
    <col min="3595" max="3596" width="9.5703125" style="210" customWidth="1"/>
    <col min="3597" max="3597" width="12" style="210" customWidth="1"/>
    <col min="3598" max="3598" width="12.5703125" style="210" customWidth="1"/>
    <col min="3599" max="3599" width="11" style="210" customWidth="1"/>
    <col min="3600" max="3600" width="11.28515625" style="210" customWidth="1"/>
    <col min="3601" max="3840" width="9.140625" style="210"/>
    <col min="3841" max="3841" width="88.85546875" style="210" customWidth="1"/>
    <col min="3842" max="3842" width="9.5703125" style="210" customWidth="1"/>
    <col min="3843" max="3843" width="12.85546875" style="210" customWidth="1"/>
    <col min="3844" max="3844" width="12.28515625" style="210" customWidth="1"/>
    <col min="3845" max="3845" width="10.28515625" style="210" customWidth="1"/>
    <col min="3846" max="3846" width="8.7109375" style="210" customWidth="1"/>
    <col min="3847" max="3847" width="11" style="210" customWidth="1"/>
    <col min="3848" max="3848" width="9.42578125" style="210" customWidth="1"/>
    <col min="3849" max="3849" width="10.42578125" style="210" customWidth="1"/>
    <col min="3850" max="3850" width="12.28515625" style="210" customWidth="1"/>
    <col min="3851" max="3852" width="9.5703125" style="210" customWidth="1"/>
    <col min="3853" max="3853" width="12" style="210" customWidth="1"/>
    <col min="3854" max="3854" width="12.5703125" style="210" customWidth="1"/>
    <col min="3855" max="3855" width="11" style="210" customWidth="1"/>
    <col min="3856" max="3856" width="11.28515625" style="210" customWidth="1"/>
    <col min="3857" max="4096" width="9.140625" style="210"/>
    <col min="4097" max="4097" width="88.85546875" style="210" customWidth="1"/>
    <col min="4098" max="4098" width="9.5703125" style="210" customWidth="1"/>
    <col min="4099" max="4099" width="12.85546875" style="210" customWidth="1"/>
    <col min="4100" max="4100" width="12.28515625" style="210" customWidth="1"/>
    <col min="4101" max="4101" width="10.28515625" style="210" customWidth="1"/>
    <col min="4102" max="4102" width="8.7109375" style="210" customWidth="1"/>
    <col min="4103" max="4103" width="11" style="210" customWidth="1"/>
    <col min="4104" max="4104" width="9.42578125" style="210" customWidth="1"/>
    <col min="4105" max="4105" width="10.42578125" style="210" customWidth="1"/>
    <col min="4106" max="4106" width="12.28515625" style="210" customWidth="1"/>
    <col min="4107" max="4108" width="9.5703125" style="210" customWidth="1"/>
    <col min="4109" max="4109" width="12" style="210" customWidth="1"/>
    <col min="4110" max="4110" width="12.5703125" style="210" customWidth="1"/>
    <col min="4111" max="4111" width="11" style="210" customWidth="1"/>
    <col min="4112" max="4112" width="11.28515625" style="210" customWidth="1"/>
    <col min="4113" max="4352" width="9.140625" style="210"/>
    <col min="4353" max="4353" width="88.85546875" style="210" customWidth="1"/>
    <col min="4354" max="4354" width="9.5703125" style="210" customWidth="1"/>
    <col min="4355" max="4355" width="12.85546875" style="210" customWidth="1"/>
    <col min="4356" max="4356" width="12.28515625" style="210" customWidth="1"/>
    <col min="4357" max="4357" width="10.28515625" style="210" customWidth="1"/>
    <col min="4358" max="4358" width="8.7109375" style="210" customWidth="1"/>
    <col min="4359" max="4359" width="11" style="210" customWidth="1"/>
    <col min="4360" max="4360" width="9.42578125" style="210" customWidth="1"/>
    <col min="4361" max="4361" width="10.42578125" style="210" customWidth="1"/>
    <col min="4362" max="4362" width="12.28515625" style="210" customWidth="1"/>
    <col min="4363" max="4364" width="9.5703125" style="210" customWidth="1"/>
    <col min="4365" max="4365" width="12" style="210" customWidth="1"/>
    <col min="4366" max="4366" width="12.5703125" style="210" customWidth="1"/>
    <col min="4367" max="4367" width="11" style="210" customWidth="1"/>
    <col min="4368" max="4368" width="11.28515625" style="210" customWidth="1"/>
    <col min="4369" max="4608" width="9.140625" style="210"/>
    <col min="4609" max="4609" width="88.85546875" style="210" customWidth="1"/>
    <col min="4610" max="4610" width="9.5703125" style="210" customWidth="1"/>
    <col min="4611" max="4611" width="12.85546875" style="210" customWidth="1"/>
    <col min="4612" max="4612" width="12.28515625" style="210" customWidth="1"/>
    <col min="4613" max="4613" width="10.28515625" style="210" customWidth="1"/>
    <col min="4614" max="4614" width="8.7109375" style="210" customWidth="1"/>
    <col min="4615" max="4615" width="11" style="210" customWidth="1"/>
    <col min="4616" max="4616" width="9.42578125" style="210" customWidth="1"/>
    <col min="4617" max="4617" width="10.42578125" style="210" customWidth="1"/>
    <col min="4618" max="4618" width="12.28515625" style="210" customWidth="1"/>
    <col min="4619" max="4620" width="9.5703125" style="210" customWidth="1"/>
    <col min="4621" max="4621" width="12" style="210" customWidth="1"/>
    <col min="4622" max="4622" width="12.5703125" style="210" customWidth="1"/>
    <col min="4623" max="4623" width="11" style="210" customWidth="1"/>
    <col min="4624" max="4624" width="11.28515625" style="210" customWidth="1"/>
    <col min="4625" max="4864" width="9.140625" style="210"/>
    <col min="4865" max="4865" width="88.85546875" style="210" customWidth="1"/>
    <col min="4866" max="4866" width="9.5703125" style="210" customWidth="1"/>
    <col min="4867" max="4867" width="12.85546875" style="210" customWidth="1"/>
    <col min="4868" max="4868" width="12.28515625" style="210" customWidth="1"/>
    <col min="4869" max="4869" width="10.28515625" style="210" customWidth="1"/>
    <col min="4870" max="4870" width="8.7109375" style="210" customWidth="1"/>
    <col min="4871" max="4871" width="11" style="210" customWidth="1"/>
    <col min="4872" max="4872" width="9.42578125" style="210" customWidth="1"/>
    <col min="4873" max="4873" width="10.42578125" style="210" customWidth="1"/>
    <col min="4874" max="4874" width="12.28515625" style="210" customWidth="1"/>
    <col min="4875" max="4876" width="9.5703125" style="210" customWidth="1"/>
    <col min="4877" max="4877" width="12" style="210" customWidth="1"/>
    <col min="4878" max="4878" width="12.5703125" style="210" customWidth="1"/>
    <col min="4879" max="4879" width="11" style="210" customWidth="1"/>
    <col min="4880" max="4880" width="11.28515625" style="210" customWidth="1"/>
    <col min="4881" max="5120" width="9.140625" style="210"/>
    <col min="5121" max="5121" width="88.85546875" style="210" customWidth="1"/>
    <col min="5122" max="5122" width="9.5703125" style="210" customWidth="1"/>
    <col min="5123" max="5123" width="12.85546875" style="210" customWidth="1"/>
    <col min="5124" max="5124" width="12.28515625" style="210" customWidth="1"/>
    <col min="5125" max="5125" width="10.28515625" style="210" customWidth="1"/>
    <col min="5126" max="5126" width="8.7109375" style="210" customWidth="1"/>
    <col min="5127" max="5127" width="11" style="210" customWidth="1"/>
    <col min="5128" max="5128" width="9.42578125" style="210" customWidth="1"/>
    <col min="5129" max="5129" width="10.42578125" style="210" customWidth="1"/>
    <col min="5130" max="5130" width="12.28515625" style="210" customWidth="1"/>
    <col min="5131" max="5132" width="9.5703125" style="210" customWidth="1"/>
    <col min="5133" max="5133" width="12" style="210" customWidth="1"/>
    <col min="5134" max="5134" width="12.5703125" style="210" customWidth="1"/>
    <col min="5135" max="5135" width="11" style="210" customWidth="1"/>
    <col min="5136" max="5136" width="11.28515625" style="210" customWidth="1"/>
    <col min="5137" max="5376" width="9.140625" style="210"/>
    <col min="5377" max="5377" width="88.85546875" style="210" customWidth="1"/>
    <col min="5378" max="5378" width="9.5703125" style="210" customWidth="1"/>
    <col min="5379" max="5379" width="12.85546875" style="210" customWidth="1"/>
    <col min="5380" max="5380" width="12.28515625" style="210" customWidth="1"/>
    <col min="5381" max="5381" width="10.28515625" style="210" customWidth="1"/>
    <col min="5382" max="5382" width="8.7109375" style="210" customWidth="1"/>
    <col min="5383" max="5383" width="11" style="210" customWidth="1"/>
    <col min="5384" max="5384" width="9.42578125" style="210" customWidth="1"/>
    <col min="5385" max="5385" width="10.42578125" style="210" customWidth="1"/>
    <col min="5386" max="5386" width="12.28515625" style="210" customWidth="1"/>
    <col min="5387" max="5388" width="9.5703125" style="210" customWidth="1"/>
    <col min="5389" max="5389" width="12" style="210" customWidth="1"/>
    <col min="5390" max="5390" width="12.5703125" style="210" customWidth="1"/>
    <col min="5391" max="5391" width="11" style="210" customWidth="1"/>
    <col min="5392" max="5392" width="11.28515625" style="210" customWidth="1"/>
    <col min="5393" max="5632" width="9.140625" style="210"/>
    <col min="5633" max="5633" width="88.85546875" style="210" customWidth="1"/>
    <col min="5634" max="5634" width="9.5703125" style="210" customWidth="1"/>
    <col min="5635" max="5635" width="12.85546875" style="210" customWidth="1"/>
    <col min="5636" max="5636" width="12.28515625" style="210" customWidth="1"/>
    <col min="5637" max="5637" width="10.28515625" style="210" customWidth="1"/>
    <col min="5638" max="5638" width="8.7109375" style="210" customWidth="1"/>
    <col min="5639" max="5639" width="11" style="210" customWidth="1"/>
    <col min="5640" max="5640" width="9.42578125" style="210" customWidth="1"/>
    <col min="5641" max="5641" width="10.42578125" style="210" customWidth="1"/>
    <col min="5642" max="5642" width="12.28515625" style="210" customWidth="1"/>
    <col min="5643" max="5644" width="9.5703125" style="210" customWidth="1"/>
    <col min="5645" max="5645" width="12" style="210" customWidth="1"/>
    <col min="5646" max="5646" width="12.5703125" style="210" customWidth="1"/>
    <col min="5647" max="5647" width="11" style="210" customWidth="1"/>
    <col min="5648" max="5648" width="11.28515625" style="210" customWidth="1"/>
    <col min="5649" max="5888" width="9.140625" style="210"/>
    <col min="5889" max="5889" width="88.85546875" style="210" customWidth="1"/>
    <col min="5890" max="5890" width="9.5703125" style="210" customWidth="1"/>
    <col min="5891" max="5891" width="12.85546875" style="210" customWidth="1"/>
    <col min="5892" max="5892" width="12.28515625" style="210" customWidth="1"/>
    <col min="5893" max="5893" width="10.28515625" style="210" customWidth="1"/>
    <col min="5894" max="5894" width="8.7109375" style="210" customWidth="1"/>
    <col min="5895" max="5895" width="11" style="210" customWidth="1"/>
    <col min="5896" max="5896" width="9.42578125" style="210" customWidth="1"/>
    <col min="5897" max="5897" width="10.42578125" style="210" customWidth="1"/>
    <col min="5898" max="5898" width="12.28515625" style="210" customWidth="1"/>
    <col min="5899" max="5900" width="9.5703125" style="210" customWidth="1"/>
    <col min="5901" max="5901" width="12" style="210" customWidth="1"/>
    <col min="5902" max="5902" width="12.5703125" style="210" customWidth="1"/>
    <col min="5903" max="5903" width="11" style="210" customWidth="1"/>
    <col min="5904" max="5904" width="11.28515625" style="210" customWidth="1"/>
    <col min="5905" max="6144" width="9.140625" style="210"/>
    <col min="6145" max="6145" width="88.85546875" style="210" customWidth="1"/>
    <col min="6146" max="6146" width="9.5703125" style="210" customWidth="1"/>
    <col min="6147" max="6147" width="12.85546875" style="210" customWidth="1"/>
    <col min="6148" max="6148" width="12.28515625" style="210" customWidth="1"/>
    <col min="6149" max="6149" width="10.28515625" style="210" customWidth="1"/>
    <col min="6150" max="6150" width="8.7109375" style="210" customWidth="1"/>
    <col min="6151" max="6151" width="11" style="210" customWidth="1"/>
    <col min="6152" max="6152" width="9.42578125" style="210" customWidth="1"/>
    <col min="6153" max="6153" width="10.42578125" style="210" customWidth="1"/>
    <col min="6154" max="6154" width="12.28515625" style="210" customWidth="1"/>
    <col min="6155" max="6156" width="9.5703125" style="210" customWidth="1"/>
    <col min="6157" max="6157" width="12" style="210" customWidth="1"/>
    <col min="6158" max="6158" width="12.5703125" style="210" customWidth="1"/>
    <col min="6159" max="6159" width="11" style="210" customWidth="1"/>
    <col min="6160" max="6160" width="11.28515625" style="210" customWidth="1"/>
    <col min="6161" max="6400" width="9.140625" style="210"/>
    <col min="6401" max="6401" width="88.85546875" style="210" customWidth="1"/>
    <col min="6402" max="6402" width="9.5703125" style="210" customWidth="1"/>
    <col min="6403" max="6403" width="12.85546875" style="210" customWidth="1"/>
    <col min="6404" max="6404" width="12.28515625" style="210" customWidth="1"/>
    <col min="6405" max="6405" width="10.28515625" style="210" customWidth="1"/>
    <col min="6406" max="6406" width="8.7109375" style="210" customWidth="1"/>
    <col min="6407" max="6407" width="11" style="210" customWidth="1"/>
    <col min="6408" max="6408" width="9.42578125" style="210" customWidth="1"/>
    <col min="6409" max="6409" width="10.42578125" style="210" customWidth="1"/>
    <col min="6410" max="6410" width="12.28515625" style="210" customWidth="1"/>
    <col min="6411" max="6412" width="9.5703125" style="210" customWidth="1"/>
    <col min="6413" max="6413" width="12" style="210" customWidth="1"/>
    <col min="6414" max="6414" width="12.5703125" style="210" customWidth="1"/>
    <col min="6415" max="6415" width="11" style="210" customWidth="1"/>
    <col min="6416" max="6416" width="11.28515625" style="210" customWidth="1"/>
    <col min="6417" max="6656" width="9.140625" style="210"/>
    <col min="6657" max="6657" width="88.85546875" style="210" customWidth="1"/>
    <col min="6658" max="6658" width="9.5703125" style="210" customWidth="1"/>
    <col min="6659" max="6659" width="12.85546875" style="210" customWidth="1"/>
    <col min="6660" max="6660" width="12.28515625" style="210" customWidth="1"/>
    <col min="6661" max="6661" width="10.28515625" style="210" customWidth="1"/>
    <col min="6662" max="6662" width="8.7109375" style="210" customWidth="1"/>
    <col min="6663" max="6663" width="11" style="210" customWidth="1"/>
    <col min="6664" max="6664" width="9.42578125" style="210" customWidth="1"/>
    <col min="6665" max="6665" width="10.42578125" style="210" customWidth="1"/>
    <col min="6666" max="6666" width="12.28515625" style="210" customWidth="1"/>
    <col min="6667" max="6668" width="9.5703125" style="210" customWidth="1"/>
    <col min="6669" max="6669" width="12" style="210" customWidth="1"/>
    <col min="6670" max="6670" width="12.5703125" style="210" customWidth="1"/>
    <col min="6671" max="6671" width="11" style="210" customWidth="1"/>
    <col min="6672" max="6672" width="11.28515625" style="210" customWidth="1"/>
    <col min="6673" max="6912" width="9.140625" style="210"/>
    <col min="6913" max="6913" width="88.85546875" style="210" customWidth="1"/>
    <col min="6914" max="6914" width="9.5703125" style="210" customWidth="1"/>
    <col min="6915" max="6915" width="12.85546875" style="210" customWidth="1"/>
    <col min="6916" max="6916" width="12.28515625" style="210" customWidth="1"/>
    <col min="6917" max="6917" width="10.28515625" style="210" customWidth="1"/>
    <col min="6918" max="6918" width="8.7109375" style="210" customWidth="1"/>
    <col min="6919" max="6919" width="11" style="210" customWidth="1"/>
    <col min="6920" max="6920" width="9.42578125" style="210" customWidth="1"/>
    <col min="6921" max="6921" width="10.42578125" style="210" customWidth="1"/>
    <col min="6922" max="6922" width="12.28515625" style="210" customWidth="1"/>
    <col min="6923" max="6924" width="9.5703125" style="210" customWidth="1"/>
    <col min="6925" max="6925" width="12" style="210" customWidth="1"/>
    <col min="6926" max="6926" width="12.5703125" style="210" customWidth="1"/>
    <col min="6927" max="6927" width="11" style="210" customWidth="1"/>
    <col min="6928" max="6928" width="11.28515625" style="210" customWidth="1"/>
    <col min="6929" max="7168" width="9.140625" style="210"/>
    <col min="7169" max="7169" width="88.85546875" style="210" customWidth="1"/>
    <col min="7170" max="7170" width="9.5703125" style="210" customWidth="1"/>
    <col min="7171" max="7171" width="12.85546875" style="210" customWidth="1"/>
    <col min="7172" max="7172" width="12.28515625" style="210" customWidth="1"/>
    <col min="7173" max="7173" width="10.28515625" style="210" customWidth="1"/>
    <col min="7174" max="7174" width="8.7109375" style="210" customWidth="1"/>
    <col min="7175" max="7175" width="11" style="210" customWidth="1"/>
    <col min="7176" max="7176" width="9.42578125" style="210" customWidth="1"/>
    <col min="7177" max="7177" width="10.42578125" style="210" customWidth="1"/>
    <col min="7178" max="7178" width="12.28515625" style="210" customWidth="1"/>
    <col min="7179" max="7180" width="9.5703125" style="210" customWidth="1"/>
    <col min="7181" max="7181" width="12" style="210" customWidth="1"/>
    <col min="7182" max="7182" width="12.5703125" style="210" customWidth="1"/>
    <col min="7183" max="7183" width="11" style="210" customWidth="1"/>
    <col min="7184" max="7184" width="11.28515625" style="210" customWidth="1"/>
    <col min="7185" max="7424" width="9.140625" style="210"/>
    <col min="7425" max="7425" width="88.85546875" style="210" customWidth="1"/>
    <col min="7426" max="7426" width="9.5703125" style="210" customWidth="1"/>
    <col min="7427" max="7427" width="12.85546875" style="210" customWidth="1"/>
    <col min="7428" max="7428" width="12.28515625" style="210" customWidth="1"/>
    <col min="7429" max="7429" width="10.28515625" style="210" customWidth="1"/>
    <col min="7430" max="7430" width="8.7109375" style="210" customWidth="1"/>
    <col min="7431" max="7431" width="11" style="210" customWidth="1"/>
    <col min="7432" max="7432" width="9.42578125" style="210" customWidth="1"/>
    <col min="7433" max="7433" width="10.42578125" style="210" customWidth="1"/>
    <col min="7434" max="7434" width="12.28515625" style="210" customWidth="1"/>
    <col min="7435" max="7436" width="9.5703125" style="210" customWidth="1"/>
    <col min="7437" max="7437" width="12" style="210" customWidth="1"/>
    <col min="7438" max="7438" width="12.5703125" style="210" customWidth="1"/>
    <col min="7439" max="7439" width="11" style="210" customWidth="1"/>
    <col min="7440" max="7440" width="11.28515625" style="210" customWidth="1"/>
    <col min="7441" max="7680" width="9.140625" style="210"/>
    <col min="7681" max="7681" width="88.85546875" style="210" customWidth="1"/>
    <col min="7682" max="7682" width="9.5703125" style="210" customWidth="1"/>
    <col min="7683" max="7683" width="12.85546875" style="210" customWidth="1"/>
    <col min="7684" max="7684" width="12.28515625" style="210" customWidth="1"/>
    <col min="7685" max="7685" width="10.28515625" style="210" customWidth="1"/>
    <col min="7686" max="7686" width="8.7109375" style="210" customWidth="1"/>
    <col min="7687" max="7687" width="11" style="210" customWidth="1"/>
    <col min="7688" max="7688" width="9.42578125" style="210" customWidth="1"/>
    <col min="7689" max="7689" width="10.42578125" style="210" customWidth="1"/>
    <col min="7690" max="7690" width="12.28515625" style="210" customWidth="1"/>
    <col min="7691" max="7692" width="9.5703125" style="210" customWidth="1"/>
    <col min="7693" max="7693" width="12" style="210" customWidth="1"/>
    <col min="7694" max="7694" width="12.5703125" style="210" customWidth="1"/>
    <col min="7695" max="7695" width="11" style="210" customWidth="1"/>
    <col min="7696" max="7696" width="11.28515625" style="210" customWidth="1"/>
    <col min="7697" max="7936" width="9.140625" style="210"/>
    <col min="7937" max="7937" width="88.85546875" style="210" customWidth="1"/>
    <col min="7938" max="7938" width="9.5703125" style="210" customWidth="1"/>
    <col min="7939" max="7939" width="12.85546875" style="210" customWidth="1"/>
    <col min="7940" max="7940" width="12.28515625" style="210" customWidth="1"/>
    <col min="7941" max="7941" width="10.28515625" style="210" customWidth="1"/>
    <col min="7942" max="7942" width="8.7109375" style="210" customWidth="1"/>
    <col min="7943" max="7943" width="11" style="210" customWidth="1"/>
    <col min="7944" max="7944" width="9.42578125" style="210" customWidth="1"/>
    <col min="7945" max="7945" width="10.42578125" style="210" customWidth="1"/>
    <col min="7946" max="7946" width="12.28515625" style="210" customWidth="1"/>
    <col min="7947" max="7948" width="9.5703125" style="210" customWidth="1"/>
    <col min="7949" max="7949" width="12" style="210" customWidth="1"/>
    <col min="7950" max="7950" width="12.5703125" style="210" customWidth="1"/>
    <col min="7951" max="7951" width="11" style="210" customWidth="1"/>
    <col min="7952" max="7952" width="11.28515625" style="210" customWidth="1"/>
    <col min="7953" max="8192" width="9.140625" style="210"/>
    <col min="8193" max="8193" width="88.85546875" style="210" customWidth="1"/>
    <col min="8194" max="8194" width="9.5703125" style="210" customWidth="1"/>
    <col min="8195" max="8195" width="12.85546875" style="210" customWidth="1"/>
    <col min="8196" max="8196" width="12.28515625" style="210" customWidth="1"/>
    <col min="8197" max="8197" width="10.28515625" style="210" customWidth="1"/>
    <col min="8198" max="8198" width="8.7109375" style="210" customWidth="1"/>
    <col min="8199" max="8199" width="11" style="210" customWidth="1"/>
    <col min="8200" max="8200" width="9.42578125" style="210" customWidth="1"/>
    <col min="8201" max="8201" width="10.42578125" style="210" customWidth="1"/>
    <col min="8202" max="8202" width="12.28515625" style="210" customWidth="1"/>
    <col min="8203" max="8204" width="9.5703125" style="210" customWidth="1"/>
    <col min="8205" max="8205" width="12" style="210" customWidth="1"/>
    <col min="8206" max="8206" width="12.5703125" style="210" customWidth="1"/>
    <col min="8207" max="8207" width="11" style="210" customWidth="1"/>
    <col min="8208" max="8208" width="11.28515625" style="210" customWidth="1"/>
    <col min="8209" max="8448" width="9.140625" style="210"/>
    <col min="8449" max="8449" width="88.85546875" style="210" customWidth="1"/>
    <col min="8450" max="8450" width="9.5703125" style="210" customWidth="1"/>
    <col min="8451" max="8451" width="12.85546875" style="210" customWidth="1"/>
    <col min="8452" max="8452" width="12.28515625" style="210" customWidth="1"/>
    <col min="8453" max="8453" width="10.28515625" style="210" customWidth="1"/>
    <col min="8454" max="8454" width="8.7109375" style="210" customWidth="1"/>
    <col min="8455" max="8455" width="11" style="210" customWidth="1"/>
    <col min="8456" max="8456" width="9.42578125" style="210" customWidth="1"/>
    <col min="8457" max="8457" width="10.42578125" style="210" customWidth="1"/>
    <col min="8458" max="8458" width="12.28515625" style="210" customWidth="1"/>
    <col min="8459" max="8460" width="9.5703125" style="210" customWidth="1"/>
    <col min="8461" max="8461" width="12" style="210" customWidth="1"/>
    <col min="8462" max="8462" width="12.5703125" style="210" customWidth="1"/>
    <col min="8463" max="8463" width="11" style="210" customWidth="1"/>
    <col min="8464" max="8464" width="11.28515625" style="210" customWidth="1"/>
    <col min="8465" max="8704" width="9.140625" style="210"/>
    <col min="8705" max="8705" width="88.85546875" style="210" customWidth="1"/>
    <col min="8706" max="8706" width="9.5703125" style="210" customWidth="1"/>
    <col min="8707" max="8707" width="12.85546875" style="210" customWidth="1"/>
    <col min="8708" max="8708" width="12.28515625" style="210" customWidth="1"/>
    <col min="8709" max="8709" width="10.28515625" style="210" customWidth="1"/>
    <col min="8710" max="8710" width="8.7109375" style="210" customWidth="1"/>
    <col min="8711" max="8711" width="11" style="210" customWidth="1"/>
    <col min="8712" max="8712" width="9.42578125" style="210" customWidth="1"/>
    <col min="8713" max="8713" width="10.42578125" style="210" customWidth="1"/>
    <col min="8714" max="8714" width="12.28515625" style="210" customWidth="1"/>
    <col min="8715" max="8716" width="9.5703125" style="210" customWidth="1"/>
    <col min="8717" max="8717" width="12" style="210" customWidth="1"/>
    <col min="8718" max="8718" width="12.5703125" style="210" customWidth="1"/>
    <col min="8719" max="8719" width="11" style="210" customWidth="1"/>
    <col min="8720" max="8720" width="11.28515625" style="210" customWidth="1"/>
    <col min="8721" max="8960" width="9.140625" style="210"/>
    <col min="8961" max="8961" width="88.85546875" style="210" customWidth="1"/>
    <col min="8962" max="8962" width="9.5703125" style="210" customWidth="1"/>
    <col min="8963" max="8963" width="12.85546875" style="210" customWidth="1"/>
    <col min="8964" max="8964" width="12.28515625" style="210" customWidth="1"/>
    <col min="8965" max="8965" width="10.28515625" style="210" customWidth="1"/>
    <col min="8966" max="8966" width="8.7109375" style="210" customWidth="1"/>
    <col min="8967" max="8967" width="11" style="210" customWidth="1"/>
    <col min="8968" max="8968" width="9.42578125" style="210" customWidth="1"/>
    <col min="8969" max="8969" width="10.42578125" style="210" customWidth="1"/>
    <col min="8970" max="8970" width="12.28515625" style="210" customWidth="1"/>
    <col min="8971" max="8972" width="9.5703125" style="210" customWidth="1"/>
    <col min="8973" max="8973" width="12" style="210" customWidth="1"/>
    <col min="8974" max="8974" width="12.5703125" style="210" customWidth="1"/>
    <col min="8975" max="8975" width="11" style="210" customWidth="1"/>
    <col min="8976" max="8976" width="11.28515625" style="210" customWidth="1"/>
    <col min="8977" max="9216" width="9.140625" style="210"/>
    <col min="9217" max="9217" width="88.85546875" style="210" customWidth="1"/>
    <col min="9218" max="9218" width="9.5703125" style="210" customWidth="1"/>
    <col min="9219" max="9219" width="12.85546875" style="210" customWidth="1"/>
    <col min="9220" max="9220" width="12.28515625" style="210" customWidth="1"/>
    <col min="9221" max="9221" width="10.28515625" style="210" customWidth="1"/>
    <col min="9222" max="9222" width="8.7109375" style="210" customWidth="1"/>
    <col min="9223" max="9223" width="11" style="210" customWidth="1"/>
    <col min="9224" max="9224" width="9.42578125" style="210" customWidth="1"/>
    <col min="9225" max="9225" width="10.42578125" style="210" customWidth="1"/>
    <col min="9226" max="9226" width="12.28515625" style="210" customWidth="1"/>
    <col min="9227" max="9228" width="9.5703125" style="210" customWidth="1"/>
    <col min="9229" max="9229" width="12" style="210" customWidth="1"/>
    <col min="9230" max="9230" width="12.5703125" style="210" customWidth="1"/>
    <col min="9231" max="9231" width="11" style="210" customWidth="1"/>
    <col min="9232" max="9232" width="11.28515625" style="210" customWidth="1"/>
    <col min="9233" max="9472" width="9.140625" style="210"/>
    <col min="9473" max="9473" width="88.85546875" style="210" customWidth="1"/>
    <col min="9474" max="9474" width="9.5703125" style="210" customWidth="1"/>
    <col min="9475" max="9475" width="12.85546875" style="210" customWidth="1"/>
    <col min="9476" max="9476" width="12.28515625" style="210" customWidth="1"/>
    <col min="9477" max="9477" width="10.28515625" style="210" customWidth="1"/>
    <col min="9478" max="9478" width="8.7109375" style="210" customWidth="1"/>
    <col min="9479" max="9479" width="11" style="210" customWidth="1"/>
    <col min="9480" max="9480" width="9.42578125" style="210" customWidth="1"/>
    <col min="9481" max="9481" width="10.42578125" style="210" customWidth="1"/>
    <col min="9482" max="9482" width="12.28515625" style="210" customWidth="1"/>
    <col min="9483" max="9484" width="9.5703125" style="210" customWidth="1"/>
    <col min="9485" max="9485" width="12" style="210" customWidth="1"/>
    <col min="9486" max="9486" width="12.5703125" style="210" customWidth="1"/>
    <col min="9487" max="9487" width="11" style="210" customWidth="1"/>
    <col min="9488" max="9488" width="11.28515625" style="210" customWidth="1"/>
    <col min="9489" max="9728" width="9.140625" style="210"/>
    <col min="9729" max="9729" width="88.85546875" style="210" customWidth="1"/>
    <col min="9730" max="9730" width="9.5703125" style="210" customWidth="1"/>
    <col min="9731" max="9731" width="12.85546875" style="210" customWidth="1"/>
    <col min="9732" max="9732" width="12.28515625" style="210" customWidth="1"/>
    <col min="9733" max="9733" width="10.28515625" style="210" customWidth="1"/>
    <col min="9734" max="9734" width="8.7109375" style="210" customWidth="1"/>
    <col min="9735" max="9735" width="11" style="210" customWidth="1"/>
    <col min="9736" max="9736" width="9.42578125" style="210" customWidth="1"/>
    <col min="9737" max="9737" width="10.42578125" style="210" customWidth="1"/>
    <col min="9738" max="9738" width="12.28515625" style="210" customWidth="1"/>
    <col min="9739" max="9740" width="9.5703125" style="210" customWidth="1"/>
    <col min="9741" max="9741" width="12" style="210" customWidth="1"/>
    <col min="9742" max="9742" width="12.5703125" style="210" customWidth="1"/>
    <col min="9743" max="9743" width="11" style="210" customWidth="1"/>
    <col min="9744" max="9744" width="11.28515625" style="210" customWidth="1"/>
    <col min="9745" max="9984" width="9.140625" style="210"/>
    <col min="9985" max="9985" width="88.85546875" style="210" customWidth="1"/>
    <col min="9986" max="9986" width="9.5703125" style="210" customWidth="1"/>
    <col min="9987" max="9987" width="12.85546875" style="210" customWidth="1"/>
    <col min="9988" max="9988" width="12.28515625" style="210" customWidth="1"/>
    <col min="9989" max="9989" width="10.28515625" style="210" customWidth="1"/>
    <col min="9990" max="9990" width="8.7109375" style="210" customWidth="1"/>
    <col min="9991" max="9991" width="11" style="210" customWidth="1"/>
    <col min="9992" max="9992" width="9.42578125" style="210" customWidth="1"/>
    <col min="9993" max="9993" width="10.42578125" style="210" customWidth="1"/>
    <col min="9994" max="9994" width="12.28515625" style="210" customWidth="1"/>
    <col min="9995" max="9996" width="9.5703125" style="210" customWidth="1"/>
    <col min="9997" max="9997" width="12" style="210" customWidth="1"/>
    <col min="9998" max="9998" width="12.5703125" style="210" customWidth="1"/>
    <col min="9999" max="9999" width="11" style="210" customWidth="1"/>
    <col min="10000" max="10000" width="11.28515625" style="210" customWidth="1"/>
    <col min="10001" max="10240" width="9.140625" style="210"/>
    <col min="10241" max="10241" width="88.85546875" style="210" customWidth="1"/>
    <col min="10242" max="10242" width="9.5703125" style="210" customWidth="1"/>
    <col min="10243" max="10243" width="12.85546875" style="210" customWidth="1"/>
    <col min="10244" max="10244" width="12.28515625" style="210" customWidth="1"/>
    <col min="10245" max="10245" width="10.28515625" style="210" customWidth="1"/>
    <col min="10246" max="10246" width="8.7109375" style="210" customWidth="1"/>
    <col min="10247" max="10247" width="11" style="210" customWidth="1"/>
    <col min="10248" max="10248" width="9.42578125" style="210" customWidth="1"/>
    <col min="10249" max="10249" width="10.42578125" style="210" customWidth="1"/>
    <col min="10250" max="10250" width="12.28515625" style="210" customWidth="1"/>
    <col min="10251" max="10252" width="9.5703125" style="210" customWidth="1"/>
    <col min="10253" max="10253" width="12" style="210" customWidth="1"/>
    <col min="10254" max="10254" width="12.5703125" style="210" customWidth="1"/>
    <col min="10255" max="10255" width="11" style="210" customWidth="1"/>
    <col min="10256" max="10256" width="11.28515625" style="210" customWidth="1"/>
    <col min="10257" max="10496" width="9.140625" style="210"/>
    <col min="10497" max="10497" width="88.85546875" style="210" customWidth="1"/>
    <col min="10498" max="10498" width="9.5703125" style="210" customWidth="1"/>
    <col min="10499" max="10499" width="12.85546875" style="210" customWidth="1"/>
    <col min="10500" max="10500" width="12.28515625" style="210" customWidth="1"/>
    <col min="10501" max="10501" width="10.28515625" style="210" customWidth="1"/>
    <col min="10502" max="10502" width="8.7109375" style="210" customWidth="1"/>
    <col min="10503" max="10503" width="11" style="210" customWidth="1"/>
    <col min="10504" max="10504" width="9.42578125" style="210" customWidth="1"/>
    <col min="10505" max="10505" width="10.42578125" style="210" customWidth="1"/>
    <col min="10506" max="10506" width="12.28515625" style="210" customWidth="1"/>
    <col min="10507" max="10508" width="9.5703125" style="210" customWidth="1"/>
    <col min="10509" max="10509" width="12" style="210" customWidth="1"/>
    <col min="10510" max="10510" width="12.5703125" style="210" customWidth="1"/>
    <col min="10511" max="10511" width="11" style="210" customWidth="1"/>
    <col min="10512" max="10512" width="11.28515625" style="210" customWidth="1"/>
    <col min="10513" max="10752" width="9.140625" style="210"/>
    <col min="10753" max="10753" width="88.85546875" style="210" customWidth="1"/>
    <col min="10754" max="10754" width="9.5703125" style="210" customWidth="1"/>
    <col min="10755" max="10755" width="12.85546875" style="210" customWidth="1"/>
    <col min="10756" max="10756" width="12.28515625" style="210" customWidth="1"/>
    <col min="10757" max="10757" width="10.28515625" style="210" customWidth="1"/>
    <col min="10758" max="10758" width="8.7109375" style="210" customWidth="1"/>
    <col min="10759" max="10759" width="11" style="210" customWidth="1"/>
    <col min="10760" max="10760" width="9.42578125" style="210" customWidth="1"/>
    <col min="10761" max="10761" width="10.42578125" style="210" customWidth="1"/>
    <col min="10762" max="10762" width="12.28515625" style="210" customWidth="1"/>
    <col min="10763" max="10764" width="9.5703125" style="210" customWidth="1"/>
    <col min="10765" max="10765" width="12" style="210" customWidth="1"/>
    <col min="10766" max="10766" width="12.5703125" style="210" customWidth="1"/>
    <col min="10767" max="10767" width="11" style="210" customWidth="1"/>
    <col min="10768" max="10768" width="11.28515625" style="210" customWidth="1"/>
    <col min="10769" max="11008" width="9.140625" style="210"/>
    <col min="11009" max="11009" width="88.85546875" style="210" customWidth="1"/>
    <col min="11010" max="11010" width="9.5703125" style="210" customWidth="1"/>
    <col min="11011" max="11011" width="12.85546875" style="210" customWidth="1"/>
    <col min="11012" max="11012" width="12.28515625" style="210" customWidth="1"/>
    <col min="11013" max="11013" width="10.28515625" style="210" customWidth="1"/>
    <col min="11014" max="11014" width="8.7109375" style="210" customWidth="1"/>
    <col min="11015" max="11015" width="11" style="210" customWidth="1"/>
    <col min="11016" max="11016" width="9.42578125" style="210" customWidth="1"/>
    <col min="11017" max="11017" width="10.42578125" style="210" customWidth="1"/>
    <col min="11018" max="11018" width="12.28515625" style="210" customWidth="1"/>
    <col min="11019" max="11020" width="9.5703125" style="210" customWidth="1"/>
    <col min="11021" max="11021" width="12" style="210" customWidth="1"/>
    <col min="11022" max="11022" width="12.5703125" style="210" customWidth="1"/>
    <col min="11023" max="11023" width="11" style="210" customWidth="1"/>
    <col min="11024" max="11024" width="11.28515625" style="210" customWidth="1"/>
    <col min="11025" max="11264" width="9.140625" style="210"/>
    <col min="11265" max="11265" width="88.85546875" style="210" customWidth="1"/>
    <col min="11266" max="11266" width="9.5703125" style="210" customWidth="1"/>
    <col min="11267" max="11267" width="12.85546875" style="210" customWidth="1"/>
    <col min="11268" max="11268" width="12.28515625" style="210" customWidth="1"/>
    <col min="11269" max="11269" width="10.28515625" style="210" customWidth="1"/>
    <col min="11270" max="11270" width="8.7109375" style="210" customWidth="1"/>
    <col min="11271" max="11271" width="11" style="210" customWidth="1"/>
    <col min="11272" max="11272" width="9.42578125" style="210" customWidth="1"/>
    <col min="11273" max="11273" width="10.42578125" style="210" customWidth="1"/>
    <col min="11274" max="11274" width="12.28515625" style="210" customWidth="1"/>
    <col min="11275" max="11276" width="9.5703125" style="210" customWidth="1"/>
    <col min="11277" max="11277" width="12" style="210" customWidth="1"/>
    <col min="11278" max="11278" width="12.5703125" style="210" customWidth="1"/>
    <col min="11279" max="11279" width="11" style="210" customWidth="1"/>
    <col min="11280" max="11280" width="11.28515625" style="210" customWidth="1"/>
    <col min="11281" max="11520" width="9.140625" style="210"/>
    <col min="11521" max="11521" width="88.85546875" style="210" customWidth="1"/>
    <col min="11522" max="11522" width="9.5703125" style="210" customWidth="1"/>
    <col min="11523" max="11523" width="12.85546875" style="210" customWidth="1"/>
    <col min="11524" max="11524" width="12.28515625" style="210" customWidth="1"/>
    <col min="11525" max="11525" width="10.28515625" style="210" customWidth="1"/>
    <col min="11526" max="11526" width="8.7109375" style="210" customWidth="1"/>
    <col min="11527" max="11527" width="11" style="210" customWidth="1"/>
    <col min="11528" max="11528" width="9.42578125" style="210" customWidth="1"/>
    <col min="11529" max="11529" width="10.42578125" style="210" customWidth="1"/>
    <col min="11530" max="11530" width="12.28515625" style="210" customWidth="1"/>
    <col min="11531" max="11532" width="9.5703125" style="210" customWidth="1"/>
    <col min="11533" max="11533" width="12" style="210" customWidth="1"/>
    <col min="11534" max="11534" width="12.5703125" style="210" customWidth="1"/>
    <col min="11535" max="11535" width="11" style="210" customWidth="1"/>
    <col min="11536" max="11536" width="11.28515625" style="210" customWidth="1"/>
    <col min="11537" max="11776" width="9.140625" style="210"/>
    <col min="11777" max="11777" width="88.85546875" style="210" customWidth="1"/>
    <col min="11778" max="11778" width="9.5703125" style="210" customWidth="1"/>
    <col min="11779" max="11779" width="12.85546875" style="210" customWidth="1"/>
    <col min="11780" max="11780" width="12.28515625" style="210" customWidth="1"/>
    <col min="11781" max="11781" width="10.28515625" style="210" customWidth="1"/>
    <col min="11782" max="11782" width="8.7109375" style="210" customWidth="1"/>
    <col min="11783" max="11783" width="11" style="210" customWidth="1"/>
    <col min="11784" max="11784" width="9.42578125" style="210" customWidth="1"/>
    <col min="11785" max="11785" width="10.42578125" style="210" customWidth="1"/>
    <col min="11786" max="11786" width="12.28515625" style="210" customWidth="1"/>
    <col min="11787" max="11788" width="9.5703125" style="210" customWidth="1"/>
    <col min="11789" max="11789" width="12" style="210" customWidth="1"/>
    <col min="11790" max="11790" width="12.5703125" style="210" customWidth="1"/>
    <col min="11791" max="11791" width="11" style="210" customWidth="1"/>
    <col min="11792" max="11792" width="11.28515625" style="210" customWidth="1"/>
    <col min="11793" max="12032" width="9.140625" style="210"/>
    <col min="12033" max="12033" width="88.85546875" style="210" customWidth="1"/>
    <col min="12034" max="12034" width="9.5703125" style="210" customWidth="1"/>
    <col min="12035" max="12035" width="12.85546875" style="210" customWidth="1"/>
    <col min="12036" max="12036" width="12.28515625" style="210" customWidth="1"/>
    <col min="12037" max="12037" width="10.28515625" style="210" customWidth="1"/>
    <col min="12038" max="12038" width="8.7109375" style="210" customWidth="1"/>
    <col min="12039" max="12039" width="11" style="210" customWidth="1"/>
    <col min="12040" max="12040" width="9.42578125" style="210" customWidth="1"/>
    <col min="12041" max="12041" width="10.42578125" style="210" customWidth="1"/>
    <col min="12042" max="12042" width="12.28515625" style="210" customWidth="1"/>
    <col min="12043" max="12044" width="9.5703125" style="210" customWidth="1"/>
    <col min="12045" max="12045" width="12" style="210" customWidth="1"/>
    <col min="12046" max="12046" width="12.5703125" style="210" customWidth="1"/>
    <col min="12047" max="12047" width="11" style="210" customWidth="1"/>
    <col min="12048" max="12048" width="11.28515625" style="210" customWidth="1"/>
    <col min="12049" max="12288" width="9.140625" style="210"/>
    <col min="12289" max="12289" width="88.85546875" style="210" customWidth="1"/>
    <col min="12290" max="12290" width="9.5703125" style="210" customWidth="1"/>
    <col min="12291" max="12291" width="12.85546875" style="210" customWidth="1"/>
    <col min="12292" max="12292" width="12.28515625" style="210" customWidth="1"/>
    <col min="12293" max="12293" width="10.28515625" style="210" customWidth="1"/>
    <col min="12294" max="12294" width="8.7109375" style="210" customWidth="1"/>
    <col min="12295" max="12295" width="11" style="210" customWidth="1"/>
    <col min="12296" max="12296" width="9.42578125" style="210" customWidth="1"/>
    <col min="12297" max="12297" width="10.42578125" style="210" customWidth="1"/>
    <col min="12298" max="12298" width="12.28515625" style="210" customWidth="1"/>
    <col min="12299" max="12300" width="9.5703125" style="210" customWidth="1"/>
    <col min="12301" max="12301" width="12" style="210" customWidth="1"/>
    <col min="12302" max="12302" width="12.5703125" style="210" customWidth="1"/>
    <col min="12303" max="12303" width="11" style="210" customWidth="1"/>
    <col min="12304" max="12304" width="11.28515625" style="210" customWidth="1"/>
    <col min="12305" max="12544" width="9.140625" style="210"/>
    <col min="12545" max="12545" width="88.85546875" style="210" customWidth="1"/>
    <col min="12546" max="12546" width="9.5703125" style="210" customWidth="1"/>
    <col min="12547" max="12547" width="12.85546875" style="210" customWidth="1"/>
    <col min="12548" max="12548" width="12.28515625" style="210" customWidth="1"/>
    <col min="12549" max="12549" width="10.28515625" style="210" customWidth="1"/>
    <col min="12550" max="12550" width="8.7109375" style="210" customWidth="1"/>
    <col min="12551" max="12551" width="11" style="210" customWidth="1"/>
    <col min="12552" max="12552" width="9.42578125" style="210" customWidth="1"/>
    <col min="12553" max="12553" width="10.42578125" style="210" customWidth="1"/>
    <col min="12554" max="12554" width="12.28515625" style="210" customWidth="1"/>
    <col min="12555" max="12556" width="9.5703125" style="210" customWidth="1"/>
    <col min="12557" max="12557" width="12" style="210" customWidth="1"/>
    <col min="12558" max="12558" width="12.5703125" style="210" customWidth="1"/>
    <col min="12559" max="12559" width="11" style="210" customWidth="1"/>
    <col min="12560" max="12560" width="11.28515625" style="210" customWidth="1"/>
    <col min="12561" max="12800" width="9.140625" style="210"/>
    <col min="12801" max="12801" width="88.85546875" style="210" customWidth="1"/>
    <col min="12802" max="12802" width="9.5703125" style="210" customWidth="1"/>
    <col min="12803" max="12803" width="12.85546875" style="210" customWidth="1"/>
    <col min="12804" max="12804" width="12.28515625" style="210" customWidth="1"/>
    <col min="12805" max="12805" width="10.28515625" style="210" customWidth="1"/>
    <col min="12806" max="12806" width="8.7109375" style="210" customWidth="1"/>
    <col min="12807" max="12807" width="11" style="210" customWidth="1"/>
    <col min="12808" max="12808" width="9.42578125" style="210" customWidth="1"/>
    <col min="12809" max="12809" width="10.42578125" style="210" customWidth="1"/>
    <col min="12810" max="12810" width="12.28515625" style="210" customWidth="1"/>
    <col min="12811" max="12812" width="9.5703125" style="210" customWidth="1"/>
    <col min="12813" max="12813" width="12" style="210" customWidth="1"/>
    <col min="12814" max="12814" width="12.5703125" style="210" customWidth="1"/>
    <col min="12815" max="12815" width="11" style="210" customWidth="1"/>
    <col min="12816" max="12816" width="11.28515625" style="210" customWidth="1"/>
    <col min="12817" max="13056" width="9.140625" style="210"/>
    <col min="13057" max="13057" width="88.85546875" style="210" customWidth="1"/>
    <col min="13058" max="13058" width="9.5703125" style="210" customWidth="1"/>
    <col min="13059" max="13059" width="12.85546875" style="210" customWidth="1"/>
    <col min="13060" max="13060" width="12.28515625" style="210" customWidth="1"/>
    <col min="13061" max="13061" width="10.28515625" style="210" customWidth="1"/>
    <col min="13062" max="13062" width="8.7109375" style="210" customWidth="1"/>
    <col min="13063" max="13063" width="11" style="210" customWidth="1"/>
    <col min="13064" max="13064" width="9.42578125" style="210" customWidth="1"/>
    <col min="13065" max="13065" width="10.42578125" style="210" customWidth="1"/>
    <col min="13066" max="13066" width="12.28515625" style="210" customWidth="1"/>
    <col min="13067" max="13068" width="9.5703125" style="210" customWidth="1"/>
    <col min="13069" max="13069" width="12" style="210" customWidth="1"/>
    <col min="13070" max="13070" width="12.5703125" style="210" customWidth="1"/>
    <col min="13071" max="13071" width="11" style="210" customWidth="1"/>
    <col min="13072" max="13072" width="11.28515625" style="210" customWidth="1"/>
    <col min="13073" max="13312" width="9.140625" style="210"/>
    <col min="13313" max="13313" width="88.85546875" style="210" customWidth="1"/>
    <col min="13314" max="13314" width="9.5703125" style="210" customWidth="1"/>
    <col min="13315" max="13315" width="12.85546875" style="210" customWidth="1"/>
    <col min="13316" max="13316" width="12.28515625" style="210" customWidth="1"/>
    <col min="13317" max="13317" width="10.28515625" style="210" customWidth="1"/>
    <col min="13318" max="13318" width="8.7109375" style="210" customWidth="1"/>
    <col min="13319" max="13319" width="11" style="210" customWidth="1"/>
    <col min="13320" max="13320" width="9.42578125" style="210" customWidth="1"/>
    <col min="13321" max="13321" width="10.42578125" style="210" customWidth="1"/>
    <col min="13322" max="13322" width="12.28515625" style="210" customWidth="1"/>
    <col min="13323" max="13324" width="9.5703125" style="210" customWidth="1"/>
    <col min="13325" max="13325" width="12" style="210" customWidth="1"/>
    <col min="13326" max="13326" width="12.5703125" style="210" customWidth="1"/>
    <col min="13327" max="13327" width="11" style="210" customWidth="1"/>
    <col min="13328" max="13328" width="11.28515625" style="210" customWidth="1"/>
    <col min="13329" max="13568" width="9.140625" style="210"/>
    <col min="13569" max="13569" width="88.85546875" style="210" customWidth="1"/>
    <col min="13570" max="13570" width="9.5703125" style="210" customWidth="1"/>
    <col min="13571" max="13571" width="12.85546875" style="210" customWidth="1"/>
    <col min="13572" max="13572" width="12.28515625" style="210" customWidth="1"/>
    <col min="13573" max="13573" width="10.28515625" style="210" customWidth="1"/>
    <col min="13574" max="13574" width="8.7109375" style="210" customWidth="1"/>
    <col min="13575" max="13575" width="11" style="210" customWidth="1"/>
    <col min="13576" max="13576" width="9.42578125" style="210" customWidth="1"/>
    <col min="13577" max="13577" width="10.42578125" style="210" customWidth="1"/>
    <col min="13578" max="13578" width="12.28515625" style="210" customWidth="1"/>
    <col min="13579" max="13580" width="9.5703125" style="210" customWidth="1"/>
    <col min="13581" max="13581" width="12" style="210" customWidth="1"/>
    <col min="13582" max="13582" width="12.5703125" style="210" customWidth="1"/>
    <col min="13583" max="13583" width="11" style="210" customWidth="1"/>
    <col min="13584" max="13584" width="11.28515625" style="210" customWidth="1"/>
    <col min="13585" max="13824" width="9.140625" style="210"/>
    <col min="13825" max="13825" width="88.85546875" style="210" customWidth="1"/>
    <col min="13826" max="13826" width="9.5703125" style="210" customWidth="1"/>
    <col min="13827" max="13827" width="12.85546875" style="210" customWidth="1"/>
    <col min="13828" max="13828" width="12.28515625" style="210" customWidth="1"/>
    <col min="13829" max="13829" width="10.28515625" style="210" customWidth="1"/>
    <col min="13830" max="13830" width="8.7109375" style="210" customWidth="1"/>
    <col min="13831" max="13831" width="11" style="210" customWidth="1"/>
    <col min="13832" max="13832" width="9.42578125" style="210" customWidth="1"/>
    <col min="13833" max="13833" width="10.42578125" style="210" customWidth="1"/>
    <col min="13834" max="13834" width="12.28515625" style="210" customWidth="1"/>
    <col min="13835" max="13836" width="9.5703125" style="210" customWidth="1"/>
    <col min="13837" max="13837" width="12" style="210" customWidth="1"/>
    <col min="13838" max="13838" width="12.5703125" style="210" customWidth="1"/>
    <col min="13839" max="13839" width="11" style="210" customWidth="1"/>
    <col min="13840" max="13840" width="11.28515625" style="210" customWidth="1"/>
    <col min="13841" max="14080" width="9.140625" style="210"/>
    <col min="14081" max="14081" width="88.85546875" style="210" customWidth="1"/>
    <col min="14082" max="14082" width="9.5703125" style="210" customWidth="1"/>
    <col min="14083" max="14083" width="12.85546875" style="210" customWidth="1"/>
    <col min="14084" max="14084" width="12.28515625" style="210" customWidth="1"/>
    <col min="14085" max="14085" width="10.28515625" style="210" customWidth="1"/>
    <col min="14086" max="14086" width="8.7109375" style="210" customWidth="1"/>
    <col min="14087" max="14087" width="11" style="210" customWidth="1"/>
    <col min="14088" max="14088" width="9.42578125" style="210" customWidth="1"/>
    <col min="14089" max="14089" width="10.42578125" style="210" customWidth="1"/>
    <col min="14090" max="14090" width="12.28515625" style="210" customWidth="1"/>
    <col min="14091" max="14092" width="9.5703125" style="210" customWidth="1"/>
    <col min="14093" max="14093" width="12" style="210" customWidth="1"/>
    <col min="14094" max="14094" width="12.5703125" style="210" customWidth="1"/>
    <col min="14095" max="14095" width="11" style="210" customWidth="1"/>
    <col min="14096" max="14096" width="11.28515625" style="210" customWidth="1"/>
    <col min="14097" max="14336" width="9.140625" style="210"/>
    <col min="14337" max="14337" width="88.85546875" style="210" customWidth="1"/>
    <col min="14338" max="14338" width="9.5703125" style="210" customWidth="1"/>
    <col min="14339" max="14339" width="12.85546875" style="210" customWidth="1"/>
    <col min="14340" max="14340" width="12.28515625" style="210" customWidth="1"/>
    <col min="14341" max="14341" width="10.28515625" style="210" customWidth="1"/>
    <col min="14342" max="14342" width="8.7109375" style="210" customWidth="1"/>
    <col min="14343" max="14343" width="11" style="210" customWidth="1"/>
    <col min="14344" max="14344" width="9.42578125" style="210" customWidth="1"/>
    <col min="14345" max="14345" width="10.42578125" style="210" customWidth="1"/>
    <col min="14346" max="14346" width="12.28515625" style="210" customWidth="1"/>
    <col min="14347" max="14348" width="9.5703125" style="210" customWidth="1"/>
    <col min="14349" max="14349" width="12" style="210" customWidth="1"/>
    <col min="14350" max="14350" width="12.5703125" style="210" customWidth="1"/>
    <col min="14351" max="14351" width="11" style="210" customWidth="1"/>
    <col min="14352" max="14352" width="11.28515625" style="210" customWidth="1"/>
    <col min="14353" max="14592" width="9.140625" style="210"/>
    <col min="14593" max="14593" width="88.85546875" style="210" customWidth="1"/>
    <col min="14594" max="14594" width="9.5703125" style="210" customWidth="1"/>
    <col min="14595" max="14595" width="12.85546875" style="210" customWidth="1"/>
    <col min="14596" max="14596" width="12.28515625" style="210" customWidth="1"/>
    <col min="14597" max="14597" width="10.28515625" style="210" customWidth="1"/>
    <col min="14598" max="14598" width="8.7109375" style="210" customWidth="1"/>
    <col min="14599" max="14599" width="11" style="210" customWidth="1"/>
    <col min="14600" max="14600" width="9.42578125" style="210" customWidth="1"/>
    <col min="14601" max="14601" width="10.42578125" style="210" customWidth="1"/>
    <col min="14602" max="14602" width="12.28515625" style="210" customWidth="1"/>
    <col min="14603" max="14604" width="9.5703125" style="210" customWidth="1"/>
    <col min="14605" max="14605" width="12" style="210" customWidth="1"/>
    <col min="14606" max="14606" width="12.5703125" style="210" customWidth="1"/>
    <col min="14607" max="14607" width="11" style="210" customWidth="1"/>
    <col min="14608" max="14608" width="11.28515625" style="210" customWidth="1"/>
    <col min="14609" max="14848" width="9.140625" style="210"/>
    <col min="14849" max="14849" width="88.85546875" style="210" customWidth="1"/>
    <col min="14850" max="14850" width="9.5703125" style="210" customWidth="1"/>
    <col min="14851" max="14851" width="12.85546875" style="210" customWidth="1"/>
    <col min="14852" max="14852" width="12.28515625" style="210" customWidth="1"/>
    <col min="14853" max="14853" width="10.28515625" style="210" customWidth="1"/>
    <col min="14854" max="14854" width="8.7109375" style="210" customWidth="1"/>
    <col min="14855" max="14855" width="11" style="210" customWidth="1"/>
    <col min="14856" max="14856" width="9.42578125" style="210" customWidth="1"/>
    <col min="14857" max="14857" width="10.42578125" style="210" customWidth="1"/>
    <col min="14858" max="14858" width="12.28515625" style="210" customWidth="1"/>
    <col min="14859" max="14860" width="9.5703125" style="210" customWidth="1"/>
    <col min="14861" max="14861" width="12" style="210" customWidth="1"/>
    <col min="14862" max="14862" width="12.5703125" style="210" customWidth="1"/>
    <col min="14863" max="14863" width="11" style="210" customWidth="1"/>
    <col min="14864" max="14864" width="11.28515625" style="210" customWidth="1"/>
    <col min="14865" max="15104" width="9.140625" style="210"/>
    <col min="15105" max="15105" width="88.85546875" style="210" customWidth="1"/>
    <col min="15106" max="15106" width="9.5703125" style="210" customWidth="1"/>
    <col min="15107" max="15107" width="12.85546875" style="210" customWidth="1"/>
    <col min="15108" max="15108" width="12.28515625" style="210" customWidth="1"/>
    <col min="15109" max="15109" width="10.28515625" style="210" customWidth="1"/>
    <col min="15110" max="15110" width="8.7109375" style="210" customWidth="1"/>
    <col min="15111" max="15111" width="11" style="210" customWidth="1"/>
    <col min="15112" max="15112" width="9.42578125" style="210" customWidth="1"/>
    <col min="15113" max="15113" width="10.42578125" style="210" customWidth="1"/>
    <col min="15114" max="15114" width="12.28515625" style="210" customWidth="1"/>
    <col min="15115" max="15116" width="9.5703125" style="210" customWidth="1"/>
    <col min="15117" max="15117" width="12" style="210" customWidth="1"/>
    <col min="15118" max="15118" width="12.5703125" style="210" customWidth="1"/>
    <col min="15119" max="15119" width="11" style="210" customWidth="1"/>
    <col min="15120" max="15120" width="11.28515625" style="210" customWidth="1"/>
    <col min="15121" max="15360" width="9.140625" style="210"/>
    <col min="15361" max="15361" width="88.85546875" style="210" customWidth="1"/>
    <col min="15362" max="15362" width="9.5703125" style="210" customWidth="1"/>
    <col min="15363" max="15363" width="12.85546875" style="210" customWidth="1"/>
    <col min="15364" max="15364" width="12.28515625" style="210" customWidth="1"/>
    <col min="15365" max="15365" width="10.28515625" style="210" customWidth="1"/>
    <col min="15366" max="15366" width="8.7109375" style="210" customWidth="1"/>
    <col min="15367" max="15367" width="11" style="210" customWidth="1"/>
    <col min="15368" max="15368" width="9.42578125" style="210" customWidth="1"/>
    <col min="15369" max="15369" width="10.42578125" style="210" customWidth="1"/>
    <col min="15370" max="15370" width="12.28515625" style="210" customWidth="1"/>
    <col min="15371" max="15372" width="9.5703125" style="210" customWidth="1"/>
    <col min="15373" max="15373" width="12" style="210" customWidth="1"/>
    <col min="15374" max="15374" width="12.5703125" style="210" customWidth="1"/>
    <col min="15375" max="15375" width="11" style="210" customWidth="1"/>
    <col min="15376" max="15376" width="11.28515625" style="210" customWidth="1"/>
    <col min="15377" max="15616" width="9.140625" style="210"/>
    <col min="15617" max="15617" width="88.85546875" style="210" customWidth="1"/>
    <col min="15618" max="15618" width="9.5703125" style="210" customWidth="1"/>
    <col min="15619" max="15619" width="12.85546875" style="210" customWidth="1"/>
    <col min="15620" max="15620" width="12.28515625" style="210" customWidth="1"/>
    <col min="15621" max="15621" width="10.28515625" style="210" customWidth="1"/>
    <col min="15622" max="15622" width="8.7109375" style="210" customWidth="1"/>
    <col min="15623" max="15623" width="11" style="210" customWidth="1"/>
    <col min="15624" max="15624" width="9.42578125" style="210" customWidth="1"/>
    <col min="15625" max="15625" width="10.42578125" style="210" customWidth="1"/>
    <col min="15626" max="15626" width="12.28515625" style="210" customWidth="1"/>
    <col min="15627" max="15628" width="9.5703125" style="210" customWidth="1"/>
    <col min="15629" max="15629" width="12" style="210" customWidth="1"/>
    <col min="15630" max="15630" width="12.5703125" style="210" customWidth="1"/>
    <col min="15631" max="15631" width="11" style="210" customWidth="1"/>
    <col min="15632" max="15632" width="11.28515625" style="210" customWidth="1"/>
    <col min="15633" max="15872" width="9.140625" style="210"/>
    <col min="15873" max="15873" width="88.85546875" style="210" customWidth="1"/>
    <col min="15874" max="15874" width="9.5703125" style="210" customWidth="1"/>
    <col min="15875" max="15875" width="12.85546875" style="210" customWidth="1"/>
    <col min="15876" max="15876" width="12.28515625" style="210" customWidth="1"/>
    <col min="15877" max="15877" width="10.28515625" style="210" customWidth="1"/>
    <col min="15878" max="15878" width="8.7109375" style="210" customWidth="1"/>
    <col min="15879" max="15879" width="11" style="210" customWidth="1"/>
    <col min="15880" max="15880" width="9.42578125" style="210" customWidth="1"/>
    <col min="15881" max="15881" width="10.42578125" style="210" customWidth="1"/>
    <col min="15882" max="15882" width="12.28515625" style="210" customWidth="1"/>
    <col min="15883" max="15884" width="9.5703125" style="210" customWidth="1"/>
    <col min="15885" max="15885" width="12" style="210" customWidth="1"/>
    <col min="15886" max="15886" width="12.5703125" style="210" customWidth="1"/>
    <col min="15887" max="15887" width="11" style="210" customWidth="1"/>
    <col min="15888" max="15888" width="11.28515625" style="210" customWidth="1"/>
    <col min="15889" max="16128" width="9.140625" style="210"/>
    <col min="16129" max="16129" width="88.85546875" style="210" customWidth="1"/>
    <col min="16130" max="16130" width="9.5703125" style="210" customWidth="1"/>
    <col min="16131" max="16131" width="12.85546875" style="210" customWidth="1"/>
    <col min="16132" max="16132" width="12.28515625" style="210" customWidth="1"/>
    <col min="16133" max="16133" width="10.28515625" style="210" customWidth="1"/>
    <col min="16134" max="16134" width="8.7109375" style="210" customWidth="1"/>
    <col min="16135" max="16135" width="11" style="210" customWidth="1"/>
    <col min="16136" max="16136" width="9.42578125" style="210" customWidth="1"/>
    <col min="16137" max="16137" width="10.42578125" style="210" customWidth="1"/>
    <col min="16138" max="16138" width="12.28515625" style="210" customWidth="1"/>
    <col min="16139" max="16140" width="9.5703125" style="210" customWidth="1"/>
    <col min="16141" max="16141" width="12" style="210" customWidth="1"/>
    <col min="16142" max="16142" width="12.5703125" style="210" customWidth="1"/>
    <col min="16143" max="16143" width="11" style="210" customWidth="1"/>
    <col min="16144" max="16144" width="11.28515625" style="210" customWidth="1"/>
    <col min="16145" max="16384" width="9.140625" style="210"/>
  </cols>
  <sheetData>
    <row r="1" spans="1:16" ht="39.75" customHeight="1">
      <c r="A1" s="4326" t="s">
        <v>339</v>
      </c>
      <c r="B1" s="4326"/>
      <c r="C1" s="4326"/>
      <c r="D1" s="4326"/>
      <c r="E1" s="4326"/>
      <c r="F1" s="4326"/>
      <c r="G1" s="4326"/>
      <c r="H1" s="4326"/>
      <c r="I1" s="4326"/>
      <c r="J1" s="4326"/>
      <c r="K1" s="4326"/>
      <c r="L1" s="4326"/>
      <c r="M1" s="4326"/>
      <c r="N1" s="4326"/>
      <c r="O1" s="4326"/>
      <c r="P1" s="4326"/>
    </row>
    <row r="2" spans="1:16" ht="21.75" customHeight="1">
      <c r="A2" s="4336"/>
      <c r="B2" s="4336"/>
      <c r="C2" s="4336"/>
      <c r="D2" s="4336"/>
      <c r="E2" s="4336"/>
      <c r="F2" s="4336"/>
      <c r="G2" s="4336"/>
      <c r="H2" s="4336"/>
      <c r="I2" s="4336"/>
      <c r="J2" s="4336"/>
      <c r="K2" s="4336"/>
      <c r="L2" s="4336"/>
      <c r="M2" s="4336"/>
      <c r="N2" s="4336"/>
      <c r="O2" s="4336"/>
      <c r="P2" s="4336"/>
    </row>
    <row r="3" spans="1:16" ht="18.75" customHeight="1">
      <c r="A3" s="4327" t="s">
        <v>357</v>
      </c>
      <c r="B3" s="4327"/>
      <c r="C3" s="4327"/>
      <c r="D3" s="4327"/>
      <c r="E3" s="4327"/>
      <c r="F3" s="4327"/>
      <c r="G3" s="4327"/>
      <c r="H3" s="4327"/>
      <c r="I3" s="4327"/>
      <c r="J3" s="4327"/>
      <c r="K3" s="4327"/>
      <c r="L3" s="4327"/>
      <c r="M3" s="4327"/>
      <c r="N3" s="4327"/>
      <c r="O3" s="4327"/>
      <c r="P3" s="4327"/>
    </row>
    <row r="4" spans="1:16" ht="33" customHeight="1" thickBot="1">
      <c r="A4" s="2022"/>
      <c r="B4" s="2021"/>
      <c r="C4" s="2021"/>
      <c r="D4" s="2021"/>
      <c r="E4" s="2021"/>
      <c r="F4" s="2021"/>
      <c r="G4" s="2021"/>
      <c r="H4" s="2021"/>
      <c r="I4" s="2021"/>
      <c r="J4" s="2021"/>
      <c r="K4" s="2021"/>
      <c r="L4" s="2021"/>
      <c r="M4" s="2021"/>
      <c r="N4" s="2021"/>
      <c r="O4" s="2021"/>
      <c r="P4" s="2021"/>
    </row>
    <row r="5" spans="1:16" ht="27.75" customHeight="1" thickBot="1">
      <c r="A5" s="4328" t="s">
        <v>9</v>
      </c>
      <c r="B5" s="4330" t="s">
        <v>0</v>
      </c>
      <c r="C5" s="4331"/>
      <c r="D5" s="4332"/>
      <c r="E5" s="4330" t="s">
        <v>1</v>
      </c>
      <c r="F5" s="4331"/>
      <c r="G5" s="4332"/>
      <c r="H5" s="4330" t="s">
        <v>2</v>
      </c>
      <c r="I5" s="4331"/>
      <c r="J5" s="4332"/>
      <c r="K5" s="4330" t="s">
        <v>3</v>
      </c>
      <c r="L5" s="4331"/>
      <c r="M5" s="4332"/>
      <c r="N5" s="4333" t="s">
        <v>6</v>
      </c>
      <c r="O5" s="4334"/>
      <c r="P5" s="4335"/>
    </row>
    <row r="6" spans="1:16" ht="111.75" customHeight="1" thickBot="1">
      <c r="A6" s="4329"/>
      <c r="B6" s="2024" t="s">
        <v>26</v>
      </c>
      <c r="C6" s="2024" t="s">
        <v>27</v>
      </c>
      <c r="D6" s="2024" t="s">
        <v>4</v>
      </c>
      <c r="E6" s="2024" t="s">
        <v>26</v>
      </c>
      <c r="F6" s="2024" t="s">
        <v>27</v>
      </c>
      <c r="G6" s="2024" t="s">
        <v>4</v>
      </c>
      <c r="H6" s="2024" t="s">
        <v>26</v>
      </c>
      <c r="I6" s="2024" t="s">
        <v>27</v>
      </c>
      <c r="J6" s="2024" t="s">
        <v>4</v>
      </c>
      <c r="K6" s="2024" t="s">
        <v>26</v>
      </c>
      <c r="L6" s="2024" t="s">
        <v>27</v>
      </c>
      <c r="M6" s="2024" t="s">
        <v>4</v>
      </c>
      <c r="N6" s="2024" t="s">
        <v>26</v>
      </c>
      <c r="O6" s="2024" t="s">
        <v>27</v>
      </c>
      <c r="P6" s="643" t="s">
        <v>4</v>
      </c>
    </row>
    <row r="7" spans="1:16" ht="26.25" customHeight="1" thickBot="1">
      <c r="A7" s="2025" t="s">
        <v>22</v>
      </c>
      <c r="B7" s="2026"/>
      <c r="C7" s="2026"/>
      <c r="D7" s="2026"/>
      <c r="E7" s="2026"/>
      <c r="F7" s="2026"/>
      <c r="G7" s="2017"/>
      <c r="H7" s="2016"/>
      <c r="I7" s="2026"/>
      <c r="J7" s="2026"/>
      <c r="K7" s="2026"/>
      <c r="L7" s="2026"/>
      <c r="M7" s="2017"/>
      <c r="N7" s="2026"/>
      <c r="O7" s="2026"/>
      <c r="P7" s="2017"/>
    </row>
    <row r="8" spans="1:16" ht="22.5" customHeight="1" thickBot="1">
      <c r="A8" s="2023" t="s">
        <v>143</v>
      </c>
      <c r="B8" s="2031"/>
      <c r="C8" s="2031"/>
      <c r="D8" s="2015"/>
      <c r="E8" s="2031"/>
      <c r="F8" s="2031"/>
      <c r="G8" s="2014"/>
      <c r="H8" s="2013"/>
      <c r="I8" s="2031"/>
      <c r="J8" s="2012"/>
      <c r="K8" s="2031"/>
      <c r="L8" s="2031"/>
      <c r="M8" s="2012"/>
      <c r="N8" s="1213"/>
      <c r="O8" s="1213"/>
      <c r="P8" s="970"/>
    </row>
    <row r="9" spans="1:16" ht="27" customHeight="1">
      <c r="A9" s="2029" t="s">
        <v>278</v>
      </c>
      <c r="B9" s="2053">
        <v>45</v>
      </c>
      <c r="C9" s="2054">
        <v>8</v>
      </c>
      <c r="D9" s="2055">
        <v>53</v>
      </c>
      <c r="E9" s="2053">
        <v>42</v>
      </c>
      <c r="F9" s="2054">
        <v>1</v>
      </c>
      <c r="G9" s="2055">
        <v>43</v>
      </c>
      <c r="H9" s="2069">
        <v>38</v>
      </c>
      <c r="I9" s="2054">
        <v>9</v>
      </c>
      <c r="J9" s="2055">
        <v>47</v>
      </c>
      <c r="K9" s="2053">
        <v>32</v>
      </c>
      <c r="L9" s="2054">
        <v>1</v>
      </c>
      <c r="M9" s="2056">
        <v>33</v>
      </c>
      <c r="N9" s="2057">
        <v>157</v>
      </c>
      <c r="O9" s="2079">
        <v>19</v>
      </c>
      <c r="P9" s="2080">
        <v>176</v>
      </c>
    </row>
    <row r="10" spans="1:16" ht="27" customHeight="1">
      <c r="A10" s="2030" t="s">
        <v>279</v>
      </c>
      <c r="B10" s="2028">
        <v>16</v>
      </c>
      <c r="C10" s="2027">
        <v>0</v>
      </c>
      <c r="D10" s="768">
        <v>16</v>
      </c>
      <c r="E10" s="2028">
        <v>8</v>
      </c>
      <c r="F10" s="2027">
        <v>0</v>
      </c>
      <c r="G10" s="768">
        <v>8</v>
      </c>
      <c r="H10" s="2039">
        <v>13</v>
      </c>
      <c r="I10" s="2027">
        <v>0</v>
      </c>
      <c r="J10" s="768">
        <v>13</v>
      </c>
      <c r="K10" s="2028">
        <v>6</v>
      </c>
      <c r="L10" s="2027">
        <v>0</v>
      </c>
      <c r="M10" s="769">
        <v>6</v>
      </c>
      <c r="N10" s="1214">
        <v>43</v>
      </c>
      <c r="O10" s="771">
        <v>0</v>
      </c>
      <c r="P10" s="2081">
        <v>43</v>
      </c>
    </row>
    <row r="11" spans="1:16" ht="24" customHeight="1">
      <c r="A11" s="2030" t="s">
        <v>280</v>
      </c>
      <c r="B11" s="2028">
        <v>15</v>
      </c>
      <c r="C11" s="2027">
        <v>1</v>
      </c>
      <c r="D11" s="768">
        <v>16</v>
      </c>
      <c r="E11" s="2028">
        <v>18</v>
      </c>
      <c r="F11" s="2027">
        <v>0</v>
      </c>
      <c r="G11" s="768">
        <v>18</v>
      </c>
      <c r="H11" s="2039">
        <v>16</v>
      </c>
      <c r="I11" s="2027">
        <v>3</v>
      </c>
      <c r="J11" s="768">
        <v>19</v>
      </c>
      <c r="K11" s="2028">
        <v>19</v>
      </c>
      <c r="L11" s="2027">
        <v>1</v>
      </c>
      <c r="M11" s="769">
        <v>20</v>
      </c>
      <c r="N11" s="1214">
        <v>68</v>
      </c>
      <c r="O11" s="771">
        <v>5</v>
      </c>
      <c r="P11" s="2081">
        <v>73</v>
      </c>
    </row>
    <row r="12" spans="1:16" ht="31.5" customHeight="1">
      <c r="A12" s="2030" t="s">
        <v>281</v>
      </c>
      <c r="B12" s="2028">
        <v>15</v>
      </c>
      <c r="C12" s="2027">
        <v>2</v>
      </c>
      <c r="D12" s="768">
        <v>17</v>
      </c>
      <c r="E12" s="2028">
        <v>13</v>
      </c>
      <c r="F12" s="2027">
        <v>0</v>
      </c>
      <c r="G12" s="768">
        <v>13</v>
      </c>
      <c r="H12" s="2039">
        <v>15</v>
      </c>
      <c r="I12" s="2027">
        <v>1</v>
      </c>
      <c r="J12" s="768">
        <v>16</v>
      </c>
      <c r="K12" s="2028">
        <v>10</v>
      </c>
      <c r="L12" s="2027">
        <v>0</v>
      </c>
      <c r="M12" s="769">
        <v>10</v>
      </c>
      <c r="N12" s="1214">
        <v>53</v>
      </c>
      <c r="O12" s="771">
        <v>3</v>
      </c>
      <c r="P12" s="2081">
        <v>56</v>
      </c>
    </row>
    <row r="13" spans="1:16" ht="24" customHeight="1">
      <c r="A13" s="2030" t="s">
        <v>358</v>
      </c>
      <c r="B13" s="2028">
        <v>0</v>
      </c>
      <c r="C13" s="2027">
        <v>0</v>
      </c>
      <c r="D13" s="768">
        <v>0</v>
      </c>
      <c r="E13" s="2028">
        <v>0</v>
      </c>
      <c r="F13" s="2027">
        <v>0</v>
      </c>
      <c r="G13" s="768">
        <v>0</v>
      </c>
      <c r="H13" s="2039">
        <v>0</v>
      </c>
      <c r="I13" s="2027">
        <v>0</v>
      </c>
      <c r="J13" s="768">
        <v>0</v>
      </c>
      <c r="K13" s="2028">
        <v>14</v>
      </c>
      <c r="L13" s="2027">
        <v>0</v>
      </c>
      <c r="M13" s="769">
        <v>14</v>
      </c>
      <c r="N13" s="1214">
        <v>14</v>
      </c>
      <c r="O13" s="771">
        <v>0</v>
      </c>
      <c r="P13" s="2081">
        <v>14</v>
      </c>
    </row>
    <row r="14" spans="1:16" ht="27" customHeight="1">
      <c r="A14" s="2030" t="s">
        <v>359</v>
      </c>
      <c r="B14" s="2028">
        <v>53</v>
      </c>
      <c r="C14" s="2027">
        <v>10</v>
      </c>
      <c r="D14" s="768">
        <v>63</v>
      </c>
      <c r="E14" s="2028">
        <v>47</v>
      </c>
      <c r="F14" s="2027">
        <v>0</v>
      </c>
      <c r="G14" s="768">
        <v>47</v>
      </c>
      <c r="H14" s="2039">
        <v>61</v>
      </c>
      <c r="I14" s="2027">
        <v>1</v>
      </c>
      <c r="J14" s="768">
        <v>62</v>
      </c>
      <c r="K14" s="2028">
        <v>37</v>
      </c>
      <c r="L14" s="2027">
        <v>1</v>
      </c>
      <c r="M14" s="769">
        <v>38</v>
      </c>
      <c r="N14" s="1214">
        <v>198</v>
      </c>
      <c r="O14" s="771">
        <v>12</v>
      </c>
      <c r="P14" s="2081">
        <v>210</v>
      </c>
    </row>
    <row r="15" spans="1:16" ht="30" customHeight="1">
      <c r="A15" s="2030" t="s">
        <v>360</v>
      </c>
      <c r="B15" s="2028">
        <v>16</v>
      </c>
      <c r="C15" s="2027">
        <v>0</v>
      </c>
      <c r="D15" s="768">
        <v>16</v>
      </c>
      <c r="E15" s="2028">
        <v>13</v>
      </c>
      <c r="F15" s="2027">
        <v>0</v>
      </c>
      <c r="G15" s="768">
        <v>13</v>
      </c>
      <c r="H15" s="2039">
        <v>15</v>
      </c>
      <c r="I15" s="2027">
        <v>0</v>
      </c>
      <c r="J15" s="768">
        <v>15</v>
      </c>
      <c r="K15" s="2028">
        <v>14</v>
      </c>
      <c r="L15" s="2027">
        <v>1</v>
      </c>
      <c r="M15" s="769">
        <v>15</v>
      </c>
      <c r="N15" s="1214">
        <v>58</v>
      </c>
      <c r="O15" s="771">
        <v>1</v>
      </c>
      <c r="P15" s="2081">
        <v>59</v>
      </c>
    </row>
    <row r="16" spans="1:16" ht="22.5" customHeight="1">
      <c r="A16" s="2030" t="s">
        <v>361</v>
      </c>
      <c r="B16" s="2028">
        <v>8</v>
      </c>
      <c r="C16" s="2027">
        <v>0</v>
      </c>
      <c r="D16" s="768">
        <v>8</v>
      </c>
      <c r="E16" s="2028">
        <v>0</v>
      </c>
      <c r="F16" s="2027">
        <v>0</v>
      </c>
      <c r="G16" s="768">
        <v>0</v>
      </c>
      <c r="H16" s="2039">
        <v>0</v>
      </c>
      <c r="I16" s="2027">
        <v>0</v>
      </c>
      <c r="J16" s="768">
        <v>0</v>
      </c>
      <c r="K16" s="2028">
        <v>0</v>
      </c>
      <c r="L16" s="2027">
        <v>0</v>
      </c>
      <c r="M16" s="769">
        <v>0</v>
      </c>
      <c r="N16" s="1214">
        <v>8</v>
      </c>
      <c r="O16" s="771">
        <v>0</v>
      </c>
      <c r="P16" s="2081">
        <v>8</v>
      </c>
    </row>
    <row r="17" spans="1:16" ht="49.5" customHeight="1">
      <c r="A17" s="2030" t="s">
        <v>362</v>
      </c>
      <c r="B17" s="2028">
        <v>13</v>
      </c>
      <c r="C17" s="2027">
        <v>0</v>
      </c>
      <c r="D17" s="768">
        <v>13</v>
      </c>
      <c r="E17" s="2028">
        <v>0</v>
      </c>
      <c r="F17" s="2027">
        <v>0</v>
      </c>
      <c r="G17" s="768">
        <v>0</v>
      </c>
      <c r="H17" s="2039">
        <v>0</v>
      </c>
      <c r="I17" s="2027">
        <v>0</v>
      </c>
      <c r="J17" s="768">
        <v>0</v>
      </c>
      <c r="K17" s="2028">
        <v>0</v>
      </c>
      <c r="L17" s="2027">
        <v>0</v>
      </c>
      <c r="M17" s="769">
        <v>0</v>
      </c>
      <c r="N17" s="1214">
        <v>13</v>
      </c>
      <c r="O17" s="771">
        <v>0</v>
      </c>
      <c r="P17" s="2081">
        <v>13</v>
      </c>
    </row>
    <row r="18" spans="1:16" ht="30" customHeight="1">
      <c r="A18" s="2030" t="s">
        <v>363</v>
      </c>
      <c r="B18" s="2028">
        <v>11</v>
      </c>
      <c r="C18" s="2027">
        <v>0</v>
      </c>
      <c r="D18" s="768">
        <v>11</v>
      </c>
      <c r="E18" s="2028">
        <v>0</v>
      </c>
      <c r="F18" s="2027">
        <v>0</v>
      </c>
      <c r="G18" s="768">
        <v>0</v>
      </c>
      <c r="H18" s="2039">
        <v>0</v>
      </c>
      <c r="I18" s="2027">
        <v>0</v>
      </c>
      <c r="J18" s="768">
        <v>0</v>
      </c>
      <c r="K18" s="2028">
        <v>0</v>
      </c>
      <c r="L18" s="2027">
        <v>0</v>
      </c>
      <c r="M18" s="769">
        <v>0</v>
      </c>
      <c r="N18" s="1214">
        <v>11</v>
      </c>
      <c r="O18" s="771">
        <v>0</v>
      </c>
      <c r="P18" s="2081">
        <v>11</v>
      </c>
    </row>
    <row r="19" spans="1:16" ht="43.5" customHeight="1">
      <c r="A19" s="2030" t="s">
        <v>364</v>
      </c>
      <c r="B19" s="2028">
        <v>10</v>
      </c>
      <c r="C19" s="2027">
        <v>0</v>
      </c>
      <c r="D19" s="768">
        <v>10</v>
      </c>
      <c r="E19" s="2028">
        <v>0</v>
      </c>
      <c r="F19" s="2027">
        <v>0</v>
      </c>
      <c r="G19" s="768">
        <v>0</v>
      </c>
      <c r="H19" s="2039">
        <v>0</v>
      </c>
      <c r="I19" s="2027">
        <v>0</v>
      </c>
      <c r="J19" s="768">
        <v>0</v>
      </c>
      <c r="K19" s="2028">
        <v>0</v>
      </c>
      <c r="L19" s="2027">
        <v>0</v>
      </c>
      <c r="M19" s="769">
        <v>0</v>
      </c>
      <c r="N19" s="1214">
        <v>10</v>
      </c>
      <c r="O19" s="771">
        <v>0</v>
      </c>
      <c r="P19" s="2081">
        <v>10</v>
      </c>
    </row>
    <row r="20" spans="1:16" ht="25.5" customHeight="1">
      <c r="A20" s="2030" t="s">
        <v>365</v>
      </c>
      <c r="B20" s="2028">
        <v>0</v>
      </c>
      <c r="C20" s="2027">
        <v>0</v>
      </c>
      <c r="D20" s="768">
        <v>0</v>
      </c>
      <c r="E20" s="2028">
        <v>7</v>
      </c>
      <c r="F20" s="2027">
        <v>2</v>
      </c>
      <c r="G20" s="768">
        <v>9</v>
      </c>
      <c r="H20" s="2039">
        <v>0</v>
      </c>
      <c r="I20" s="2039">
        <v>0</v>
      </c>
      <c r="J20" s="2058">
        <v>0</v>
      </c>
      <c r="K20" s="2028">
        <v>0</v>
      </c>
      <c r="L20" s="2039">
        <v>0</v>
      </c>
      <c r="M20" s="2059">
        <v>0</v>
      </c>
      <c r="N20" s="1214">
        <v>7</v>
      </c>
      <c r="O20" s="771">
        <v>2</v>
      </c>
      <c r="P20" s="2081">
        <v>9</v>
      </c>
    </row>
    <row r="21" spans="1:16" ht="28.5" customHeight="1">
      <c r="A21" s="2030" t="s">
        <v>366</v>
      </c>
      <c r="B21" s="2028">
        <v>0</v>
      </c>
      <c r="C21" s="2027">
        <v>0</v>
      </c>
      <c r="D21" s="768">
        <v>0</v>
      </c>
      <c r="E21" s="2028">
        <v>19</v>
      </c>
      <c r="F21" s="2027">
        <v>0</v>
      </c>
      <c r="G21" s="768">
        <v>19</v>
      </c>
      <c r="H21" s="2039">
        <v>0</v>
      </c>
      <c r="I21" s="2039">
        <v>0</v>
      </c>
      <c r="J21" s="2058">
        <v>0</v>
      </c>
      <c r="K21" s="2028">
        <v>0</v>
      </c>
      <c r="L21" s="2039">
        <v>0</v>
      </c>
      <c r="M21" s="2059">
        <v>0</v>
      </c>
      <c r="N21" s="1214">
        <v>19</v>
      </c>
      <c r="O21" s="771">
        <v>0</v>
      </c>
      <c r="P21" s="2081">
        <v>19</v>
      </c>
    </row>
    <row r="22" spans="1:16" ht="24.95" customHeight="1">
      <c r="A22" s="2030" t="s">
        <v>367</v>
      </c>
      <c r="B22" s="2028">
        <v>0</v>
      </c>
      <c r="C22" s="2027">
        <v>0</v>
      </c>
      <c r="D22" s="768">
        <v>0</v>
      </c>
      <c r="E22" s="2028">
        <v>5</v>
      </c>
      <c r="F22" s="2027">
        <v>0</v>
      </c>
      <c r="G22" s="768">
        <v>5</v>
      </c>
      <c r="H22" s="2039">
        <v>0</v>
      </c>
      <c r="I22" s="2039">
        <v>0</v>
      </c>
      <c r="J22" s="2058">
        <v>0</v>
      </c>
      <c r="K22" s="2028">
        <v>0</v>
      </c>
      <c r="L22" s="2039">
        <v>0</v>
      </c>
      <c r="M22" s="2059">
        <v>0</v>
      </c>
      <c r="N22" s="1214">
        <v>5</v>
      </c>
      <c r="O22" s="771">
        <v>0</v>
      </c>
      <c r="P22" s="2081">
        <v>5</v>
      </c>
    </row>
    <row r="23" spans="1:16" ht="24.95" customHeight="1">
      <c r="A23" s="2030" t="s">
        <v>368</v>
      </c>
      <c r="B23" s="2028">
        <v>0</v>
      </c>
      <c r="C23" s="2027">
        <v>0</v>
      </c>
      <c r="D23" s="768">
        <v>0</v>
      </c>
      <c r="E23" s="2028">
        <v>7</v>
      </c>
      <c r="F23" s="2027">
        <v>1</v>
      </c>
      <c r="G23" s="768">
        <v>8</v>
      </c>
      <c r="H23" s="2039">
        <v>0</v>
      </c>
      <c r="I23" s="2039">
        <v>0</v>
      </c>
      <c r="J23" s="2058">
        <v>0</v>
      </c>
      <c r="K23" s="2028">
        <v>0</v>
      </c>
      <c r="L23" s="2039">
        <v>0</v>
      </c>
      <c r="M23" s="2059">
        <v>0</v>
      </c>
      <c r="N23" s="1214">
        <v>7</v>
      </c>
      <c r="O23" s="771">
        <v>1</v>
      </c>
      <c r="P23" s="2081">
        <v>8</v>
      </c>
    </row>
    <row r="24" spans="1:16" ht="24.95" customHeight="1">
      <c r="A24" s="2030" t="s">
        <v>369</v>
      </c>
      <c r="B24" s="2028">
        <v>0</v>
      </c>
      <c r="C24" s="2027">
        <v>0</v>
      </c>
      <c r="D24" s="768">
        <v>0</v>
      </c>
      <c r="E24" s="2028">
        <v>0</v>
      </c>
      <c r="F24" s="2027">
        <v>0</v>
      </c>
      <c r="G24" s="768">
        <v>0</v>
      </c>
      <c r="H24" s="2039">
        <v>10</v>
      </c>
      <c r="I24" s="2039">
        <v>0</v>
      </c>
      <c r="J24" s="2058">
        <v>10</v>
      </c>
      <c r="K24" s="2028">
        <v>0</v>
      </c>
      <c r="L24" s="2039">
        <v>0</v>
      </c>
      <c r="M24" s="2059">
        <v>0</v>
      </c>
      <c r="N24" s="1214">
        <v>10</v>
      </c>
      <c r="O24" s="771">
        <v>0</v>
      </c>
      <c r="P24" s="2081">
        <v>10</v>
      </c>
    </row>
    <row r="25" spans="1:16" ht="24.95" customHeight="1">
      <c r="A25" s="2030" t="s">
        <v>370</v>
      </c>
      <c r="B25" s="2028">
        <v>0</v>
      </c>
      <c r="C25" s="2027">
        <v>0</v>
      </c>
      <c r="D25" s="768">
        <v>0</v>
      </c>
      <c r="E25" s="2028">
        <v>0</v>
      </c>
      <c r="F25" s="2027">
        <v>0</v>
      </c>
      <c r="G25" s="768">
        <v>0</v>
      </c>
      <c r="H25" s="2039">
        <v>11</v>
      </c>
      <c r="I25" s="2039">
        <v>0</v>
      </c>
      <c r="J25" s="2058">
        <v>11</v>
      </c>
      <c r="K25" s="2028">
        <v>0</v>
      </c>
      <c r="L25" s="2039">
        <v>0</v>
      </c>
      <c r="M25" s="2059">
        <v>0</v>
      </c>
      <c r="N25" s="1214">
        <v>11</v>
      </c>
      <c r="O25" s="771">
        <v>0</v>
      </c>
      <c r="P25" s="2081">
        <v>11</v>
      </c>
    </row>
    <row r="26" spans="1:16" ht="24.95" customHeight="1">
      <c r="A26" s="2030" t="s">
        <v>371</v>
      </c>
      <c r="B26" s="2028">
        <v>0</v>
      </c>
      <c r="C26" s="2027">
        <v>0</v>
      </c>
      <c r="D26" s="768">
        <v>0</v>
      </c>
      <c r="E26" s="2028">
        <v>0</v>
      </c>
      <c r="F26" s="2027">
        <v>0</v>
      </c>
      <c r="G26" s="768">
        <v>0</v>
      </c>
      <c r="H26" s="2039">
        <v>5</v>
      </c>
      <c r="I26" s="2039">
        <v>0</v>
      </c>
      <c r="J26" s="2058">
        <v>5</v>
      </c>
      <c r="K26" s="2028">
        <v>0</v>
      </c>
      <c r="L26" s="2039">
        <v>0</v>
      </c>
      <c r="M26" s="2059">
        <v>0</v>
      </c>
      <c r="N26" s="1214">
        <v>5</v>
      </c>
      <c r="O26" s="771">
        <v>0</v>
      </c>
      <c r="P26" s="2081">
        <v>5</v>
      </c>
    </row>
    <row r="27" spans="1:16" ht="24.95" customHeight="1">
      <c r="A27" s="2030" t="s">
        <v>372</v>
      </c>
      <c r="B27" s="2028">
        <v>0</v>
      </c>
      <c r="C27" s="2027">
        <v>0</v>
      </c>
      <c r="D27" s="768">
        <v>0</v>
      </c>
      <c r="E27" s="2028">
        <v>0</v>
      </c>
      <c r="F27" s="2027">
        <v>0</v>
      </c>
      <c r="G27" s="768">
        <v>0</v>
      </c>
      <c r="H27" s="2039">
        <v>11</v>
      </c>
      <c r="I27" s="2039">
        <v>0</v>
      </c>
      <c r="J27" s="2058">
        <v>11</v>
      </c>
      <c r="K27" s="2028">
        <v>0</v>
      </c>
      <c r="L27" s="2039">
        <v>0</v>
      </c>
      <c r="M27" s="2059">
        <v>0</v>
      </c>
      <c r="N27" s="1214">
        <v>11</v>
      </c>
      <c r="O27" s="771">
        <v>0</v>
      </c>
      <c r="P27" s="2081">
        <v>11</v>
      </c>
    </row>
    <row r="28" spans="1:16" ht="24.95" customHeight="1">
      <c r="A28" s="2066" t="s">
        <v>373</v>
      </c>
      <c r="B28" s="2028">
        <v>0</v>
      </c>
      <c r="C28" s="2027">
        <v>0</v>
      </c>
      <c r="D28" s="768">
        <v>0</v>
      </c>
      <c r="E28" s="2028">
        <v>0</v>
      </c>
      <c r="F28" s="2027">
        <v>0</v>
      </c>
      <c r="G28" s="768">
        <v>0</v>
      </c>
      <c r="H28" s="2039">
        <v>0</v>
      </c>
      <c r="I28" s="2039">
        <v>0</v>
      </c>
      <c r="J28" s="2058">
        <v>0</v>
      </c>
      <c r="K28" s="2028">
        <v>9</v>
      </c>
      <c r="L28" s="2039">
        <v>0</v>
      </c>
      <c r="M28" s="2059">
        <v>9</v>
      </c>
      <c r="N28" s="1214">
        <v>9</v>
      </c>
      <c r="O28" s="771">
        <v>0</v>
      </c>
      <c r="P28" s="2081">
        <v>9</v>
      </c>
    </row>
    <row r="29" spans="1:16" ht="24.95" customHeight="1">
      <c r="A29" s="2066" t="s">
        <v>374</v>
      </c>
      <c r="B29" s="2028">
        <v>0</v>
      </c>
      <c r="C29" s="2027">
        <v>0</v>
      </c>
      <c r="D29" s="768">
        <v>0</v>
      </c>
      <c r="E29" s="2028">
        <v>0</v>
      </c>
      <c r="F29" s="2027">
        <v>0</v>
      </c>
      <c r="G29" s="768">
        <v>0</v>
      </c>
      <c r="H29" s="2039">
        <v>0</v>
      </c>
      <c r="I29" s="2039">
        <v>0</v>
      </c>
      <c r="J29" s="2058">
        <v>0</v>
      </c>
      <c r="K29" s="2028">
        <v>16</v>
      </c>
      <c r="L29" s="2039">
        <v>0</v>
      </c>
      <c r="M29" s="2059">
        <v>16</v>
      </c>
      <c r="N29" s="1214">
        <v>16</v>
      </c>
      <c r="O29" s="771">
        <v>0</v>
      </c>
      <c r="P29" s="2081">
        <v>16</v>
      </c>
    </row>
    <row r="30" spans="1:16" ht="24.95" customHeight="1">
      <c r="A30" s="2066" t="s">
        <v>375</v>
      </c>
      <c r="B30" s="2028">
        <v>0</v>
      </c>
      <c r="C30" s="2027">
        <v>0</v>
      </c>
      <c r="D30" s="768">
        <v>0</v>
      </c>
      <c r="E30" s="2028">
        <v>0</v>
      </c>
      <c r="F30" s="2027">
        <v>0</v>
      </c>
      <c r="G30" s="768">
        <v>0</v>
      </c>
      <c r="H30" s="2039">
        <v>0</v>
      </c>
      <c r="I30" s="2039">
        <v>0</v>
      </c>
      <c r="J30" s="2058">
        <v>0</v>
      </c>
      <c r="K30" s="2028">
        <v>6</v>
      </c>
      <c r="L30" s="2039">
        <v>1</v>
      </c>
      <c r="M30" s="2059">
        <v>7</v>
      </c>
      <c r="N30" s="1214">
        <v>6</v>
      </c>
      <c r="O30" s="771">
        <v>1</v>
      </c>
      <c r="P30" s="2081">
        <v>7</v>
      </c>
    </row>
    <row r="31" spans="1:16" ht="24.95" customHeight="1" thickBot="1">
      <c r="A31" s="2068" t="s">
        <v>376</v>
      </c>
      <c r="B31" s="2037">
        <v>0</v>
      </c>
      <c r="C31" s="2038">
        <v>0</v>
      </c>
      <c r="D31" s="2048">
        <v>0</v>
      </c>
      <c r="E31" s="2037">
        <v>0</v>
      </c>
      <c r="F31" s="2038">
        <v>0</v>
      </c>
      <c r="G31" s="2048">
        <v>0</v>
      </c>
      <c r="H31" s="2071">
        <v>0</v>
      </c>
      <c r="I31" s="2071">
        <v>0</v>
      </c>
      <c r="J31" s="2085">
        <v>0</v>
      </c>
      <c r="K31" s="2037">
        <v>9</v>
      </c>
      <c r="L31" s="2071">
        <v>0</v>
      </c>
      <c r="M31" s="2086">
        <v>9</v>
      </c>
      <c r="N31" s="2065">
        <v>9</v>
      </c>
      <c r="O31" s="2087">
        <v>0</v>
      </c>
      <c r="P31" s="2088">
        <v>9</v>
      </c>
    </row>
    <row r="32" spans="1:16" ht="24.95" customHeight="1" thickBot="1">
      <c r="A32" s="2043" t="s">
        <v>12</v>
      </c>
      <c r="B32" s="2031">
        <v>202</v>
      </c>
      <c r="C32" s="2060">
        <v>21</v>
      </c>
      <c r="D32" s="2089">
        <v>223</v>
      </c>
      <c r="E32" s="2031">
        <v>179</v>
      </c>
      <c r="F32" s="2060">
        <v>4</v>
      </c>
      <c r="G32" s="2089">
        <v>183</v>
      </c>
      <c r="H32" s="2013">
        <v>195</v>
      </c>
      <c r="I32" s="2031">
        <v>14</v>
      </c>
      <c r="J32" s="2031">
        <v>209</v>
      </c>
      <c r="K32" s="2031">
        <v>172</v>
      </c>
      <c r="L32" s="2031">
        <v>5</v>
      </c>
      <c r="M32" s="2031">
        <v>177</v>
      </c>
      <c r="N32" s="2031">
        <v>748</v>
      </c>
      <c r="O32" s="2060">
        <v>44</v>
      </c>
      <c r="P32" s="2089">
        <v>792</v>
      </c>
    </row>
    <row r="33" spans="1:16" ht="24.95" customHeight="1" thickBot="1">
      <c r="A33" s="2043" t="s">
        <v>23</v>
      </c>
      <c r="B33" s="1216"/>
      <c r="C33" s="2012"/>
      <c r="D33" s="2014"/>
      <c r="E33" s="1217"/>
      <c r="F33" s="2075"/>
      <c r="G33" s="2076"/>
      <c r="H33" s="2040"/>
      <c r="I33" s="2040"/>
      <c r="J33" s="2042"/>
      <c r="K33" s="1217"/>
      <c r="L33" s="2040"/>
      <c r="M33" s="2041"/>
      <c r="N33" s="1213"/>
      <c r="O33" s="2082"/>
      <c r="P33" s="2083"/>
    </row>
    <row r="34" spans="1:16" ht="24.95" customHeight="1" thickBot="1">
      <c r="A34" s="2043" t="s">
        <v>11</v>
      </c>
      <c r="B34" s="1216"/>
      <c r="C34" s="2012"/>
      <c r="D34" s="2014"/>
      <c r="E34" s="1218"/>
      <c r="F34" s="2044"/>
      <c r="G34" s="2045"/>
      <c r="H34" s="2046"/>
      <c r="I34" s="2044"/>
      <c r="J34" s="2047"/>
      <c r="K34" s="1218"/>
      <c r="L34" s="2044"/>
      <c r="M34" s="2045"/>
      <c r="N34" s="1213"/>
      <c r="O34" s="2082"/>
      <c r="P34" s="2083"/>
    </row>
    <row r="35" spans="1:16" ht="25.5" customHeight="1" thickBot="1">
      <c r="A35" s="2023" t="s">
        <v>143</v>
      </c>
      <c r="B35" s="1216"/>
      <c r="C35" s="2012"/>
      <c r="D35" s="2014"/>
      <c r="E35" s="2031"/>
      <c r="F35" s="2060"/>
      <c r="G35" s="2014"/>
      <c r="H35" s="2013"/>
      <c r="I35" s="2060"/>
      <c r="J35" s="2012"/>
      <c r="K35" s="2060"/>
      <c r="L35" s="2060"/>
      <c r="M35" s="2012"/>
      <c r="N35" s="1213"/>
      <c r="O35" s="2082"/>
      <c r="P35" s="2083"/>
    </row>
    <row r="36" spans="1:16" ht="26.25" customHeight="1">
      <c r="A36" s="2029" t="s">
        <v>278</v>
      </c>
      <c r="B36" s="2053">
        <v>45</v>
      </c>
      <c r="C36" s="2054">
        <v>7</v>
      </c>
      <c r="D36" s="2055">
        <v>52</v>
      </c>
      <c r="E36" s="2053">
        <v>41</v>
      </c>
      <c r="F36" s="2054">
        <v>1</v>
      </c>
      <c r="G36" s="2055">
        <v>42</v>
      </c>
      <c r="H36" s="2069">
        <v>38</v>
      </c>
      <c r="I36" s="2054">
        <v>8</v>
      </c>
      <c r="J36" s="2055">
        <v>46</v>
      </c>
      <c r="K36" s="2053">
        <v>32</v>
      </c>
      <c r="L36" s="2054">
        <v>0</v>
      </c>
      <c r="M36" s="2056">
        <v>32</v>
      </c>
      <c r="N36" s="2057">
        <v>156</v>
      </c>
      <c r="O36" s="2079">
        <v>16</v>
      </c>
      <c r="P36" s="2080">
        <v>172</v>
      </c>
    </row>
    <row r="37" spans="1:16" ht="24" customHeight="1">
      <c r="A37" s="2030" t="s">
        <v>279</v>
      </c>
      <c r="B37" s="2028">
        <v>16</v>
      </c>
      <c r="C37" s="2027">
        <v>0</v>
      </c>
      <c r="D37" s="768">
        <v>16</v>
      </c>
      <c r="E37" s="2028">
        <v>8</v>
      </c>
      <c r="F37" s="2027">
        <v>0</v>
      </c>
      <c r="G37" s="768">
        <v>8</v>
      </c>
      <c r="H37" s="2039">
        <v>13</v>
      </c>
      <c r="I37" s="2027">
        <v>0</v>
      </c>
      <c r="J37" s="768">
        <v>13</v>
      </c>
      <c r="K37" s="2028">
        <v>6</v>
      </c>
      <c r="L37" s="2027">
        <v>0</v>
      </c>
      <c r="M37" s="769">
        <v>6</v>
      </c>
      <c r="N37" s="1214">
        <v>43</v>
      </c>
      <c r="O37" s="771">
        <v>0</v>
      </c>
      <c r="P37" s="2081">
        <v>43</v>
      </c>
    </row>
    <row r="38" spans="1:16" ht="24" customHeight="1">
      <c r="A38" s="2030" t="s">
        <v>280</v>
      </c>
      <c r="B38" s="2028">
        <v>15</v>
      </c>
      <c r="C38" s="2027">
        <v>1</v>
      </c>
      <c r="D38" s="768">
        <v>16</v>
      </c>
      <c r="E38" s="2028">
        <v>17</v>
      </c>
      <c r="F38" s="2027">
        <v>0</v>
      </c>
      <c r="G38" s="768">
        <v>17</v>
      </c>
      <c r="H38" s="2039">
        <v>16</v>
      </c>
      <c r="I38" s="2027">
        <v>3</v>
      </c>
      <c r="J38" s="768">
        <v>19</v>
      </c>
      <c r="K38" s="2028">
        <v>19</v>
      </c>
      <c r="L38" s="2027">
        <v>1</v>
      </c>
      <c r="M38" s="769">
        <v>20</v>
      </c>
      <c r="N38" s="1214">
        <v>67</v>
      </c>
      <c r="O38" s="771">
        <v>5</v>
      </c>
      <c r="P38" s="2081">
        <v>72</v>
      </c>
    </row>
    <row r="39" spans="1:16" ht="24" customHeight="1">
      <c r="A39" s="2030" t="s">
        <v>281</v>
      </c>
      <c r="B39" s="2028">
        <v>15</v>
      </c>
      <c r="C39" s="2027">
        <v>2</v>
      </c>
      <c r="D39" s="768">
        <v>17</v>
      </c>
      <c r="E39" s="2028">
        <v>13</v>
      </c>
      <c r="F39" s="2027">
        <v>0</v>
      </c>
      <c r="G39" s="768">
        <v>13</v>
      </c>
      <c r="H39" s="2039">
        <v>15</v>
      </c>
      <c r="I39" s="2027">
        <v>1</v>
      </c>
      <c r="J39" s="768">
        <v>16</v>
      </c>
      <c r="K39" s="2028">
        <v>10</v>
      </c>
      <c r="L39" s="2027">
        <v>0</v>
      </c>
      <c r="M39" s="769">
        <v>10</v>
      </c>
      <c r="N39" s="1214">
        <v>53</v>
      </c>
      <c r="O39" s="771">
        <v>3</v>
      </c>
      <c r="P39" s="2081">
        <v>56</v>
      </c>
    </row>
    <row r="40" spans="1:16" ht="24" customHeight="1">
      <c r="A40" s="2030" t="s">
        <v>377</v>
      </c>
      <c r="B40" s="2028">
        <v>0</v>
      </c>
      <c r="C40" s="2027">
        <v>0</v>
      </c>
      <c r="D40" s="768">
        <v>0</v>
      </c>
      <c r="E40" s="2028">
        <v>0</v>
      </c>
      <c r="F40" s="2027">
        <v>0</v>
      </c>
      <c r="G40" s="768">
        <v>0</v>
      </c>
      <c r="H40" s="2039">
        <v>0</v>
      </c>
      <c r="I40" s="2027">
        <v>0</v>
      </c>
      <c r="J40" s="768">
        <v>0</v>
      </c>
      <c r="K40" s="2028">
        <v>14</v>
      </c>
      <c r="L40" s="2027">
        <v>0</v>
      </c>
      <c r="M40" s="769">
        <v>14</v>
      </c>
      <c r="N40" s="1214">
        <v>14</v>
      </c>
      <c r="O40" s="771">
        <v>0</v>
      </c>
      <c r="P40" s="2081">
        <v>14</v>
      </c>
    </row>
    <row r="41" spans="1:16" ht="24" customHeight="1">
      <c r="A41" s="2030" t="s">
        <v>359</v>
      </c>
      <c r="B41" s="2028">
        <v>52</v>
      </c>
      <c r="C41" s="2027">
        <v>8</v>
      </c>
      <c r="D41" s="768">
        <v>60</v>
      </c>
      <c r="E41" s="2028">
        <v>44</v>
      </c>
      <c r="F41" s="2027">
        <v>0</v>
      </c>
      <c r="G41" s="768">
        <v>44</v>
      </c>
      <c r="H41" s="2039">
        <v>57</v>
      </c>
      <c r="I41" s="2027">
        <v>0</v>
      </c>
      <c r="J41" s="768">
        <v>57</v>
      </c>
      <c r="K41" s="2028">
        <v>36</v>
      </c>
      <c r="L41" s="2027">
        <v>1</v>
      </c>
      <c r="M41" s="769">
        <v>37</v>
      </c>
      <c r="N41" s="1214">
        <v>189</v>
      </c>
      <c r="O41" s="771">
        <v>9</v>
      </c>
      <c r="P41" s="2081">
        <v>198</v>
      </c>
    </row>
    <row r="42" spans="1:16" ht="24" customHeight="1">
      <c r="A42" s="2030" t="s">
        <v>360</v>
      </c>
      <c r="B42" s="2028">
        <v>16</v>
      </c>
      <c r="C42" s="2027">
        <v>0</v>
      </c>
      <c r="D42" s="768">
        <v>16</v>
      </c>
      <c r="E42" s="2028">
        <v>13</v>
      </c>
      <c r="F42" s="2027">
        <v>0</v>
      </c>
      <c r="G42" s="768">
        <v>13</v>
      </c>
      <c r="H42" s="2039">
        <v>15</v>
      </c>
      <c r="I42" s="2027">
        <v>0</v>
      </c>
      <c r="J42" s="768">
        <v>15</v>
      </c>
      <c r="K42" s="2028">
        <v>14</v>
      </c>
      <c r="L42" s="2027">
        <v>1</v>
      </c>
      <c r="M42" s="769">
        <v>15</v>
      </c>
      <c r="N42" s="1214">
        <v>58</v>
      </c>
      <c r="O42" s="771">
        <v>1</v>
      </c>
      <c r="P42" s="2081">
        <v>59</v>
      </c>
    </row>
    <row r="43" spans="1:16" ht="24" customHeight="1">
      <c r="A43" s="2030" t="s">
        <v>361</v>
      </c>
      <c r="B43" s="2028">
        <v>8</v>
      </c>
      <c r="C43" s="2027">
        <v>0</v>
      </c>
      <c r="D43" s="768">
        <v>8</v>
      </c>
      <c r="E43" s="2028">
        <v>0</v>
      </c>
      <c r="F43" s="2027">
        <v>0</v>
      </c>
      <c r="G43" s="768">
        <v>0</v>
      </c>
      <c r="H43" s="2072">
        <v>0</v>
      </c>
      <c r="I43" s="2034">
        <v>0</v>
      </c>
      <c r="J43" s="772">
        <v>0</v>
      </c>
      <c r="K43" s="773">
        <v>0</v>
      </c>
      <c r="L43" s="2034">
        <v>0</v>
      </c>
      <c r="M43" s="768">
        <v>0</v>
      </c>
      <c r="N43" s="1214">
        <v>8</v>
      </c>
      <c r="O43" s="771">
        <v>0</v>
      </c>
      <c r="P43" s="2081">
        <v>8</v>
      </c>
    </row>
    <row r="44" spans="1:16" ht="24" customHeight="1">
      <c r="A44" s="2030" t="s">
        <v>362</v>
      </c>
      <c r="B44" s="2028">
        <v>12</v>
      </c>
      <c r="C44" s="2027">
        <v>0</v>
      </c>
      <c r="D44" s="768">
        <v>12</v>
      </c>
      <c r="E44" s="2028">
        <v>0</v>
      </c>
      <c r="F44" s="2027">
        <v>0</v>
      </c>
      <c r="G44" s="768">
        <v>0</v>
      </c>
      <c r="H44" s="2072">
        <v>0</v>
      </c>
      <c r="I44" s="2034">
        <v>0</v>
      </c>
      <c r="J44" s="772">
        <v>0</v>
      </c>
      <c r="K44" s="773">
        <v>0</v>
      </c>
      <c r="L44" s="2034">
        <v>0</v>
      </c>
      <c r="M44" s="768">
        <v>0</v>
      </c>
      <c r="N44" s="1214">
        <v>12</v>
      </c>
      <c r="O44" s="771">
        <v>0</v>
      </c>
      <c r="P44" s="2081">
        <v>12</v>
      </c>
    </row>
    <row r="45" spans="1:16" ht="24" customHeight="1">
      <c r="A45" s="2030" t="s">
        <v>363</v>
      </c>
      <c r="B45" s="2028">
        <v>11</v>
      </c>
      <c r="C45" s="2027">
        <v>0</v>
      </c>
      <c r="D45" s="768">
        <v>11</v>
      </c>
      <c r="E45" s="2028">
        <v>0</v>
      </c>
      <c r="F45" s="2027">
        <v>0</v>
      </c>
      <c r="G45" s="768">
        <v>0</v>
      </c>
      <c r="H45" s="2072">
        <v>0</v>
      </c>
      <c r="I45" s="2034">
        <v>0</v>
      </c>
      <c r="J45" s="772">
        <v>0</v>
      </c>
      <c r="K45" s="773">
        <v>0</v>
      </c>
      <c r="L45" s="2034">
        <v>0</v>
      </c>
      <c r="M45" s="768">
        <v>0</v>
      </c>
      <c r="N45" s="1214">
        <v>11</v>
      </c>
      <c r="O45" s="771">
        <v>0</v>
      </c>
      <c r="P45" s="2081">
        <v>11</v>
      </c>
    </row>
    <row r="46" spans="1:16" ht="24" customHeight="1">
      <c r="A46" s="2030" t="s">
        <v>364</v>
      </c>
      <c r="B46" s="2028">
        <v>10</v>
      </c>
      <c r="C46" s="2027">
        <v>0</v>
      </c>
      <c r="D46" s="768">
        <v>10</v>
      </c>
      <c r="E46" s="2028">
        <v>0</v>
      </c>
      <c r="F46" s="2027">
        <v>0</v>
      </c>
      <c r="G46" s="768">
        <v>0</v>
      </c>
      <c r="H46" s="2072">
        <v>0</v>
      </c>
      <c r="I46" s="2034">
        <v>0</v>
      </c>
      <c r="J46" s="772">
        <v>0</v>
      </c>
      <c r="K46" s="773">
        <v>0</v>
      </c>
      <c r="L46" s="2034">
        <v>0</v>
      </c>
      <c r="M46" s="768">
        <v>0</v>
      </c>
      <c r="N46" s="1214">
        <v>10</v>
      </c>
      <c r="O46" s="771">
        <v>0</v>
      </c>
      <c r="P46" s="2081">
        <v>10</v>
      </c>
    </row>
    <row r="47" spans="1:16" ht="24" customHeight="1">
      <c r="A47" s="2030" t="s">
        <v>365</v>
      </c>
      <c r="B47" s="2028">
        <v>0</v>
      </c>
      <c r="C47" s="2027">
        <v>0</v>
      </c>
      <c r="D47" s="768">
        <v>0</v>
      </c>
      <c r="E47" s="2028">
        <v>7</v>
      </c>
      <c r="F47" s="2027">
        <v>1</v>
      </c>
      <c r="G47" s="768">
        <v>8</v>
      </c>
      <c r="H47" s="2072">
        <v>0</v>
      </c>
      <c r="I47" s="2034">
        <v>0</v>
      </c>
      <c r="J47" s="772">
        <v>0</v>
      </c>
      <c r="K47" s="773">
        <v>0</v>
      </c>
      <c r="L47" s="2034">
        <v>0</v>
      </c>
      <c r="M47" s="768">
        <v>0</v>
      </c>
      <c r="N47" s="1214">
        <v>7</v>
      </c>
      <c r="O47" s="771">
        <v>1</v>
      </c>
      <c r="P47" s="2081">
        <v>8</v>
      </c>
    </row>
    <row r="48" spans="1:16" ht="22.5" customHeight="1">
      <c r="A48" s="2030" t="s">
        <v>366</v>
      </c>
      <c r="B48" s="2028">
        <v>0</v>
      </c>
      <c r="C48" s="2027">
        <v>0</v>
      </c>
      <c r="D48" s="768">
        <v>0</v>
      </c>
      <c r="E48" s="2028">
        <v>17</v>
      </c>
      <c r="F48" s="2027">
        <v>0</v>
      </c>
      <c r="G48" s="768">
        <v>17</v>
      </c>
      <c r="H48" s="2072">
        <v>0</v>
      </c>
      <c r="I48" s="2034">
        <v>0</v>
      </c>
      <c r="J48" s="772">
        <v>0</v>
      </c>
      <c r="K48" s="773">
        <v>0</v>
      </c>
      <c r="L48" s="2034">
        <v>0</v>
      </c>
      <c r="M48" s="768">
        <v>0</v>
      </c>
      <c r="N48" s="1214">
        <v>17</v>
      </c>
      <c r="O48" s="771">
        <v>0</v>
      </c>
      <c r="P48" s="2081">
        <v>17</v>
      </c>
    </row>
    <row r="49" spans="1:16" ht="28.5" customHeight="1">
      <c r="A49" s="2030" t="s">
        <v>367</v>
      </c>
      <c r="B49" s="2028">
        <v>0</v>
      </c>
      <c r="C49" s="2027">
        <v>0</v>
      </c>
      <c r="D49" s="768">
        <v>0</v>
      </c>
      <c r="E49" s="2028">
        <v>5</v>
      </c>
      <c r="F49" s="2027">
        <v>0</v>
      </c>
      <c r="G49" s="768">
        <v>5</v>
      </c>
      <c r="H49" s="2072">
        <v>0</v>
      </c>
      <c r="I49" s="2034">
        <v>0</v>
      </c>
      <c r="J49" s="772">
        <v>0</v>
      </c>
      <c r="K49" s="773">
        <v>0</v>
      </c>
      <c r="L49" s="2034">
        <v>0</v>
      </c>
      <c r="M49" s="768">
        <v>0</v>
      </c>
      <c r="N49" s="1214">
        <v>5</v>
      </c>
      <c r="O49" s="771">
        <v>0</v>
      </c>
      <c r="P49" s="2081">
        <v>5</v>
      </c>
    </row>
    <row r="50" spans="1:16" ht="30.75" customHeight="1">
      <c r="A50" s="2030" t="s">
        <v>368</v>
      </c>
      <c r="B50" s="2028">
        <v>0</v>
      </c>
      <c r="C50" s="2027">
        <v>0</v>
      </c>
      <c r="D50" s="768">
        <v>0</v>
      </c>
      <c r="E50" s="2028">
        <v>7</v>
      </c>
      <c r="F50" s="2027">
        <v>0</v>
      </c>
      <c r="G50" s="768">
        <v>7</v>
      </c>
      <c r="H50" s="2072">
        <v>0</v>
      </c>
      <c r="I50" s="2034">
        <v>0</v>
      </c>
      <c r="J50" s="772">
        <v>0</v>
      </c>
      <c r="K50" s="773">
        <v>0</v>
      </c>
      <c r="L50" s="2034">
        <v>0</v>
      </c>
      <c r="M50" s="768">
        <v>0</v>
      </c>
      <c r="N50" s="1214">
        <v>7</v>
      </c>
      <c r="O50" s="771">
        <v>0</v>
      </c>
      <c r="P50" s="2081">
        <v>7</v>
      </c>
    </row>
    <row r="51" spans="1:16">
      <c r="A51" s="2030" t="s">
        <v>369</v>
      </c>
      <c r="B51" s="2028">
        <v>0</v>
      </c>
      <c r="C51" s="2027">
        <v>0</v>
      </c>
      <c r="D51" s="768">
        <v>0</v>
      </c>
      <c r="E51" s="2028">
        <v>0</v>
      </c>
      <c r="F51" s="2027">
        <v>0</v>
      </c>
      <c r="G51" s="768">
        <v>0</v>
      </c>
      <c r="H51" s="2072">
        <v>9</v>
      </c>
      <c r="I51" s="2034">
        <v>0</v>
      </c>
      <c r="J51" s="772">
        <v>9</v>
      </c>
      <c r="K51" s="773">
        <v>0</v>
      </c>
      <c r="L51" s="2034">
        <v>0</v>
      </c>
      <c r="M51" s="768">
        <v>0</v>
      </c>
      <c r="N51" s="1214">
        <v>9</v>
      </c>
      <c r="O51" s="771">
        <v>0</v>
      </c>
      <c r="P51" s="2081">
        <v>9</v>
      </c>
    </row>
    <row r="52" spans="1:16">
      <c r="A52" s="2030" t="s">
        <v>370</v>
      </c>
      <c r="B52" s="2028">
        <v>0</v>
      </c>
      <c r="C52" s="2027">
        <v>0</v>
      </c>
      <c r="D52" s="768">
        <v>0</v>
      </c>
      <c r="E52" s="2028">
        <v>0</v>
      </c>
      <c r="F52" s="2027">
        <v>0</v>
      </c>
      <c r="G52" s="768">
        <v>0</v>
      </c>
      <c r="H52" s="2072">
        <v>10</v>
      </c>
      <c r="I52" s="2034">
        <v>0</v>
      </c>
      <c r="J52" s="772">
        <v>10</v>
      </c>
      <c r="K52" s="773">
        <v>0</v>
      </c>
      <c r="L52" s="2034">
        <v>0</v>
      </c>
      <c r="M52" s="768">
        <v>0</v>
      </c>
      <c r="N52" s="1214">
        <v>10</v>
      </c>
      <c r="O52" s="771">
        <v>0</v>
      </c>
      <c r="P52" s="2081">
        <v>10</v>
      </c>
    </row>
    <row r="53" spans="1:16">
      <c r="A53" s="2030" t="s">
        <v>371</v>
      </c>
      <c r="B53" s="2028">
        <v>0</v>
      </c>
      <c r="C53" s="2027">
        <v>0</v>
      </c>
      <c r="D53" s="768">
        <v>0</v>
      </c>
      <c r="E53" s="2028">
        <v>0</v>
      </c>
      <c r="F53" s="2027">
        <v>0</v>
      </c>
      <c r="G53" s="768">
        <v>0</v>
      </c>
      <c r="H53" s="2072">
        <v>4</v>
      </c>
      <c r="I53" s="2034">
        <v>0</v>
      </c>
      <c r="J53" s="772">
        <v>4</v>
      </c>
      <c r="K53" s="773">
        <v>0</v>
      </c>
      <c r="L53" s="2034">
        <v>0</v>
      </c>
      <c r="M53" s="768">
        <v>0</v>
      </c>
      <c r="N53" s="1214">
        <v>4</v>
      </c>
      <c r="O53" s="771">
        <v>0</v>
      </c>
      <c r="P53" s="2081">
        <v>4</v>
      </c>
    </row>
    <row r="54" spans="1:16" ht="24.75" customHeight="1">
      <c r="A54" s="2030" t="s">
        <v>372</v>
      </c>
      <c r="B54" s="2028">
        <v>0</v>
      </c>
      <c r="C54" s="2027">
        <v>0</v>
      </c>
      <c r="D54" s="768">
        <v>0</v>
      </c>
      <c r="E54" s="2028">
        <v>0</v>
      </c>
      <c r="F54" s="2027">
        <v>0</v>
      </c>
      <c r="G54" s="768">
        <v>0</v>
      </c>
      <c r="H54" s="2072">
        <v>11</v>
      </c>
      <c r="I54" s="2034">
        <v>0</v>
      </c>
      <c r="J54" s="772">
        <v>11</v>
      </c>
      <c r="K54" s="773">
        <v>0</v>
      </c>
      <c r="L54" s="2034">
        <v>0</v>
      </c>
      <c r="M54" s="768">
        <v>0</v>
      </c>
      <c r="N54" s="1214">
        <v>11</v>
      </c>
      <c r="O54" s="771">
        <v>0</v>
      </c>
      <c r="P54" s="2081">
        <v>11</v>
      </c>
    </row>
    <row r="55" spans="1:16" ht="24.75" customHeight="1">
      <c r="A55" s="2066" t="s">
        <v>373</v>
      </c>
      <c r="B55" s="2028">
        <v>0</v>
      </c>
      <c r="C55" s="2027">
        <v>0</v>
      </c>
      <c r="D55" s="768">
        <v>0</v>
      </c>
      <c r="E55" s="2028">
        <v>0</v>
      </c>
      <c r="F55" s="2027">
        <v>0</v>
      </c>
      <c r="G55" s="768">
        <v>0</v>
      </c>
      <c r="H55" s="2072">
        <v>0</v>
      </c>
      <c r="I55" s="2034">
        <v>0</v>
      </c>
      <c r="J55" s="772">
        <v>0</v>
      </c>
      <c r="K55" s="773">
        <v>9</v>
      </c>
      <c r="L55" s="2034">
        <v>0</v>
      </c>
      <c r="M55" s="768">
        <v>9</v>
      </c>
      <c r="N55" s="1214">
        <v>9</v>
      </c>
      <c r="O55" s="771">
        <v>0</v>
      </c>
      <c r="P55" s="2081">
        <v>9</v>
      </c>
    </row>
    <row r="56" spans="1:16" ht="24.75" customHeight="1">
      <c r="A56" s="2066" t="s">
        <v>374</v>
      </c>
      <c r="B56" s="2028">
        <v>0</v>
      </c>
      <c r="C56" s="2027">
        <v>0</v>
      </c>
      <c r="D56" s="768">
        <v>0</v>
      </c>
      <c r="E56" s="2028">
        <v>0</v>
      </c>
      <c r="F56" s="2027">
        <v>0</v>
      </c>
      <c r="G56" s="768">
        <v>0</v>
      </c>
      <c r="H56" s="2072">
        <v>0</v>
      </c>
      <c r="I56" s="2034">
        <v>0</v>
      </c>
      <c r="J56" s="772">
        <v>0</v>
      </c>
      <c r="K56" s="773">
        <v>16</v>
      </c>
      <c r="L56" s="2034">
        <v>0</v>
      </c>
      <c r="M56" s="768">
        <v>16</v>
      </c>
      <c r="N56" s="1214">
        <v>16</v>
      </c>
      <c r="O56" s="771">
        <v>0</v>
      </c>
      <c r="P56" s="2081">
        <v>16</v>
      </c>
    </row>
    <row r="57" spans="1:16" ht="24.75" customHeight="1">
      <c r="A57" s="2066" t="s">
        <v>375</v>
      </c>
      <c r="B57" s="2028">
        <v>0</v>
      </c>
      <c r="C57" s="2027">
        <v>0</v>
      </c>
      <c r="D57" s="768">
        <v>0</v>
      </c>
      <c r="E57" s="2028">
        <v>0</v>
      </c>
      <c r="F57" s="2027">
        <v>0</v>
      </c>
      <c r="G57" s="768">
        <v>0</v>
      </c>
      <c r="H57" s="2072">
        <v>0</v>
      </c>
      <c r="I57" s="2034">
        <v>0</v>
      </c>
      <c r="J57" s="772">
        <v>0</v>
      </c>
      <c r="K57" s="773">
        <v>6</v>
      </c>
      <c r="L57" s="2034">
        <v>1</v>
      </c>
      <c r="M57" s="768">
        <v>7</v>
      </c>
      <c r="N57" s="1214">
        <v>6</v>
      </c>
      <c r="O57" s="771">
        <v>1</v>
      </c>
      <c r="P57" s="2081">
        <v>7</v>
      </c>
    </row>
    <row r="58" spans="1:16" ht="25.5" customHeight="1" thickBot="1">
      <c r="A58" s="2068" t="s">
        <v>376</v>
      </c>
      <c r="B58" s="2037">
        <v>0</v>
      </c>
      <c r="C58" s="2038">
        <v>0</v>
      </c>
      <c r="D58" s="2048">
        <v>0</v>
      </c>
      <c r="E58" s="2037">
        <v>0</v>
      </c>
      <c r="F58" s="2038">
        <v>0</v>
      </c>
      <c r="G58" s="2048">
        <v>0</v>
      </c>
      <c r="H58" s="2074">
        <v>0</v>
      </c>
      <c r="I58" s="2036">
        <v>0</v>
      </c>
      <c r="J58" s="2050">
        <v>0</v>
      </c>
      <c r="K58" s="2049">
        <v>9</v>
      </c>
      <c r="L58" s="2036">
        <v>0</v>
      </c>
      <c r="M58" s="2048">
        <v>9</v>
      </c>
      <c r="N58" s="2065">
        <v>9</v>
      </c>
      <c r="O58" s="2087">
        <v>0</v>
      </c>
      <c r="P58" s="2088">
        <v>9</v>
      </c>
    </row>
    <row r="59" spans="1:16" ht="24" customHeight="1" thickBot="1">
      <c r="A59" s="2052" t="s">
        <v>8</v>
      </c>
      <c r="B59" s="2031">
        <v>200</v>
      </c>
      <c r="C59" s="2060">
        <v>18</v>
      </c>
      <c r="D59" s="2089">
        <v>218</v>
      </c>
      <c r="E59" s="2031">
        <v>172</v>
      </c>
      <c r="F59" s="2060">
        <v>2</v>
      </c>
      <c r="G59" s="2089">
        <v>174</v>
      </c>
      <c r="H59" s="2013">
        <v>188</v>
      </c>
      <c r="I59" s="2031">
        <v>12</v>
      </c>
      <c r="J59" s="2031">
        <v>200</v>
      </c>
      <c r="K59" s="2031">
        <v>171</v>
      </c>
      <c r="L59" s="2031">
        <v>4</v>
      </c>
      <c r="M59" s="2031">
        <v>175</v>
      </c>
      <c r="N59" s="2031">
        <v>731</v>
      </c>
      <c r="O59" s="2060">
        <v>36</v>
      </c>
      <c r="P59" s="2089">
        <v>767</v>
      </c>
    </row>
    <row r="60" spans="1:16" ht="24" customHeight="1" thickBot="1">
      <c r="A60" s="2067" t="s">
        <v>25</v>
      </c>
      <c r="B60" s="1216"/>
      <c r="C60" s="2012"/>
      <c r="D60" s="2014"/>
      <c r="E60" s="1218"/>
      <c r="F60" s="2044"/>
      <c r="G60" s="2077"/>
      <c r="H60" s="2046"/>
      <c r="I60" s="2044"/>
      <c r="J60" s="2051"/>
      <c r="K60" s="1218"/>
      <c r="L60" s="2044"/>
      <c r="M60" s="2051"/>
      <c r="N60" s="1213"/>
      <c r="O60" s="2082"/>
      <c r="P60" s="2083"/>
    </row>
    <row r="61" spans="1:16" ht="28.5" customHeight="1" thickBot="1">
      <c r="A61" s="2023" t="s">
        <v>143</v>
      </c>
      <c r="B61" s="1216"/>
      <c r="C61" s="2012"/>
      <c r="D61" s="2014"/>
      <c r="E61" s="1220"/>
      <c r="F61" s="2078"/>
      <c r="G61" s="2014"/>
      <c r="H61" s="2070"/>
      <c r="I61" s="1220"/>
      <c r="J61" s="2012"/>
      <c r="K61" s="1220"/>
      <c r="L61" s="1220"/>
      <c r="M61" s="2014"/>
      <c r="N61" s="1213"/>
      <c r="O61" s="2082"/>
      <c r="P61" s="2083"/>
    </row>
    <row r="62" spans="1:16">
      <c r="A62" s="2029" t="s">
        <v>278</v>
      </c>
      <c r="B62" s="2053">
        <v>0</v>
      </c>
      <c r="C62" s="2054">
        <v>1</v>
      </c>
      <c r="D62" s="2055">
        <v>1</v>
      </c>
      <c r="E62" s="2053">
        <v>1</v>
      </c>
      <c r="F62" s="2054">
        <v>0</v>
      </c>
      <c r="G62" s="2055">
        <v>1</v>
      </c>
      <c r="H62" s="2073">
        <v>0</v>
      </c>
      <c r="I62" s="2063">
        <v>1</v>
      </c>
      <c r="J62" s="2064">
        <v>1</v>
      </c>
      <c r="K62" s="2062">
        <v>0</v>
      </c>
      <c r="L62" s="2063">
        <v>1</v>
      </c>
      <c r="M62" s="2055">
        <v>1</v>
      </c>
      <c r="N62" s="2057">
        <v>1</v>
      </c>
      <c r="O62" s="2079">
        <v>3</v>
      </c>
      <c r="P62" s="2080">
        <v>4</v>
      </c>
    </row>
    <row r="63" spans="1:16">
      <c r="A63" s="2030" t="s">
        <v>279</v>
      </c>
      <c r="B63" s="2028">
        <v>0</v>
      </c>
      <c r="C63" s="2027">
        <v>0</v>
      </c>
      <c r="D63" s="768">
        <v>0</v>
      </c>
      <c r="E63" s="2028">
        <v>0</v>
      </c>
      <c r="F63" s="2027">
        <v>0</v>
      </c>
      <c r="G63" s="768">
        <v>0</v>
      </c>
      <c r="H63" s="2072">
        <v>0</v>
      </c>
      <c r="I63" s="2034">
        <v>0</v>
      </c>
      <c r="J63" s="772">
        <v>0</v>
      </c>
      <c r="K63" s="773">
        <v>0</v>
      </c>
      <c r="L63" s="2034">
        <v>0</v>
      </c>
      <c r="M63" s="768">
        <v>0</v>
      </c>
      <c r="N63" s="1214">
        <v>0</v>
      </c>
      <c r="O63" s="771">
        <v>0</v>
      </c>
      <c r="P63" s="2081">
        <v>0</v>
      </c>
    </row>
    <row r="64" spans="1:16">
      <c r="A64" s="2030" t="s">
        <v>280</v>
      </c>
      <c r="B64" s="2028">
        <v>0</v>
      </c>
      <c r="C64" s="2027">
        <v>0</v>
      </c>
      <c r="D64" s="768">
        <v>0</v>
      </c>
      <c r="E64" s="2028">
        <v>1</v>
      </c>
      <c r="F64" s="2027">
        <v>0</v>
      </c>
      <c r="G64" s="768">
        <v>1</v>
      </c>
      <c r="H64" s="2072">
        <v>0</v>
      </c>
      <c r="I64" s="2034">
        <v>0</v>
      </c>
      <c r="J64" s="772">
        <v>0</v>
      </c>
      <c r="K64" s="773">
        <v>0</v>
      </c>
      <c r="L64" s="2034">
        <v>0</v>
      </c>
      <c r="M64" s="768">
        <v>0</v>
      </c>
      <c r="N64" s="1214">
        <v>1</v>
      </c>
      <c r="O64" s="771">
        <v>0</v>
      </c>
      <c r="P64" s="2081">
        <v>1</v>
      </c>
    </row>
    <row r="65" spans="1:16">
      <c r="A65" s="2030" t="s">
        <v>281</v>
      </c>
      <c r="B65" s="2028">
        <v>0</v>
      </c>
      <c r="C65" s="2027">
        <v>0</v>
      </c>
      <c r="D65" s="768">
        <v>0</v>
      </c>
      <c r="E65" s="2028">
        <v>0</v>
      </c>
      <c r="F65" s="2027">
        <v>0</v>
      </c>
      <c r="G65" s="768">
        <v>0</v>
      </c>
      <c r="H65" s="2072">
        <v>0</v>
      </c>
      <c r="I65" s="2034">
        <v>0</v>
      </c>
      <c r="J65" s="772">
        <v>0</v>
      </c>
      <c r="K65" s="773">
        <v>0</v>
      </c>
      <c r="L65" s="2034">
        <v>0</v>
      </c>
      <c r="M65" s="768">
        <v>0</v>
      </c>
      <c r="N65" s="1214">
        <v>0</v>
      </c>
      <c r="O65" s="771">
        <v>0</v>
      </c>
      <c r="P65" s="2081">
        <v>0</v>
      </c>
    </row>
    <row r="66" spans="1:16">
      <c r="A66" s="2030" t="s">
        <v>377</v>
      </c>
      <c r="B66" s="2028">
        <v>0</v>
      </c>
      <c r="C66" s="2027">
        <v>0</v>
      </c>
      <c r="D66" s="768">
        <v>0</v>
      </c>
      <c r="E66" s="2028">
        <v>0</v>
      </c>
      <c r="F66" s="2027">
        <v>0</v>
      </c>
      <c r="G66" s="768">
        <v>0</v>
      </c>
      <c r="H66" s="2072">
        <v>0</v>
      </c>
      <c r="I66" s="2034">
        <v>0</v>
      </c>
      <c r="J66" s="772">
        <v>0</v>
      </c>
      <c r="K66" s="773">
        <v>0</v>
      </c>
      <c r="L66" s="2034">
        <v>0</v>
      </c>
      <c r="M66" s="768">
        <v>0</v>
      </c>
      <c r="N66" s="1214">
        <v>0</v>
      </c>
      <c r="O66" s="771">
        <v>0</v>
      </c>
      <c r="P66" s="2081">
        <v>0</v>
      </c>
    </row>
    <row r="67" spans="1:16">
      <c r="A67" s="2030" t="s">
        <v>359</v>
      </c>
      <c r="B67" s="2028">
        <v>1</v>
      </c>
      <c r="C67" s="2027">
        <v>2</v>
      </c>
      <c r="D67" s="768">
        <v>3</v>
      </c>
      <c r="E67" s="2028">
        <v>3</v>
      </c>
      <c r="F67" s="2027">
        <v>0</v>
      </c>
      <c r="G67" s="768">
        <v>3</v>
      </c>
      <c r="H67" s="2072">
        <v>4</v>
      </c>
      <c r="I67" s="2034">
        <v>1</v>
      </c>
      <c r="J67" s="772">
        <v>5</v>
      </c>
      <c r="K67" s="773">
        <v>1</v>
      </c>
      <c r="L67" s="2034">
        <v>0</v>
      </c>
      <c r="M67" s="768">
        <v>1</v>
      </c>
      <c r="N67" s="1214">
        <v>9</v>
      </c>
      <c r="O67" s="771">
        <v>3</v>
      </c>
      <c r="P67" s="2081">
        <v>12</v>
      </c>
    </row>
    <row r="68" spans="1:16">
      <c r="A68" s="2030" t="s">
        <v>360</v>
      </c>
      <c r="B68" s="2028">
        <v>0</v>
      </c>
      <c r="C68" s="2027">
        <v>0</v>
      </c>
      <c r="D68" s="768">
        <v>0</v>
      </c>
      <c r="E68" s="2028">
        <v>0</v>
      </c>
      <c r="F68" s="2027">
        <v>0</v>
      </c>
      <c r="G68" s="768">
        <v>0</v>
      </c>
      <c r="H68" s="2072">
        <v>0</v>
      </c>
      <c r="I68" s="2034">
        <v>0</v>
      </c>
      <c r="J68" s="772">
        <v>0</v>
      </c>
      <c r="K68" s="773">
        <v>0</v>
      </c>
      <c r="L68" s="2034">
        <v>0</v>
      </c>
      <c r="M68" s="768">
        <v>0</v>
      </c>
      <c r="N68" s="1214">
        <v>0</v>
      </c>
      <c r="O68" s="771">
        <v>0</v>
      </c>
      <c r="P68" s="2081">
        <v>0</v>
      </c>
    </row>
    <row r="69" spans="1:16">
      <c r="A69" s="2030" t="s">
        <v>361</v>
      </c>
      <c r="B69" s="2028">
        <v>0</v>
      </c>
      <c r="C69" s="2027">
        <v>0</v>
      </c>
      <c r="D69" s="768">
        <v>0</v>
      </c>
      <c r="E69" s="2028">
        <v>0</v>
      </c>
      <c r="F69" s="2027">
        <v>0</v>
      </c>
      <c r="G69" s="768">
        <v>0</v>
      </c>
      <c r="H69" s="2072">
        <v>0</v>
      </c>
      <c r="I69" s="2034">
        <v>0</v>
      </c>
      <c r="J69" s="772">
        <v>0</v>
      </c>
      <c r="K69" s="773">
        <v>0</v>
      </c>
      <c r="L69" s="2034">
        <v>0</v>
      </c>
      <c r="M69" s="768">
        <v>0</v>
      </c>
      <c r="N69" s="1214">
        <v>0</v>
      </c>
      <c r="O69" s="771">
        <v>0</v>
      </c>
      <c r="P69" s="2081">
        <v>0</v>
      </c>
    </row>
    <row r="70" spans="1:16" ht="40.5">
      <c r="A70" s="2030" t="s">
        <v>362</v>
      </c>
      <c r="B70" s="2028">
        <v>1</v>
      </c>
      <c r="C70" s="2027">
        <v>0</v>
      </c>
      <c r="D70" s="768">
        <v>1</v>
      </c>
      <c r="E70" s="2028">
        <v>0</v>
      </c>
      <c r="F70" s="2027">
        <v>0</v>
      </c>
      <c r="G70" s="768">
        <v>0</v>
      </c>
      <c r="H70" s="2072">
        <v>0</v>
      </c>
      <c r="I70" s="2034">
        <v>0</v>
      </c>
      <c r="J70" s="772">
        <v>0</v>
      </c>
      <c r="K70" s="773">
        <v>0</v>
      </c>
      <c r="L70" s="2034">
        <v>0</v>
      </c>
      <c r="M70" s="768">
        <v>0</v>
      </c>
      <c r="N70" s="1214">
        <v>1</v>
      </c>
      <c r="O70" s="771">
        <v>0</v>
      </c>
      <c r="P70" s="2081">
        <v>1</v>
      </c>
    </row>
    <row r="71" spans="1:16">
      <c r="A71" s="2030" t="s">
        <v>363</v>
      </c>
      <c r="B71" s="2028">
        <v>0</v>
      </c>
      <c r="C71" s="2027">
        <v>0</v>
      </c>
      <c r="D71" s="768">
        <v>0</v>
      </c>
      <c r="E71" s="2028">
        <v>0</v>
      </c>
      <c r="F71" s="2027">
        <v>0</v>
      </c>
      <c r="G71" s="768">
        <v>0</v>
      </c>
      <c r="H71" s="2072">
        <v>0</v>
      </c>
      <c r="I71" s="2034">
        <v>0</v>
      </c>
      <c r="J71" s="772">
        <v>0</v>
      </c>
      <c r="K71" s="773">
        <v>0</v>
      </c>
      <c r="L71" s="2034">
        <v>0</v>
      </c>
      <c r="M71" s="768">
        <v>0</v>
      </c>
      <c r="N71" s="1214">
        <v>0</v>
      </c>
      <c r="O71" s="771">
        <v>0</v>
      </c>
      <c r="P71" s="2081">
        <v>0</v>
      </c>
    </row>
    <row r="72" spans="1:16">
      <c r="A72" s="2030" t="s">
        <v>364</v>
      </c>
      <c r="B72" s="2028">
        <v>0</v>
      </c>
      <c r="C72" s="2027">
        <v>0</v>
      </c>
      <c r="D72" s="768">
        <v>0</v>
      </c>
      <c r="E72" s="2028">
        <v>0</v>
      </c>
      <c r="F72" s="2027">
        <v>0</v>
      </c>
      <c r="G72" s="768">
        <v>0</v>
      </c>
      <c r="H72" s="2072">
        <v>0</v>
      </c>
      <c r="I72" s="2034">
        <v>0</v>
      </c>
      <c r="J72" s="772">
        <v>0</v>
      </c>
      <c r="K72" s="773">
        <v>0</v>
      </c>
      <c r="L72" s="2034">
        <v>0</v>
      </c>
      <c r="M72" s="768">
        <v>0</v>
      </c>
      <c r="N72" s="1214">
        <v>0</v>
      </c>
      <c r="O72" s="771">
        <v>0</v>
      </c>
      <c r="P72" s="2081">
        <v>0</v>
      </c>
    </row>
    <row r="73" spans="1:16">
      <c r="A73" s="2030" t="s">
        <v>365</v>
      </c>
      <c r="B73" s="2028">
        <v>0</v>
      </c>
      <c r="C73" s="2027">
        <v>0</v>
      </c>
      <c r="D73" s="768">
        <v>0</v>
      </c>
      <c r="E73" s="2028">
        <v>0</v>
      </c>
      <c r="F73" s="2027">
        <v>1</v>
      </c>
      <c r="G73" s="768">
        <v>1</v>
      </c>
      <c r="H73" s="2072">
        <v>0</v>
      </c>
      <c r="I73" s="2034">
        <v>0</v>
      </c>
      <c r="J73" s="772">
        <v>0</v>
      </c>
      <c r="K73" s="773">
        <v>0</v>
      </c>
      <c r="L73" s="2034">
        <v>0</v>
      </c>
      <c r="M73" s="768">
        <v>0</v>
      </c>
      <c r="N73" s="1214">
        <v>0</v>
      </c>
      <c r="O73" s="771">
        <v>1</v>
      </c>
      <c r="P73" s="2081">
        <v>1</v>
      </c>
    </row>
    <row r="74" spans="1:16">
      <c r="A74" s="2030" t="s">
        <v>366</v>
      </c>
      <c r="B74" s="2028">
        <v>0</v>
      </c>
      <c r="C74" s="2027">
        <v>0</v>
      </c>
      <c r="D74" s="768">
        <v>0</v>
      </c>
      <c r="E74" s="2028">
        <v>2</v>
      </c>
      <c r="F74" s="2027">
        <v>0</v>
      </c>
      <c r="G74" s="768">
        <v>2</v>
      </c>
      <c r="H74" s="2072">
        <v>0</v>
      </c>
      <c r="I74" s="2034">
        <v>0</v>
      </c>
      <c r="J74" s="772">
        <v>0</v>
      </c>
      <c r="K74" s="773">
        <v>0</v>
      </c>
      <c r="L74" s="2034">
        <v>0</v>
      </c>
      <c r="M74" s="768">
        <v>0</v>
      </c>
      <c r="N74" s="1214">
        <v>2</v>
      </c>
      <c r="O74" s="771">
        <v>0</v>
      </c>
      <c r="P74" s="2081">
        <v>2</v>
      </c>
    </row>
    <row r="75" spans="1:16">
      <c r="A75" s="2030" t="s">
        <v>367</v>
      </c>
      <c r="B75" s="2028">
        <v>0</v>
      </c>
      <c r="C75" s="2027">
        <v>0</v>
      </c>
      <c r="D75" s="768">
        <v>0</v>
      </c>
      <c r="E75" s="2028">
        <v>0</v>
      </c>
      <c r="F75" s="2027">
        <v>0</v>
      </c>
      <c r="G75" s="768">
        <v>0</v>
      </c>
      <c r="H75" s="2072">
        <v>0</v>
      </c>
      <c r="I75" s="2034">
        <v>0</v>
      </c>
      <c r="J75" s="772">
        <v>0</v>
      </c>
      <c r="K75" s="773">
        <v>0</v>
      </c>
      <c r="L75" s="2034">
        <v>0</v>
      </c>
      <c r="M75" s="768">
        <v>0</v>
      </c>
      <c r="N75" s="1214">
        <v>0</v>
      </c>
      <c r="O75" s="771">
        <v>0</v>
      </c>
      <c r="P75" s="2081">
        <v>0</v>
      </c>
    </row>
    <row r="76" spans="1:16">
      <c r="A76" s="2030" t="s">
        <v>368</v>
      </c>
      <c r="B76" s="2028">
        <v>0</v>
      </c>
      <c r="C76" s="2027">
        <v>0</v>
      </c>
      <c r="D76" s="768">
        <v>0</v>
      </c>
      <c r="E76" s="2028">
        <v>0</v>
      </c>
      <c r="F76" s="2027">
        <v>1</v>
      </c>
      <c r="G76" s="768">
        <v>1</v>
      </c>
      <c r="H76" s="2072">
        <v>0</v>
      </c>
      <c r="I76" s="2034">
        <v>0</v>
      </c>
      <c r="J76" s="772">
        <v>0</v>
      </c>
      <c r="K76" s="773">
        <v>0</v>
      </c>
      <c r="L76" s="2034">
        <v>0</v>
      </c>
      <c r="M76" s="768">
        <v>0</v>
      </c>
      <c r="N76" s="1214">
        <v>0</v>
      </c>
      <c r="O76" s="771">
        <v>1</v>
      </c>
      <c r="P76" s="2081">
        <v>1</v>
      </c>
    </row>
    <row r="77" spans="1:16">
      <c r="A77" s="2030" t="s">
        <v>369</v>
      </c>
      <c r="B77" s="2028">
        <v>0</v>
      </c>
      <c r="C77" s="2027">
        <v>0</v>
      </c>
      <c r="D77" s="768">
        <v>0</v>
      </c>
      <c r="E77" s="2028">
        <v>0</v>
      </c>
      <c r="F77" s="2027">
        <v>0</v>
      </c>
      <c r="G77" s="768">
        <v>0</v>
      </c>
      <c r="H77" s="2072">
        <v>1</v>
      </c>
      <c r="I77" s="2034">
        <v>0</v>
      </c>
      <c r="J77" s="772">
        <v>1</v>
      </c>
      <c r="K77" s="773">
        <v>0</v>
      </c>
      <c r="L77" s="2034">
        <v>0</v>
      </c>
      <c r="M77" s="768">
        <v>0</v>
      </c>
      <c r="N77" s="1214">
        <v>1</v>
      </c>
      <c r="O77" s="771">
        <v>0</v>
      </c>
      <c r="P77" s="2081">
        <v>1</v>
      </c>
    </row>
    <row r="78" spans="1:16">
      <c r="A78" s="2030" t="s">
        <v>370</v>
      </c>
      <c r="B78" s="2028">
        <v>0</v>
      </c>
      <c r="C78" s="2027">
        <v>0</v>
      </c>
      <c r="D78" s="768">
        <v>0</v>
      </c>
      <c r="E78" s="2028">
        <v>0</v>
      </c>
      <c r="F78" s="2027">
        <v>0</v>
      </c>
      <c r="G78" s="768">
        <v>0</v>
      </c>
      <c r="H78" s="2072">
        <v>1</v>
      </c>
      <c r="I78" s="2034">
        <v>0</v>
      </c>
      <c r="J78" s="772">
        <v>1</v>
      </c>
      <c r="K78" s="773">
        <v>0</v>
      </c>
      <c r="L78" s="2034">
        <v>0</v>
      </c>
      <c r="M78" s="768">
        <v>0</v>
      </c>
      <c r="N78" s="1214">
        <v>1</v>
      </c>
      <c r="O78" s="771">
        <v>0</v>
      </c>
      <c r="P78" s="2081">
        <v>1</v>
      </c>
    </row>
    <row r="79" spans="1:16">
      <c r="A79" s="2030" t="s">
        <v>371</v>
      </c>
      <c r="B79" s="2028">
        <v>0</v>
      </c>
      <c r="C79" s="2027">
        <v>0</v>
      </c>
      <c r="D79" s="768">
        <v>0</v>
      </c>
      <c r="E79" s="2028">
        <v>0</v>
      </c>
      <c r="F79" s="2027">
        <v>0</v>
      </c>
      <c r="G79" s="768">
        <v>0</v>
      </c>
      <c r="H79" s="2072">
        <v>1</v>
      </c>
      <c r="I79" s="2034">
        <v>0</v>
      </c>
      <c r="J79" s="772">
        <v>1</v>
      </c>
      <c r="K79" s="773">
        <v>0</v>
      </c>
      <c r="L79" s="2034">
        <v>0</v>
      </c>
      <c r="M79" s="768">
        <v>0</v>
      </c>
      <c r="N79" s="1214">
        <v>1</v>
      </c>
      <c r="O79" s="771">
        <v>0</v>
      </c>
      <c r="P79" s="2081">
        <v>1</v>
      </c>
    </row>
    <row r="80" spans="1:16">
      <c r="A80" s="2030" t="s">
        <v>372</v>
      </c>
      <c r="B80" s="2028">
        <v>0</v>
      </c>
      <c r="C80" s="2027">
        <v>0</v>
      </c>
      <c r="D80" s="768">
        <v>0</v>
      </c>
      <c r="E80" s="2028">
        <v>0</v>
      </c>
      <c r="F80" s="2027">
        <v>0</v>
      </c>
      <c r="G80" s="768">
        <v>0</v>
      </c>
      <c r="H80" s="2072">
        <v>0</v>
      </c>
      <c r="I80" s="2034">
        <v>0</v>
      </c>
      <c r="J80" s="772">
        <v>0</v>
      </c>
      <c r="K80" s="773">
        <v>0</v>
      </c>
      <c r="L80" s="2034">
        <v>0</v>
      </c>
      <c r="M80" s="768">
        <v>0</v>
      </c>
      <c r="N80" s="1214">
        <v>0</v>
      </c>
      <c r="O80" s="771">
        <v>0</v>
      </c>
      <c r="P80" s="2081">
        <v>0</v>
      </c>
    </row>
    <row r="81" spans="1:20">
      <c r="A81" s="2066" t="s">
        <v>373</v>
      </c>
      <c r="B81" s="2028">
        <v>0</v>
      </c>
      <c r="C81" s="2027">
        <v>0</v>
      </c>
      <c r="D81" s="768">
        <v>0</v>
      </c>
      <c r="E81" s="2028">
        <v>0</v>
      </c>
      <c r="F81" s="2027">
        <v>0</v>
      </c>
      <c r="G81" s="768">
        <v>0</v>
      </c>
      <c r="H81" s="2072">
        <v>0</v>
      </c>
      <c r="I81" s="2034">
        <v>0</v>
      </c>
      <c r="J81" s="772">
        <v>0</v>
      </c>
      <c r="K81" s="773">
        <v>0</v>
      </c>
      <c r="L81" s="2034">
        <v>0</v>
      </c>
      <c r="M81" s="768">
        <v>0</v>
      </c>
      <c r="N81" s="1214">
        <v>0</v>
      </c>
      <c r="O81" s="771">
        <v>0</v>
      </c>
      <c r="P81" s="2081">
        <v>0</v>
      </c>
      <c r="Q81" s="2018"/>
      <c r="R81" s="2018"/>
      <c r="S81" s="2018"/>
      <c r="T81" s="2018"/>
    </row>
    <row r="82" spans="1:20">
      <c r="A82" s="2066" t="s">
        <v>374</v>
      </c>
      <c r="B82" s="2028">
        <v>0</v>
      </c>
      <c r="C82" s="2027">
        <v>0</v>
      </c>
      <c r="D82" s="768">
        <v>0</v>
      </c>
      <c r="E82" s="2028">
        <v>0</v>
      </c>
      <c r="F82" s="2027">
        <v>0</v>
      </c>
      <c r="G82" s="768">
        <v>0</v>
      </c>
      <c r="H82" s="2072">
        <v>0</v>
      </c>
      <c r="I82" s="2034">
        <v>0</v>
      </c>
      <c r="J82" s="772">
        <v>0</v>
      </c>
      <c r="K82" s="773">
        <v>0</v>
      </c>
      <c r="L82" s="2034">
        <v>0</v>
      </c>
      <c r="M82" s="768">
        <v>0</v>
      </c>
      <c r="N82" s="1214">
        <v>0</v>
      </c>
      <c r="O82" s="771">
        <v>0</v>
      </c>
      <c r="P82" s="2081">
        <v>0</v>
      </c>
      <c r="Q82" s="2018"/>
      <c r="R82" s="2018"/>
      <c r="S82" s="2018"/>
      <c r="T82" s="2018"/>
    </row>
    <row r="83" spans="1:20">
      <c r="A83" s="2066" t="s">
        <v>375</v>
      </c>
      <c r="B83" s="2028">
        <v>0</v>
      </c>
      <c r="C83" s="2027">
        <v>0</v>
      </c>
      <c r="D83" s="768">
        <v>0</v>
      </c>
      <c r="E83" s="2028">
        <v>0</v>
      </c>
      <c r="F83" s="2027">
        <v>0</v>
      </c>
      <c r="G83" s="768">
        <v>0</v>
      </c>
      <c r="H83" s="2072">
        <v>0</v>
      </c>
      <c r="I83" s="2034">
        <v>0</v>
      </c>
      <c r="J83" s="772">
        <v>0</v>
      </c>
      <c r="K83" s="773">
        <v>0</v>
      </c>
      <c r="L83" s="2034">
        <v>0</v>
      </c>
      <c r="M83" s="768">
        <v>0</v>
      </c>
      <c r="N83" s="1214">
        <v>0</v>
      </c>
      <c r="O83" s="771">
        <v>0</v>
      </c>
      <c r="P83" s="2081">
        <v>0</v>
      </c>
      <c r="Q83" s="2018"/>
      <c r="R83" s="2018"/>
      <c r="S83" s="2018"/>
      <c r="T83" s="2018"/>
    </row>
    <row r="84" spans="1:20" ht="25.5" customHeight="1" thickBot="1">
      <c r="A84" s="2068" t="s">
        <v>376</v>
      </c>
      <c r="B84" s="2032">
        <v>0</v>
      </c>
      <c r="C84" s="2033">
        <v>0</v>
      </c>
      <c r="D84" s="770">
        <v>0</v>
      </c>
      <c r="E84" s="2032">
        <v>0</v>
      </c>
      <c r="F84" s="2033">
        <v>0</v>
      </c>
      <c r="G84" s="770">
        <v>0</v>
      </c>
      <c r="H84" s="2074">
        <v>0</v>
      </c>
      <c r="I84" s="2036">
        <v>0</v>
      </c>
      <c r="J84" s="2050">
        <v>0</v>
      </c>
      <c r="K84" s="2049">
        <v>0</v>
      </c>
      <c r="L84" s="2036">
        <v>0</v>
      </c>
      <c r="M84" s="2048">
        <v>0</v>
      </c>
      <c r="N84" s="1215">
        <v>0</v>
      </c>
      <c r="O84" s="1219">
        <v>0</v>
      </c>
      <c r="P84" s="2084">
        <v>0</v>
      </c>
      <c r="Q84" s="2018"/>
      <c r="R84" s="2018"/>
      <c r="S84" s="2018"/>
      <c r="T84" s="2018"/>
    </row>
    <row r="85" spans="1:20" ht="28.5" customHeight="1" thickBot="1">
      <c r="A85" s="2052" t="s">
        <v>13</v>
      </c>
      <c r="B85" s="2031">
        <v>2</v>
      </c>
      <c r="C85" s="2031">
        <v>3</v>
      </c>
      <c r="D85" s="2031">
        <v>5</v>
      </c>
      <c r="E85" s="2031">
        <v>7</v>
      </c>
      <c r="F85" s="2031">
        <v>2</v>
      </c>
      <c r="G85" s="2031">
        <v>9</v>
      </c>
      <c r="H85" s="2031">
        <v>7</v>
      </c>
      <c r="I85" s="2031">
        <v>2</v>
      </c>
      <c r="J85" s="2031">
        <v>9</v>
      </c>
      <c r="K85" s="2031">
        <v>1</v>
      </c>
      <c r="L85" s="2031">
        <v>1</v>
      </c>
      <c r="M85" s="2031">
        <v>2</v>
      </c>
      <c r="N85" s="2031">
        <v>17</v>
      </c>
      <c r="O85" s="2031">
        <v>8</v>
      </c>
      <c r="P85" s="2031">
        <v>25</v>
      </c>
      <c r="Q85" s="2018"/>
      <c r="R85" s="2018"/>
      <c r="S85" s="2018"/>
      <c r="T85" s="2018"/>
    </row>
    <row r="86" spans="1:20" ht="27" customHeight="1" thickBot="1">
      <c r="A86" s="2061" t="s">
        <v>247</v>
      </c>
      <c r="B86" s="2090">
        <v>202</v>
      </c>
      <c r="C86" s="2090">
        <v>21</v>
      </c>
      <c r="D86" s="2090">
        <v>223</v>
      </c>
      <c r="E86" s="2090">
        <v>179</v>
      </c>
      <c r="F86" s="2090">
        <v>4</v>
      </c>
      <c r="G86" s="2090">
        <v>183</v>
      </c>
      <c r="H86" s="2090">
        <v>195</v>
      </c>
      <c r="I86" s="2090">
        <v>14</v>
      </c>
      <c r="J86" s="2090">
        <v>209</v>
      </c>
      <c r="K86" s="2090">
        <v>172</v>
      </c>
      <c r="L86" s="2090">
        <v>5</v>
      </c>
      <c r="M86" s="2090">
        <v>177</v>
      </c>
      <c r="N86" s="2090">
        <v>748</v>
      </c>
      <c r="O86" s="2090">
        <v>44</v>
      </c>
      <c r="P86" s="2091">
        <v>792</v>
      </c>
      <c r="Q86" s="2018"/>
      <c r="R86" s="2018"/>
      <c r="S86" s="2018"/>
      <c r="T86" s="2018"/>
    </row>
    <row r="87" spans="1:20">
      <c r="A87" s="4325"/>
      <c r="B87" s="4325"/>
      <c r="C87" s="4325"/>
      <c r="D87" s="4325"/>
      <c r="E87" s="4325"/>
      <c r="F87" s="4325"/>
      <c r="G87" s="4325"/>
      <c r="H87" s="4325"/>
      <c r="I87" s="4325"/>
      <c r="J87" s="4325"/>
      <c r="K87" s="4325"/>
      <c r="L87" s="4325"/>
      <c r="M87" s="4325"/>
      <c r="N87" s="4325"/>
      <c r="O87" s="4325"/>
      <c r="P87" s="4325"/>
      <c r="Q87" s="2018"/>
      <c r="R87" s="2018"/>
      <c r="S87" s="2018"/>
      <c r="T87" s="2019" t="s">
        <v>7</v>
      </c>
    </row>
  </sheetData>
  <mergeCells count="10">
    <mergeCell ref="A87:P87"/>
    <mergeCell ref="A1:P1"/>
    <mergeCell ref="A3:P3"/>
    <mergeCell ref="A5:A6"/>
    <mergeCell ref="B5:D5"/>
    <mergeCell ref="E5:G5"/>
    <mergeCell ref="H5:J5"/>
    <mergeCell ref="K5:M5"/>
    <mergeCell ref="N5:P5"/>
    <mergeCell ref="A2:P2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41"/>
  <sheetViews>
    <sheetView zoomScale="50" zoomScaleNormal="50" workbookViewId="0">
      <selection activeCell="A29" sqref="A29"/>
    </sheetView>
  </sheetViews>
  <sheetFormatPr defaultRowHeight="30" customHeight="1"/>
  <cols>
    <col min="1" max="1" width="88.42578125" style="262" customWidth="1"/>
    <col min="2" max="18" width="9.42578125" style="262" customWidth="1"/>
    <col min="19" max="19" width="9.42578125" style="263" customWidth="1"/>
    <col min="20" max="256" width="9.140625" style="262"/>
    <col min="257" max="257" width="88.42578125" style="262" customWidth="1"/>
    <col min="258" max="275" width="9.42578125" style="262" customWidth="1"/>
    <col min="276" max="512" width="9.140625" style="262"/>
    <col min="513" max="513" width="88.42578125" style="262" customWidth="1"/>
    <col min="514" max="531" width="9.42578125" style="262" customWidth="1"/>
    <col min="532" max="768" width="9.140625" style="262"/>
    <col min="769" max="769" width="88.42578125" style="262" customWidth="1"/>
    <col min="770" max="787" width="9.42578125" style="262" customWidth="1"/>
    <col min="788" max="1024" width="9.140625" style="262"/>
    <col min="1025" max="1025" width="88.42578125" style="262" customWidth="1"/>
    <col min="1026" max="1043" width="9.42578125" style="262" customWidth="1"/>
    <col min="1044" max="1280" width="9.140625" style="262"/>
    <col min="1281" max="1281" width="88.42578125" style="262" customWidth="1"/>
    <col min="1282" max="1299" width="9.42578125" style="262" customWidth="1"/>
    <col min="1300" max="1536" width="9.140625" style="262"/>
    <col min="1537" max="1537" width="88.42578125" style="262" customWidth="1"/>
    <col min="1538" max="1555" width="9.42578125" style="262" customWidth="1"/>
    <col min="1556" max="1792" width="9.140625" style="262"/>
    <col min="1793" max="1793" width="88.42578125" style="262" customWidth="1"/>
    <col min="1794" max="1811" width="9.42578125" style="262" customWidth="1"/>
    <col min="1812" max="2048" width="9.140625" style="262"/>
    <col min="2049" max="2049" width="88.42578125" style="262" customWidth="1"/>
    <col min="2050" max="2067" width="9.42578125" style="262" customWidth="1"/>
    <col min="2068" max="2304" width="9.140625" style="262"/>
    <col min="2305" max="2305" width="88.42578125" style="262" customWidth="1"/>
    <col min="2306" max="2323" width="9.42578125" style="262" customWidth="1"/>
    <col min="2324" max="2560" width="9.140625" style="262"/>
    <col min="2561" max="2561" width="88.42578125" style="262" customWidth="1"/>
    <col min="2562" max="2579" width="9.42578125" style="262" customWidth="1"/>
    <col min="2580" max="2816" width="9.140625" style="262"/>
    <col min="2817" max="2817" width="88.42578125" style="262" customWidth="1"/>
    <col min="2818" max="2835" width="9.42578125" style="262" customWidth="1"/>
    <col min="2836" max="3072" width="9.140625" style="262"/>
    <col min="3073" max="3073" width="88.42578125" style="262" customWidth="1"/>
    <col min="3074" max="3091" width="9.42578125" style="262" customWidth="1"/>
    <col min="3092" max="3328" width="9.140625" style="262"/>
    <col min="3329" max="3329" width="88.42578125" style="262" customWidth="1"/>
    <col min="3330" max="3347" width="9.42578125" style="262" customWidth="1"/>
    <col min="3348" max="3584" width="9.140625" style="262"/>
    <col min="3585" max="3585" width="88.42578125" style="262" customWidth="1"/>
    <col min="3586" max="3603" width="9.42578125" style="262" customWidth="1"/>
    <col min="3604" max="3840" width="9.140625" style="262"/>
    <col min="3841" max="3841" width="88.42578125" style="262" customWidth="1"/>
    <col min="3842" max="3859" width="9.42578125" style="262" customWidth="1"/>
    <col min="3860" max="4096" width="9.140625" style="262"/>
    <col min="4097" max="4097" width="88.42578125" style="262" customWidth="1"/>
    <col min="4098" max="4115" width="9.42578125" style="262" customWidth="1"/>
    <col min="4116" max="4352" width="9.140625" style="262"/>
    <col min="4353" max="4353" width="88.42578125" style="262" customWidth="1"/>
    <col min="4354" max="4371" width="9.42578125" style="262" customWidth="1"/>
    <col min="4372" max="4608" width="9.140625" style="262"/>
    <col min="4609" max="4609" width="88.42578125" style="262" customWidth="1"/>
    <col min="4610" max="4627" width="9.42578125" style="262" customWidth="1"/>
    <col min="4628" max="4864" width="9.140625" style="262"/>
    <col min="4865" max="4865" width="88.42578125" style="262" customWidth="1"/>
    <col min="4866" max="4883" width="9.42578125" style="262" customWidth="1"/>
    <col min="4884" max="5120" width="9.140625" style="262"/>
    <col min="5121" max="5121" width="88.42578125" style="262" customWidth="1"/>
    <col min="5122" max="5139" width="9.42578125" style="262" customWidth="1"/>
    <col min="5140" max="5376" width="9.140625" style="262"/>
    <col min="5377" max="5377" width="88.42578125" style="262" customWidth="1"/>
    <col min="5378" max="5395" width="9.42578125" style="262" customWidth="1"/>
    <col min="5396" max="5632" width="9.140625" style="262"/>
    <col min="5633" max="5633" width="88.42578125" style="262" customWidth="1"/>
    <col min="5634" max="5651" width="9.42578125" style="262" customWidth="1"/>
    <col min="5652" max="5888" width="9.140625" style="262"/>
    <col min="5889" max="5889" width="88.42578125" style="262" customWidth="1"/>
    <col min="5890" max="5907" width="9.42578125" style="262" customWidth="1"/>
    <col min="5908" max="6144" width="9.140625" style="262"/>
    <col min="6145" max="6145" width="88.42578125" style="262" customWidth="1"/>
    <col min="6146" max="6163" width="9.42578125" style="262" customWidth="1"/>
    <col min="6164" max="6400" width="9.140625" style="262"/>
    <col min="6401" max="6401" width="88.42578125" style="262" customWidth="1"/>
    <col min="6402" max="6419" width="9.42578125" style="262" customWidth="1"/>
    <col min="6420" max="6656" width="9.140625" style="262"/>
    <col min="6657" max="6657" width="88.42578125" style="262" customWidth="1"/>
    <col min="6658" max="6675" width="9.42578125" style="262" customWidth="1"/>
    <col min="6676" max="6912" width="9.140625" style="262"/>
    <col min="6913" max="6913" width="88.42578125" style="262" customWidth="1"/>
    <col min="6914" max="6931" width="9.42578125" style="262" customWidth="1"/>
    <col min="6932" max="7168" width="9.140625" style="262"/>
    <col min="7169" max="7169" width="88.42578125" style="262" customWidth="1"/>
    <col min="7170" max="7187" width="9.42578125" style="262" customWidth="1"/>
    <col min="7188" max="7424" width="9.140625" style="262"/>
    <col min="7425" max="7425" width="88.42578125" style="262" customWidth="1"/>
    <col min="7426" max="7443" width="9.42578125" style="262" customWidth="1"/>
    <col min="7444" max="7680" width="9.140625" style="262"/>
    <col min="7681" max="7681" width="88.42578125" style="262" customWidth="1"/>
    <col min="7682" max="7699" width="9.42578125" style="262" customWidth="1"/>
    <col min="7700" max="7936" width="9.140625" style="262"/>
    <col min="7937" max="7937" width="88.42578125" style="262" customWidth="1"/>
    <col min="7938" max="7955" width="9.42578125" style="262" customWidth="1"/>
    <col min="7956" max="8192" width="9.140625" style="262"/>
    <col min="8193" max="8193" width="88.42578125" style="262" customWidth="1"/>
    <col min="8194" max="8211" width="9.42578125" style="262" customWidth="1"/>
    <col min="8212" max="8448" width="9.140625" style="262"/>
    <col min="8449" max="8449" width="88.42578125" style="262" customWidth="1"/>
    <col min="8450" max="8467" width="9.42578125" style="262" customWidth="1"/>
    <col min="8468" max="8704" width="9.140625" style="262"/>
    <col min="8705" max="8705" width="88.42578125" style="262" customWidth="1"/>
    <col min="8706" max="8723" width="9.42578125" style="262" customWidth="1"/>
    <col min="8724" max="8960" width="9.140625" style="262"/>
    <col min="8961" max="8961" width="88.42578125" style="262" customWidth="1"/>
    <col min="8962" max="8979" width="9.42578125" style="262" customWidth="1"/>
    <col min="8980" max="9216" width="9.140625" style="262"/>
    <col min="9217" max="9217" width="88.42578125" style="262" customWidth="1"/>
    <col min="9218" max="9235" width="9.42578125" style="262" customWidth="1"/>
    <col min="9236" max="9472" width="9.140625" style="262"/>
    <col min="9473" max="9473" width="88.42578125" style="262" customWidth="1"/>
    <col min="9474" max="9491" width="9.42578125" style="262" customWidth="1"/>
    <col min="9492" max="9728" width="9.140625" style="262"/>
    <col min="9729" max="9729" width="88.42578125" style="262" customWidth="1"/>
    <col min="9730" max="9747" width="9.42578125" style="262" customWidth="1"/>
    <col min="9748" max="9984" width="9.140625" style="262"/>
    <col min="9985" max="9985" width="88.42578125" style="262" customWidth="1"/>
    <col min="9986" max="10003" width="9.42578125" style="262" customWidth="1"/>
    <col min="10004" max="10240" width="9.140625" style="262"/>
    <col min="10241" max="10241" width="88.42578125" style="262" customWidth="1"/>
    <col min="10242" max="10259" width="9.42578125" style="262" customWidth="1"/>
    <col min="10260" max="10496" width="9.140625" style="262"/>
    <col min="10497" max="10497" width="88.42578125" style="262" customWidth="1"/>
    <col min="10498" max="10515" width="9.42578125" style="262" customWidth="1"/>
    <col min="10516" max="10752" width="9.140625" style="262"/>
    <col min="10753" max="10753" width="88.42578125" style="262" customWidth="1"/>
    <col min="10754" max="10771" width="9.42578125" style="262" customWidth="1"/>
    <col min="10772" max="11008" width="9.140625" style="262"/>
    <col min="11009" max="11009" width="88.42578125" style="262" customWidth="1"/>
    <col min="11010" max="11027" width="9.42578125" style="262" customWidth="1"/>
    <col min="11028" max="11264" width="9.140625" style="262"/>
    <col min="11265" max="11265" width="88.42578125" style="262" customWidth="1"/>
    <col min="11266" max="11283" width="9.42578125" style="262" customWidth="1"/>
    <col min="11284" max="11520" width="9.140625" style="262"/>
    <col min="11521" max="11521" width="88.42578125" style="262" customWidth="1"/>
    <col min="11522" max="11539" width="9.42578125" style="262" customWidth="1"/>
    <col min="11540" max="11776" width="9.140625" style="262"/>
    <col min="11777" max="11777" width="88.42578125" style="262" customWidth="1"/>
    <col min="11778" max="11795" width="9.42578125" style="262" customWidth="1"/>
    <col min="11796" max="12032" width="9.140625" style="262"/>
    <col min="12033" max="12033" width="88.42578125" style="262" customWidth="1"/>
    <col min="12034" max="12051" width="9.42578125" style="262" customWidth="1"/>
    <col min="12052" max="12288" width="9.140625" style="262"/>
    <col min="12289" max="12289" width="88.42578125" style="262" customWidth="1"/>
    <col min="12290" max="12307" width="9.42578125" style="262" customWidth="1"/>
    <col min="12308" max="12544" width="9.140625" style="262"/>
    <col min="12545" max="12545" width="88.42578125" style="262" customWidth="1"/>
    <col min="12546" max="12563" width="9.42578125" style="262" customWidth="1"/>
    <col min="12564" max="12800" width="9.140625" style="262"/>
    <col min="12801" max="12801" width="88.42578125" style="262" customWidth="1"/>
    <col min="12802" max="12819" width="9.42578125" style="262" customWidth="1"/>
    <col min="12820" max="13056" width="9.140625" style="262"/>
    <col min="13057" max="13057" width="88.42578125" style="262" customWidth="1"/>
    <col min="13058" max="13075" width="9.42578125" style="262" customWidth="1"/>
    <col min="13076" max="13312" width="9.140625" style="262"/>
    <col min="13313" max="13313" width="88.42578125" style="262" customWidth="1"/>
    <col min="13314" max="13331" width="9.42578125" style="262" customWidth="1"/>
    <col min="13332" max="13568" width="9.140625" style="262"/>
    <col min="13569" max="13569" width="88.42578125" style="262" customWidth="1"/>
    <col min="13570" max="13587" width="9.42578125" style="262" customWidth="1"/>
    <col min="13588" max="13824" width="9.140625" style="262"/>
    <col min="13825" max="13825" width="88.42578125" style="262" customWidth="1"/>
    <col min="13826" max="13843" width="9.42578125" style="262" customWidth="1"/>
    <col min="13844" max="14080" width="9.140625" style="262"/>
    <col min="14081" max="14081" width="88.42578125" style="262" customWidth="1"/>
    <col min="14082" max="14099" width="9.42578125" style="262" customWidth="1"/>
    <col min="14100" max="14336" width="9.140625" style="262"/>
    <col min="14337" max="14337" width="88.42578125" style="262" customWidth="1"/>
    <col min="14338" max="14355" width="9.42578125" style="262" customWidth="1"/>
    <col min="14356" max="14592" width="9.140625" style="262"/>
    <col min="14593" max="14593" width="88.42578125" style="262" customWidth="1"/>
    <col min="14594" max="14611" width="9.42578125" style="262" customWidth="1"/>
    <col min="14612" max="14848" width="9.140625" style="262"/>
    <col min="14849" max="14849" width="88.42578125" style="262" customWidth="1"/>
    <col min="14850" max="14867" width="9.42578125" style="262" customWidth="1"/>
    <col min="14868" max="15104" width="9.140625" style="262"/>
    <col min="15105" max="15105" width="88.42578125" style="262" customWidth="1"/>
    <col min="15106" max="15123" width="9.42578125" style="262" customWidth="1"/>
    <col min="15124" max="15360" width="9.140625" style="262"/>
    <col min="15361" max="15361" width="88.42578125" style="262" customWidth="1"/>
    <col min="15362" max="15379" width="9.42578125" style="262" customWidth="1"/>
    <col min="15380" max="15616" width="9.140625" style="262"/>
    <col min="15617" max="15617" width="88.42578125" style="262" customWidth="1"/>
    <col min="15618" max="15635" width="9.42578125" style="262" customWidth="1"/>
    <col min="15636" max="15872" width="9.140625" style="262"/>
    <col min="15873" max="15873" width="88.42578125" style="262" customWidth="1"/>
    <col min="15874" max="15891" width="9.42578125" style="262" customWidth="1"/>
    <col min="15892" max="16128" width="9.140625" style="262"/>
    <col min="16129" max="16129" width="88.42578125" style="262" customWidth="1"/>
    <col min="16130" max="16147" width="9.42578125" style="262" customWidth="1"/>
    <col min="16148" max="16384" width="9.140625" style="262"/>
  </cols>
  <sheetData>
    <row r="1" spans="1:29" ht="30" customHeight="1">
      <c r="A1" s="4338" t="s">
        <v>341</v>
      </c>
      <c r="B1" s="4338"/>
      <c r="C1" s="4338"/>
      <c r="D1" s="4338"/>
      <c r="E1" s="4338"/>
      <c r="F1" s="4338"/>
      <c r="G1" s="4338"/>
      <c r="H1" s="4338"/>
      <c r="I1" s="4338"/>
      <c r="J1" s="4338"/>
      <c r="K1" s="4338"/>
      <c r="L1" s="4338"/>
      <c r="M1" s="4338"/>
      <c r="N1" s="4338"/>
      <c r="O1" s="4338"/>
      <c r="P1" s="4338"/>
      <c r="Q1" s="4338"/>
      <c r="R1" s="4338"/>
      <c r="S1" s="4338"/>
      <c r="T1" s="2097"/>
      <c r="U1" s="2097"/>
      <c r="V1" s="2097"/>
      <c r="W1" s="2097"/>
      <c r="X1" s="2097"/>
      <c r="Y1" s="2097"/>
      <c r="Z1" s="2097"/>
      <c r="AA1" s="2097"/>
      <c r="AB1" s="2097"/>
      <c r="AC1" s="2097"/>
    </row>
    <row r="2" spans="1:29" ht="30" customHeight="1">
      <c r="A2" s="4337" t="s">
        <v>379</v>
      </c>
      <c r="B2" s="4337"/>
      <c r="C2" s="4337"/>
      <c r="D2" s="4337"/>
      <c r="E2" s="4337"/>
      <c r="F2" s="4337"/>
      <c r="G2" s="4337"/>
      <c r="H2" s="4337"/>
      <c r="I2" s="4337"/>
      <c r="J2" s="4337"/>
      <c r="K2" s="4337"/>
      <c r="L2" s="4337"/>
      <c r="M2" s="4337"/>
      <c r="N2" s="4337"/>
      <c r="O2" s="4337"/>
      <c r="P2" s="4337"/>
      <c r="Q2" s="4337"/>
      <c r="R2" s="4337"/>
      <c r="S2" s="4337"/>
      <c r="T2" s="2097"/>
      <c r="U2" s="2097"/>
      <c r="V2" s="2097"/>
      <c r="W2" s="2097"/>
      <c r="X2" s="2097"/>
      <c r="Y2" s="2097"/>
      <c r="Z2" s="2097"/>
      <c r="AA2" s="2097"/>
      <c r="AB2" s="2097"/>
      <c r="AC2" s="2097"/>
    </row>
    <row r="3" spans="1:29" ht="30" customHeight="1" thickBot="1">
      <c r="A3" s="2103"/>
      <c r="B3" s="2100"/>
      <c r="C3" s="2100"/>
      <c r="D3" s="2100"/>
      <c r="E3" s="2100"/>
      <c r="F3" s="2100"/>
      <c r="G3" s="2100"/>
      <c r="H3" s="2100"/>
      <c r="I3" s="2100"/>
      <c r="J3" s="2100"/>
      <c r="K3" s="2100"/>
      <c r="L3" s="2100"/>
      <c r="M3" s="2100"/>
      <c r="N3" s="2100"/>
      <c r="O3" s="2100"/>
      <c r="P3" s="2100"/>
      <c r="Q3" s="2100"/>
      <c r="R3" s="2100"/>
      <c r="S3" s="2119"/>
      <c r="T3" s="2097"/>
      <c r="U3" s="2097"/>
      <c r="V3" s="2097"/>
      <c r="W3" s="2097"/>
      <c r="X3" s="2097"/>
      <c r="Y3" s="2097"/>
      <c r="Z3" s="2097"/>
      <c r="AA3" s="2097"/>
      <c r="AB3" s="2097"/>
      <c r="AC3" s="2097"/>
    </row>
    <row r="4" spans="1:29" ht="30" customHeight="1">
      <c r="A4" s="4344" t="s">
        <v>9</v>
      </c>
      <c r="B4" s="4340" t="s">
        <v>0</v>
      </c>
      <c r="C4" s="4341"/>
      <c r="D4" s="4341"/>
      <c r="E4" s="4340" t="s">
        <v>1</v>
      </c>
      <c r="F4" s="4341"/>
      <c r="G4" s="4347"/>
      <c r="H4" s="4351" t="s">
        <v>2</v>
      </c>
      <c r="I4" s="4341"/>
      <c r="J4" s="4341"/>
      <c r="K4" s="4340" t="s">
        <v>3</v>
      </c>
      <c r="L4" s="4341"/>
      <c r="M4" s="4347"/>
      <c r="N4" s="4340">
        <v>5</v>
      </c>
      <c r="O4" s="4341"/>
      <c r="P4" s="4341"/>
      <c r="Q4" s="4355" t="s">
        <v>6</v>
      </c>
      <c r="R4" s="4356"/>
      <c r="S4" s="4357"/>
      <c r="T4" s="2097"/>
      <c r="U4" s="2097"/>
      <c r="V4" s="2097"/>
      <c r="W4" s="2097"/>
      <c r="X4" s="2097"/>
      <c r="Y4" s="2097"/>
      <c r="Z4" s="2097"/>
      <c r="AA4" s="2097"/>
      <c r="AB4" s="2097"/>
      <c r="AC4" s="2097"/>
    </row>
    <row r="5" spans="1:29" ht="12" customHeight="1" thickBot="1">
      <c r="A5" s="4345"/>
      <c r="B5" s="4342"/>
      <c r="C5" s="4343"/>
      <c r="D5" s="4343"/>
      <c r="E5" s="4348"/>
      <c r="F5" s="4349"/>
      <c r="G5" s="4350"/>
      <c r="H5" s="4349"/>
      <c r="I5" s="4349"/>
      <c r="J5" s="4349"/>
      <c r="K5" s="4352"/>
      <c r="L5" s="4353"/>
      <c r="M5" s="4354"/>
      <c r="N5" s="4342"/>
      <c r="O5" s="4343"/>
      <c r="P5" s="4343"/>
      <c r="Q5" s="4358"/>
      <c r="R5" s="4359"/>
      <c r="S5" s="4360"/>
      <c r="T5" s="2097"/>
      <c r="U5" s="2097"/>
      <c r="V5" s="2097"/>
      <c r="W5" s="2097"/>
      <c r="X5" s="2097"/>
      <c r="Y5" s="2097"/>
      <c r="Z5" s="2097"/>
      <c r="AA5" s="2097"/>
      <c r="AB5" s="2097"/>
      <c r="AC5" s="2097"/>
    </row>
    <row r="6" spans="1:29" ht="127.5" customHeight="1" thickBot="1">
      <c r="A6" s="4346"/>
      <c r="B6" s="2110" t="s">
        <v>26</v>
      </c>
      <c r="C6" s="2110" t="s">
        <v>27</v>
      </c>
      <c r="D6" s="2110" t="s">
        <v>4</v>
      </c>
      <c r="E6" s="2110" t="s">
        <v>26</v>
      </c>
      <c r="F6" s="2110" t="s">
        <v>27</v>
      </c>
      <c r="G6" s="2110" t="s">
        <v>4</v>
      </c>
      <c r="H6" s="2110" t="s">
        <v>26</v>
      </c>
      <c r="I6" s="2110" t="s">
        <v>27</v>
      </c>
      <c r="J6" s="2110" t="s">
        <v>4</v>
      </c>
      <c r="K6" s="2110" t="s">
        <v>26</v>
      </c>
      <c r="L6" s="2110" t="s">
        <v>27</v>
      </c>
      <c r="M6" s="2110" t="s">
        <v>4</v>
      </c>
      <c r="N6" s="2110" t="s">
        <v>26</v>
      </c>
      <c r="O6" s="2110" t="s">
        <v>27</v>
      </c>
      <c r="P6" s="2110" t="s">
        <v>4</v>
      </c>
      <c r="Q6" s="2110" t="s">
        <v>26</v>
      </c>
      <c r="R6" s="2110" t="s">
        <v>27</v>
      </c>
      <c r="S6" s="2096" t="s">
        <v>4</v>
      </c>
      <c r="T6" s="2097"/>
      <c r="U6" s="2097"/>
      <c r="V6" s="2097"/>
      <c r="W6" s="2097"/>
      <c r="X6" s="2097"/>
      <c r="Y6" s="2097"/>
      <c r="Z6" s="2097"/>
      <c r="AA6" s="2097"/>
      <c r="AB6" s="2097"/>
      <c r="AC6" s="2097"/>
    </row>
    <row r="7" spans="1:29" ht="30" customHeight="1" thickBot="1">
      <c r="A7" s="2111" t="s">
        <v>22</v>
      </c>
      <c r="B7" s="2095"/>
      <c r="C7" s="2094"/>
      <c r="D7" s="2093"/>
      <c r="E7" s="2092"/>
      <c r="F7" s="2092"/>
      <c r="G7" s="2129"/>
      <c r="H7" s="2095"/>
      <c r="I7" s="2092"/>
      <c r="J7" s="2130"/>
      <c r="K7" s="2092"/>
      <c r="L7" s="2092"/>
      <c r="M7" s="2129"/>
      <c r="N7" s="2095"/>
      <c r="O7" s="2092"/>
      <c r="P7" s="2130"/>
      <c r="Q7" s="2131"/>
      <c r="R7" s="2131"/>
      <c r="S7" s="2132"/>
      <c r="T7" s="2097"/>
      <c r="U7" s="2097"/>
      <c r="V7" s="2097"/>
      <c r="W7" s="2097"/>
      <c r="X7" s="2097"/>
      <c r="Y7" s="2097"/>
      <c r="Z7" s="2097"/>
      <c r="AA7" s="2097"/>
      <c r="AB7" s="2097"/>
      <c r="AC7" s="2097"/>
    </row>
    <row r="8" spans="1:29" ht="30" customHeight="1" thickBot="1">
      <c r="A8" s="2105" t="s">
        <v>143</v>
      </c>
      <c r="B8" s="2133"/>
      <c r="C8" s="2134"/>
      <c r="D8" s="2135"/>
      <c r="E8" s="2137"/>
      <c r="F8" s="2136"/>
      <c r="G8" s="2177"/>
      <c r="H8" s="1229"/>
      <c r="I8" s="2136"/>
      <c r="J8" s="2135"/>
      <c r="K8" s="2137"/>
      <c r="L8" s="2136"/>
      <c r="M8" s="2135"/>
      <c r="N8" s="2137"/>
      <c r="O8" s="2136"/>
      <c r="P8" s="2135"/>
      <c r="Q8" s="1230"/>
      <c r="R8" s="1230"/>
      <c r="S8" s="2135"/>
      <c r="T8" s="2118"/>
      <c r="U8" s="2118"/>
      <c r="V8" s="2118"/>
      <c r="W8" s="2118"/>
      <c r="X8" s="2118"/>
      <c r="Y8" s="2118"/>
      <c r="Z8" s="2098"/>
      <c r="AA8" s="2098"/>
      <c r="AB8" s="2098"/>
      <c r="AC8" s="2098"/>
    </row>
    <row r="9" spans="1:29" ht="30" customHeight="1">
      <c r="A9" s="2106" t="s">
        <v>278</v>
      </c>
      <c r="B9" s="2151">
        <v>0</v>
      </c>
      <c r="C9" s="2152">
        <v>1</v>
      </c>
      <c r="D9" s="2153">
        <v>1</v>
      </c>
      <c r="E9" s="2122">
        <v>14</v>
      </c>
      <c r="F9" s="2121">
        <v>4</v>
      </c>
      <c r="G9" s="2178">
        <v>18</v>
      </c>
      <c r="H9" s="2120">
        <v>9</v>
      </c>
      <c r="I9" s="2121">
        <v>3</v>
      </c>
      <c r="J9" s="2138">
        <v>12</v>
      </c>
      <c r="K9" s="2122">
        <v>10</v>
      </c>
      <c r="L9" s="2121">
        <v>6</v>
      </c>
      <c r="M9" s="2178">
        <v>16</v>
      </c>
      <c r="N9" s="2120">
        <v>8</v>
      </c>
      <c r="O9" s="2121">
        <v>15</v>
      </c>
      <c r="P9" s="2138">
        <v>23</v>
      </c>
      <c r="Q9" s="2154">
        <v>41</v>
      </c>
      <c r="R9" s="2189">
        <v>29</v>
      </c>
      <c r="S9" s="2138">
        <v>70</v>
      </c>
      <c r="T9" s="2097"/>
      <c r="U9" s="2097"/>
      <c r="V9" s="2097"/>
      <c r="W9" s="2097"/>
      <c r="X9" s="2097"/>
      <c r="Y9" s="2097"/>
      <c r="Z9" s="2097"/>
      <c r="AA9" s="2097"/>
      <c r="AB9" s="2097"/>
      <c r="AC9" s="2097"/>
    </row>
    <row r="10" spans="1:29" ht="30" customHeight="1">
      <c r="A10" s="2107" t="s">
        <v>359</v>
      </c>
      <c r="B10" s="1231">
        <v>24</v>
      </c>
      <c r="C10" s="1232">
        <v>1</v>
      </c>
      <c r="D10" s="1233">
        <v>25</v>
      </c>
      <c r="E10" s="2125">
        <v>18</v>
      </c>
      <c r="F10" s="2124">
        <v>1</v>
      </c>
      <c r="G10" s="2179">
        <v>19</v>
      </c>
      <c r="H10" s="2123">
        <v>17</v>
      </c>
      <c r="I10" s="2124">
        <v>2</v>
      </c>
      <c r="J10" s="774">
        <v>19</v>
      </c>
      <c r="K10" s="2125">
        <v>12</v>
      </c>
      <c r="L10" s="2124">
        <v>4</v>
      </c>
      <c r="M10" s="2179">
        <v>16</v>
      </c>
      <c r="N10" s="2123">
        <v>17</v>
      </c>
      <c r="O10" s="2124">
        <v>4</v>
      </c>
      <c r="P10" s="774">
        <v>21</v>
      </c>
      <c r="Q10" s="2155">
        <v>88</v>
      </c>
      <c r="R10" s="1234">
        <v>12</v>
      </c>
      <c r="S10" s="774">
        <v>100</v>
      </c>
      <c r="T10" s="2097"/>
      <c r="U10" s="2097"/>
      <c r="V10" s="2097"/>
      <c r="W10" s="2097"/>
      <c r="X10" s="2097"/>
      <c r="Y10" s="2097"/>
      <c r="Z10" s="2097"/>
      <c r="AA10" s="2097"/>
      <c r="AB10" s="2097"/>
      <c r="AC10" s="2097"/>
    </row>
    <row r="11" spans="1:29" ht="48" customHeight="1">
      <c r="A11" s="2107" t="s">
        <v>380</v>
      </c>
      <c r="B11" s="2123">
        <v>5</v>
      </c>
      <c r="C11" s="2124">
        <v>2</v>
      </c>
      <c r="D11" s="774">
        <v>7</v>
      </c>
      <c r="E11" s="2125">
        <v>0</v>
      </c>
      <c r="F11" s="2124">
        <v>0</v>
      </c>
      <c r="G11" s="2179">
        <v>0</v>
      </c>
      <c r="H11" s="2123">
        <v>0</v>
      </c>
      <c r="I11" s="2124">
        <v>0</v>
      </c>
      <c r="J11" s="774">
        <v>0</v>
      </c>
      <c r="K11" s="2125">
        <v>0</v>
      </c>
      <c r="L11" s="2124">
        <v>0</v>
      </c>
      <c r="M11" s="2179">
        <v>0</v>
      </c>
      <c r="N11" s="2123">
        <v>0</v>
      </c>
      <c r="O11" s="2124">
        <v>0</v>
      </c>
      <c r="P11" s="774">
        <v>0</v>
      </c>
      <c r="Q11" s="2155">
        <v>5</v>
      </c>
      <c r="R11" s="1234">
        <v>2</v>
      </c>
      <c r="S11" s="774">
        <v>7</v>
      </c>
      <c r="T11" s="2097"/>
      <c r="U11" s="2097"/>
      <c r="V11" s="2097"/>
      <c r="W11" s="2097"/>
      <c r="X11" s="2097"/>
      <c r="Y11" s="2097"/>
      <c r="Z11" s="2097"/>
      <c r="AA11" s="2097"/>
      <c r="AB11" s="2097"/>
      <c r="AC11" s="2097"/>
    </row>
    <row r="12" spans="1:29" ht="30" customHeight="1">
      <c r="A12" s="2107" t="s">
        <v>366</v>
      </c>
      <c r="B12" s="2123">
        <v>0</v>
      </c>
      <c r="C12" s="2124">
        <v>0</v>
      </c>
      <c r="D12" s="774">
        <v>0</v>
      </c>
      <c r="E12" s="2125">
        <v>9</v>
      </c>
      <c r="F12" s="2124">
        <v>0</v>
      </c>
      <c r="G12" s="2179">
        <v>9</v>
      </c>
      <c r="H12" s="2123">
        <v>0</v>
      </c>
      <c r="I12" s="2124">
        <v>0</v>
      </c>
      <c r="J12" s="774">
        <v>0</v>
      </c>
      <c r="K12" s="2125">
        <v>0</v>
      </c>
      <c r="L12" s="2124">
        <v>0</v>
      </c>
      <c r="M12" s="2179">
        <v>0</v>
      </c>
      <c r="N12" s="2123">
        <v>8</v>
      </c>
      <c r="O12" s="2124">
        <v>0</v>
      </c>
      <c r="P12" s="774">
        <v>8</v>
      </c>
      <c r="Q12" s="2155">
        <v>17</v>
      </c>
      <c r="R12" s="1234">
        <v>0</v>
      </c>
      <c r="S12" s="774">
        <v>17</v>
      </c>
      <c r="T12" s="2097"/>
      <c r="U12" s="2097"/>
      <c r="V12" s="2097"/>
      <c r="W12" s="2097"/>
      <c r="X12" s="2097"/>
      <c r="Y12" s="2097"/>
      <c r="Z12" s="2097"/>
      <c r="AA12" s="2097"/>
      <c r="AB12" s="2097"/>
      <c r="AC12" s="2097"/>
    </row>
    <row r="13" spans="1:29" ht="30" customHeight="1">
      <c r="A13" s="2107" t="s">
        <v>381</v>
      </c>
      <c r="B13" s="2123">
        <v>0</v>
      </c>
      <c r="C13" s="2124">
        <v>0</v>
      </c>
      <c r="D13" s="774">
        <v>0</v>
      </c>
      <c r="E13" s="2125">
        <v>0</v>
      </c>
      <c r="F13" s="2124">
        <v>0</v>
      </c>
      <c r="G13" s="2179">
        <v>0</v>
      </c>
      <c r="H13" s="2123">
        <v>10</v>
      </c>
      <c r="I13" s="2124">
        <v>1</v>
      </c>
      <c r="J13" s="774">
        <v>11</v>
      </c>
      <c r="K13" s="2125">
        <v>0</v>
      </c>
      <c r="L13" s="2124">
        <v>0</v>
      </c>
      <c r="M13" s="2179">
        <v>0</v>
      </c>
      <c r="N13" s="2123">
        <v>0</v>
      </c>
      <c r="O13" s="2124">
        <v>0</v>
      </c>
      <c r="P13" s="774">
        <v>0</v>
      </c>
      <c r="Q13" s="2155">
        <v>10</v>
      </c>
      <c r="R13" s="1234">
        <v>1</v>
      </c>
      <c r="S13" s="774">
        <v>11</v>
      </c>
      <c r="T13" s="2097"/>
      <c r="U13" s="2097"/>
      <c r="V13" s="2097"/>
      <c r="W13" s="2097"/>
      <c r="X13" s="2097"/>
      <c r="Y13" s="2097"/>
      <c r="Z13" s="2097"/>
      <c r="AA13" s="2097"/>
      <c r="AB13" s="2097"/>
      <c r="AC13" s="2097"/>
    </row>
    <row r="14" spans="1:29" ht="30" customHeight="1" thickBot="1">
      <c r="A14" s="2108" t="s">
        <v>382</v>
      </c>
      <c r="B14" s="978">
        <v>0</v>
      </c>
      <c r="C14" s="979">
        <v>0</v>
      </c>
      <c r="D14" s="980">
        <v>0</v>
      </c>
      <c r="E14" s="981">
        <v>0</v>
      </c>
      <c r="F14" s="979">
        <v>0</v>
      </c>
      <c r="G14" s="2180">
        <v>0</v>
      </c>
      <c r="H14" s="978">
        <v>0</v>
      </c>
      <c r="I14" s="979">
        <v>0</v>
      </c>
      <c r="J14" s="980">
        <v>0</v>
      </c>
      <c r="K14" s="981">
        <v>8</v>
      </c>
      <c r="L14" s="979">
        <v>0</v>
      </c>
      <c r="M14" s="2180">
        <v>8</v>
      </c>
      <c r="N14" s="978">
        <v>0</v>
      </c>
      <c r="O14" s="979">
        <v>0</v>
      </c>
      <c r="P14" s="980">
        <v>0</v>
      </c>
      <c r="Q14" s="2156">
        <v>8</v>
      </c>
      <c r="R14" s="1235">
        <v>0</v>
      </c>
      <c r="S14" s="980">
        <v>8</v>
      </c>
      <c r="T14" s="2097"/>
      <c r="U14" s="2097"/>
      <c r="V14" s="2097"/>
      <c r="W14" s="2097"/>
      <c r="X14" s="2097"/>
      <c r="Y14" s="2097"/>
      <c r="Z14" s="2097"/>
      <c r="AA14" s="2097"/>
      <c r="AB14" s="2097"/>
      <c r="AC14" s="2097"/>
    </row>
    <row r="15" spans="1:29" ht="30" customHeight="1" thickBot="1">
      <c r="A15" s="2150" t="s">
        <v>16</v>
      </c>
      <c r="B15" s="2139">
        <v>29</v>
      </c>
      <c r="C15" s="2139">
        <v>4</v>
      </c>
      <c r="D15" s="2149">
        <v>33</v>
      </c>
      <c r="E15" s="2170">
        <v>41</v>
      </c>
      <c r="F15" s="2139">
        <v>5</v>
      </c>
      <c r="G15" s="2181">
        <v>46</v>
      </c>
      <c r="H15" s="2139">
        <v>36</v>
      </c>
      <c r="I15" s="2139">
        <v>6</v>
      </c>
      <c r="J15" s="2149">
        <v>42</v>
      </c>
      <c r="K15" s="2170">
        <v>30</v>
      </c>
      <c r="L15" s="2139">
        <v>10</v>
      </c>
      <c r="M15" s="2181">
        <v>40</v>
      </c>
      <c r="N15" s="2139">
        <v>33</v>
      </c>
      <c r="O15" s="2139">
        <v>19</v>
      </c>
      <c r="P15" s="2149">
        <v>52</v>
      </c>
      <c r="Q15" s="2139">
        <v>169</v>
      </c>
      <c r="R15" s="2190">
        <v>44</v>
      </c>
      <c r="S15" s="2191">
        <v>213</v>
      </c>
      <c r="T15" s="2097"/>
      <c r="U15" s="2097"/>
      <c r="V15" s="2097"/>
      <c r="W15" s="2097"/>
      <c r="X15" s="2097"/>
      <c r="Y15" s="2097"/>
      <c r="Z15" s="2097"/>
      <c r="AA15" s="2097"/>
      <c r="AB15" s="2097"/>
      <c r="AC15" s="2097"/>
    </row>
    <row r="16" spans="1:29" ht="30" customHeight="1" thickBot="1">
      <c r="A16" s="2112" t="s">
        <v>23</v>
      </c>
      <c r="B16" s="2116"/>
      <c r="C16" s="2115"/>
      <c r="D16" s="644"/>
      <c r="E16" s="2117"/>
      <c r="F16" s="2115"/>
      <c r="G16" s="2182"/>
      <c r="H16" s="2116"/>
      <c r="I16" s="2115"/>
      <c r="J16" s="645"/>
      <c r="K16" s="2117"/>
      <c r="L16" s="2115"/>
      <c r="M16" s="2182"/>
      <c r="N16" s="2116"/>
      <c r="O16" s="2115"/>
      <c r="P16" s="645"/>
      <c r="Q16" s="2114"/>
      <c r="R16" s="2192"/>
      <c r="S16" s="2138"/>
      <c r="T16" s="2097"/>
      <c r="U16" s="2097"/>
      <c r="V16" s="2097"/>
      <c r="W16" s="2097"/>
      <c r="X16" s="2097"/>
      <c r="Y16" s="2097"/>
      <c r="Z16" s="2097"/>
      <c r="AA16" s="2097"/>
      <c r="AB16" s="2097"/>
      <c r="AC16" s="2097"/>
    </row>
    <row r="17" spans="1:29" ht="30" customHeight="1" thickBot="1">
      <c r="A17" s="2109" t="s">
        <v>11</v>
      </c>
      <c r="B17" s="2140"/>
      <c r="C17" s="2141"/>
      <c r="D17" s="2142"/>
      <c r="E17" s="2143"/>
      <c r="F17" s="2141"/>
      <c r="G17" s="2183"/>
      <c r="H17" s="2140"/>
      <c r="I17" s="2141"/>
      <c r="J17" s="2144"/>
      <c r="K17" s="2143"/>
      <c r="L17" s="2141"/>
      <c r="M17" s="2183"/>
      <c r="N17" s="2145"/>
      <c r="O17" s="2146"/>
      <c r="P17" s="2144"/>
      <c r="Q17" s="2114"/>
      <c r="R17" s="2192"/>
      <c r="S17" s="2138"/>
      <c r="T17" s="2097"/>
      <c r="U17" s="2097"/>
      <c r="V17" s="2097"/>
      <c r="W17" s="2097"/>
      <c r="X17" s="2020"/>
      <c r="Y17" s="2020"/>
      <c r="Z17" s="2020"/>
      <c r="AA17" s="2020"/>
      <c r="AB17" s="2020"/>
      <c r="AC17" s="2020"/>
    </row>
    <row r="18" spans="1:29" ht="30" customHeight="1" thickBot="1">
      <c r="A18" s="2104" t="s">
        <v>143</v>
      </c>
      <c r="B18" s="2148"/>
      <c r="C18" s="2157"/>
      <c r="D18" s="2159"/>
      <c r="E18" s="2160"/>
      <c r="F18" s="2157"/>
      <c r="G18" s="2158"/>
      <c r="H18" s="2148"/>
      <c r="I18" s="2157"/>
      <c r="J18" s="2159"/>
      <c r="K18" s="2160"/>
      <c r="L18" s="2157"/>
      <c r="M18" s="2158"/>
      <c r="N18" s="2148"/>
      <c r="O18" s="2157"/>
      <c r="P18" s="2159"/>
      <c r="Q18" s="2114"/>
      <c r="R18" s="2192"/>
      <c r="S18" s="2161"/>
      <c r="T18" s="2098"/>
      <c r="U18" s="2098"/>
      <c r="V18" s="2098"/>
      <c r="W18" s="2098"/>
      <c r="X18" s="2020"/>
      <c r="Y18" s="2020"/>
      <c r="Z18" s="2020"/>
      <c r="AA18" s="2020"/>
      <c r="AB18" s="2020"/>
      <c r="AC18" s="2020"/>
    </row>
    <row r="19" spans="1:29" ht="27" customHeight="1">
      <c r="A19" s="2162" t="s">
        <v>278</v>
      </c>
      <c r="B19" s="2120">
        <v>0</v>
      </c>
      <c r="C19" s="2121">
        <v>1</v>
      </c>
      <c r="D19" s="2138">
        <v>1</v>
      </c>
      <c r="E19" s="2122">
        <v>13</v>
      </c>
      <c r="F19" s="2121">
        <v>3</v>
      </c>
      <c r="G19" s="2178">
        <v>16</v>
      </c>
      <c r="H19" s="2120">
        <v>9</v>
      </c>
      <c r="I19" s="2121">
        <v>3</v>
      </c>
      <c r="J19" s="2138">
        <v>12</v>
      </c>
      <c r="K19" s="2163">
        <v>10</v>
      </c>
      <c r="L19" s="2164">
        <v>6</v>
      </c>
      <c r="M19" s="2165">
        <v>16</v>
      </c>
      <c r="N19" s="2166">
        <v>8</v>
      </c>
      <c r="O19" s="2164">
        <v>14</v>
      </c>
      <c r="P19" s="2167">
        <v>22</v>
      </c>
      <c r="Q19" s="2154">
        <v>40</v>
      </c>
      <c r="R19" s="2189">
        <v>27</v>
      </c>
      <c r="S19" s="2138">
        <v>67</v>
      </c>
      <c r="T19" s="2097"/>
      <c r="U19" s="2097"/>
      <c r="V19" s="2097"/>
      <c r="W19" s="2097"/>
      <c r="X19" s="2020"/>
      <c r="Y19" s="2020"/>
      <c r="Z19" s="2020"/>
      <c r="AA19" s="2020"/>
      <c r="AB19" s="2020"/>
      <c r="AC19" s="2020"/>
    </row>
    <row r="20" spans="1:29" ht="30" customHeight="1">
      <c r="A20" s="2107" t="s">
        <v>359</v>
      </c>
      <c r="B20" s="2123">
        <v>23</v>
      </c>
      <c r="C20" s="2124">
        <v>1</v>
      </c>
      <c r="D20" s="774">
        <v>24</v>
      </c>
      <c r="E20" s="2125">
        <v>18</v>
      </c>
      <c r="F20" s="2124">
        <v>0</v>
      </c>
      <c r="G20" s="2179">
        <v>18</v>
      </c>
      <c r="H20" s="2123">
        <v>16</v>
      </c>
      <c r="I20" s="2124">
        <v>2</v>
      </c>
      <c r="J20" s="774">
        <v>18</v>
      </c>
      <c r="K20" s="2126">
        <v>12</v>
      </c>
      <c r="L20" s="2127">
        <v>4</v>
      </c>
      <c r="M20" s="1236">
        <v>16</v>
      </c>
      <c r="N20" s="2128">
        <v>17</v>
      </c>
      <c r="O20" s="2127">
        <v>4</v>
      </c>
      <c r="P20" s="1237">
        <v>21</v>
      </c>
      <c r="Q20" s="2155">
        <v>86</v>
      </c>
      <c r="R20" s="1234">
        <v>11</v>
      </c>
      <c r="S20" s="774">
        <v>97</v>
      </c>
      <c r="T20" s="2097"/>
      <c r="U20" s="2097"/>
      <c r="V20" s="2097"/>
      <c r="W20" s="2097"/>
      <c r="X20" s="2020"/>
      <c r="Y20" s="2020"/>
      <c r="Z20" s="2020"/>
      <c r="AA20" s="2020"/>
      <c r="AB20" s="2020"/>
      <c r="AC20" s="2020"/>
    </row>
    <row r="21" spans="1:29" ht="42" customHeight="1">
      <c r="A21" s="2107" t="s">
        <v>380</v>
      </c>
      <c r="B21" s="2123">
        <v>5</v>
      </c>
      <c r="C21" s="2124">
        <v>2</v>
      </c>
      <c r="D21" s="774">
        <v>7</v>
      </c>
      <c r="E21" s="2125">
        <v>0</v>
      </c>
      <c r="F21" s="2124">
        <v>0</v>
      </c>
      <c r="G21" s="2179">
        <v>0</v>
      </c>
      <c r="H21" s="2123">
        <v>0</v>
      </c>
      <c r="I21" s="2124">
        <v>0</v>
      </c>
      <c r="J21" s="774">
        <v>0</v>
      </c>
      <c r="K21" s="2125">
        <v>0</v>
      </c>
      <c r="L21" s="2124">
        <v>0</v>
      </c>
      <c r="M21" s="2179">
        <v>0</v>
      </c>
      <c r="N21" s="2123">
        <v>0</v>
      </c>
      <c r="O21" s="2124">
        <v>0</v>
      </c>
      <c r="P21" s="774">
        <v>0</v>
      </c>
      <c r="Q21" s="2155">
        <v>5</v>
      </c>
      <c r="R21" s="1234">
        <v>2</v>
      </c>
      <c r="S21" s="774">
        <v>7</v>
      </c>
      <c r="T21" s="2097"/>
      <c r="U21" s="2097"/>
      <c r="V21" s="2097"/>
      <c r="W21" s="2097"/>
      <c r="X21" s="2020"/>
      <c r="Y21" s="2020"/>
      <c r="Z21" s="2020"/>
      <c r="AA21" s="2020"/>
      <c r="AB21" s="2020"/>
      <c r="AC21" s="2020"/>
    </row>
    <row r="22" spans="1:29" ht="30" customHeight="1">
      <c r="A22" s="2107" t="s">
        <v>366</v>
      </c>
      <c r="B22" s="2123">
        <v>0</v>
      </c>
      <c r="C22" s="2124">
        <v>0</v>
      </c>
      <c r="D22" s="774">
        <v>0</v>
      </c>
      <c r="E22" s="2125">
        <v>9</v>
      </c>
      <c r="F22" s="2124">
        <v>0</v>
      </c>
      <c r="G22" s="2179">
        <v>9</v>
      </c>
      <c r="H22" s="2123">
        <v>0</v>
      </c>
      <c r="I22" s="2124">
        <v>0</v>
      </c>
      <c r="J22" s="774">
        <v>0</v>
      </c>
      <c r="K22" s="2125">
        <v>0</v>
      </c>
      <c r="L22" s="2124">
        <v>0</v>
      </c>
      <c r="M22" s="2179">
        <v>0</v>
      </c>
      <c r="N22" s="2123">
        <v>8</v>
      </c>
      <c r="O22" s="2124">
        <v>0</v>
      </c>
      <c r="P22" s="774">
        <v>8</v>
      </c>
      <c r="Q22" s="2155">
        <v>17</v>
      </c>
      <c r="R22" s="1234">
        <v>0</v>
      </c>
      <c r="S22" s="774">
        <v>17</v>
      </c>
      <c r="T22" s="2097"/>
      <c r="U22" s="2097"/>
      <c r="V22" s="2097"/>
      <c r="W22" s="2097"/>
      <c r="X22" s="2020"/>
      <c r="Y22" s="2020"/>
      <c r="Z22" s="2020"/>
      <c r="AA22" s="2020"/>
      <c r="AB22" s="2020"/>
      <c r="AC22" s="2020"/>
    </row>
    <row r="23" spans="1:29" ht="30" customHeight="1">
      <c r="A23" s="2107" t="s">
        <v>381</v>
      </c>
      <c r="B23" s="2123">
        <v>0</v>
      </c>
      <c r="C23" s="2124">
        <v>0</v>
      </c>
      <c r="D23" s="774">
        <v>0</v>
      </c>
      <c r="E23" s="2125">
        <v>0</v>
      </c>
      <c r="F23" s="2124">
        <v>0</v>
      </c>
      <c r="G23" s="2179">
        <v>0</v>
      </c>
      <c r="H23" s="2123">
        <v>10</v>
      </c>
      <c r="I23" s="2124">
        <v>1</v>
      </c>
      <c r="J23" s="774">
        <v>11</v>
      </c>
      <c r="K23" s="2125">
        <v>0</v>
      </c>
      <c r="L23" s="2124">
        <v>0</v>
      </c>
      <c r="M23" s="2179">
        <v>0</v>
      </c>
      <c r="N23" s="2123">
        <v>0</v>
      </c>
      <c r="O23" s="2124">
        <v>0</v>
      </c>
      <c r="P23" s="774">
        <v>0</v>
      </c>
      <c r="Q23" s="2155">
        <v>10</v>
      </c>
      <c r="R23" s="1234">
        <v>1</v>
      </c>
      <c r="S23" s="774">
        <v>11</v>
      </c>
      <c r="T23" s="2097"/>
      <c r="U23" s="2097"/>
      <c r="V23" s="2097"/>
      <c r="W23" s="2097"/>
      <c r="X23" s="2020"/>
      <c r="Y23" s="2020"/>
      <c r="Z23" s="2020"/>
      <c r="AA23" s="2020"/>
      <c r="AB23" s="2020"/>
      <c r="AC23" s="2020"/>
    </row>
    <row r="24" spans="1:29" ht="30" customHeight="1" thickBot="1">
      <c r="A24" s="2108" t="s">
        <v>382</v>
      </c>
      <c r="B24" s="978">
        <v>0</v>
      </c>
      <c r="C24" s="979">
        <v>0</v>
      </c>
      <c r="D24" s="980">
        <v>0</v>
      </c>
      <c r="E24" s="981">
        <v>0</v>
      </c>
      <c r="F24" s="979">
        <v>0</v>
      </c>
      <c r="G24" s="2180">
        <v>0</v>
      </c>
      <c r="H24" s="978">
        <v>0</v>
      </c>
      <c r="I24" s="979">
        <v>0</v>
      </c>
      <c r="J24" s="980">
        <v>0</v>
      </c>
      <c r="K24" s="981">
        <v>8</v>
      </c>
      <c r="L24" s="979">
        <v>0</v>
      </c>
      <c r="M24" s="2180">
        <v>8</v>
      </c>
      <c r="N24" s="978">
        <v>0</v>
      </c>
      <c r="O24" s="979">
        <v>0</v>
      </c>
      <c r="P24" s="980">
        <v>0</v>
      </c>
      <c r="Q24" s="2156">
        <v>8</v>
      </c>
      <c r="R24" s="1235">
        <v>0</v>
      </c>
      <c r="S24" s="980">
        <v>8</v>
      </c>
      <c r="T24" s="2097"/>
      <c r="U24" s="2097"/>
      <c r="V24" s="2097"/>
      <c r="W24" s="2097"/>
      <c r="X24" s="2020"/>
      <c r="Y24" s="2020"/>
      <c r="Z24" s="2020"/>
      <c r="AA24" s="2020"/>
      <c r="AB24" s="2020"/>
      <c r="AC24" s="2020"/>
    </row>
    <row r="25" spans="1:29" ht="30" customHeight="1" thickBot="1">
      <c r="A25" s="2112" t="s">
        <v>8</v>
      </c>
      <c r="B25" s="2139">
        <v>28</v>
      </c>
      <c r="C25" s="2139">
        <v>4</v>
      </c>
      <c r="D25" s="2149">
        <v>32</v>
      </c>
      <c r="E25" s="2170">
        <v>40</v>
      </c>
      <c r="F25" s="2139">
        <v>3</v>
      </c>
      <c r="G25" s="2181">
        <v>43</v>
      </c>
      <c r="H25" s="2139">
        <v>35</v>
      </c>
      <c r="I25" s="2139">
        <v>6</v>
      </c>
      <c r="J25" s="2149">
        <v>41</v>
      </c>
      <c r="K25" s="2170">
        <v>30</v>
      </c>
      <c r="L25" s="2139">
        <v>10</v>
      </c>
      <c r="M25" s="2181">
        <v>40</v>
      </c>
      <c r="N25" s="2139">
        <v>33</v>
      </c>
      <c r="O25" s="2139">
        <v>18</v>
      </c>
      <c r="P25" s="2149">
        <v>51</v>
      </c>
      <c r="Q25" s="2139">
        <v>166</v>
      </c>
      <c r="R25" s="2190">
        <v>41</v>
      </c>
      <c r="S25" s="2191">
        <v>207</v>
      </c>
      <c r="T25" s="2097"/>
      <c r="U25" s="2097"/>
      <c r="V25" s="2097"/>
      <c r="W25" s="2097"/>
      <c r="X25" s="2020"/>
      <c r="Y25" s="2020"/>
      <c r="Z25" s="2020"/>
      <c r="AA25" s="2020"/>
      <c r="AB25" s="2020"/>
      <c r="AC25" s="2020"/>
    </row>
    <row r="26" spans="1:29" ht="30" customHeight="1" thickBot="1">
      <c r="A26" s="2147" t="s">
        <v>25</v>
      </c>
      <c r="B26" s="1238"/>
      <c r="C26" s="1239"/>
      <c r="D26" s="1240"/>
      <c r="E26" s="2171"/>
      <c r="F26" s="1239"/>
      <c r="G26" s="2184"/>
      <c r="H26" s="1238"/>
      <c r="I26" s="1239"/>
      <c r="J26" s="1240"/>
      <c r="K26" s="2171"/>
      <c r="L26" s="1239"/>
      <c r="M26" s="2184"/>
      <c r="N26" s="1238"/>
      <c r="O26" s="1239"/>
      <c r="P26" s="1240"/>
      <c r="Q26" s="2114"/>
      <c r="R26" s="2192"/>
      <c r="S26" s="2138"/>
      <c r="T26" s="2097"/>
      <c r="U26" s="2097"/>
      <c r="V26" s="2097"/>
      <c r="W26" s="2097"/>
      <c r="X26" s="2020"/>
      <c r="Y26" s="2020"/>
      <c r="Z26" s="2020"/>
      <c r="AA26" s="2020"/>
      <c r="AB26" s="2020"/>
      <c r="AC26" s="2020"/>
    </row>
    <row r="27" spans="1:29" ht="30" customHeight="1" thickBot="1">
      <c r="A27" s="2104" t="s">
        <v>143</v>
      </c>
      <c r="B27" s="2148"/>
      <c r="C27" s="2148"/>
      <c r="D27" s="2173"/>
      <c r="E27" s="2160"/>
      <c r="F27" s="2148"/>
      <c r="G27" s="2185"/>
      <c r="H27" s="2148"/>
      <c r="I27" s="2148"/>
      <c r="J27" s="2173"/>
      <c r="K27" s="2160"/>
      <c r="L27" s="2148"/>
      <c r="M27" s="2185"/>
      <c r="N27" s="2148"/>
      <c r="O27" s="2148"/>
      <c r="P27" s="2173"/>
      <c r="Q27" s="2114"/>
      <c r="R27" s="2192"/>
      <c r="S27" s="2161"/>
      <c r="T27" s="2097"/>
      <c r="U27" s="2097"/>
      <c r="V27" s="2097"/>
      <c r="W27" s="2097"/>
      <c r="X27" s="2020"/>
      <c r="Y27" s="2020"/>
      <c r="Z27" s="2020"/>
      <c r="AA27" s="2020"/>
      <c r="AB27" s="2020"/>
      <c r="AC27" s="2020"/>
    </row>
    <row r="28" spans="1:29" ht="30" customHeight="1">
      <c r="A28" s="2162" t="s">
        <v>278</v>
      </c>
      <c r="B28" s="2166">
        <v>0</v>
      </c>
      <c r="C28" s="2166">
        <v>0</v>
      </c>
      <c r="D28" s="2174">
        <v>0</v>
      </c>
      <c r="E28" s="2163">
        <v>1</v>
      </c>
      <c r="F28" s="2166">
        <v>1</v>
      </c>
      <c r="G28" s="2186">
        <v>2</v>
      </c>
      <c r="H28" s="2166">
        <v>0</v>
      </c>
      <c r="I28" s="2164">
        <v>0</v>
      </c>
      <c r="J28" s="2169">
        <v>0</v>
      </c>
      <c r="K28" s="2163">
        <v>0</v>
      </c>
      <c r="L28" s="2164">
        <v>0</v>
      </c>
      <c r="M28" s="2168">
        <v>0</v>
      </c>
      <c r="N28" s="2166">
        <v>0</v>
      </c>
      <c r="O28" s="2164">
        <v>1</v>
      </c>
      <c r="P28" s="2169">
        <v>1</v>
      </c>
      <c r="Q28" s="2154">
        <v>1</v>
      </c>
      <c r="R28" s="2189">
        <v>2</v>
      </c>
      <c r="S28" s="2138">
        <v>3</v>
      </c>
      <c r="T28" s="2097"/>
      <c r="U28" s="2097"/>
      <c r="V28" s="2097"/>
      <c r="W28" s="2097"/>
      <c r="X28" s="2020"/>
      <c r="Y28" s="2020"/>
      <c r="Z28" s="2020"/>
      <c r="AA28" s="2020"/>
      <c r="AB28" s="2020"/>
      <c r="AC28" s="2020"/>
    </row>
    <row r="29" spans="1:29" ht="30" customHeight="1">
      <c r="A29" s="2107" t="s">
        <v>359</v>
      </c>
      <c r="B29" s="2128">
        <v>1</v>
      </c>
      <c r="C29" s="2128">
        <v>0</v>
      </c>
      <c r="D29" s="2175">
        <v>1</v>
      </c>
      <c r="E29" s="2126">
        <v>0</v>
      </c>
      <c r="F29" s="2128">
        <v>0</v>
      </c>
      <c r="G29" s="2187">
        <v>0</v>
      </c>
      <c r="H29" s="2128">
        <v>1</v>
      </c>
      <c r="I29" s="2127">
        <v>0</v>
      </c>
      <c r="J29" s="1242">
        <v>1</v>
      </c>
      <c r="K29" s="2126">
        <v>0</v>
      </c>
      <c r="L29" s="2127">
        <v>0</v>
      </c>
      <c r="M29" s="1241">
        <v>0</v>
      </c>
      <c r="N29" s="2128">
        <v>0</v>
      </c>
      <c r="O29" s="2127">
        <v>0</v>
      </c>
      <c r="P29" s="1242">
        <v>0</v>
      </c>
      <c r="Q29" s="2155">
        <v>2</v>
      </c>
      <c r="R29" s="1234">
        <v>0</v>
      </c>
      <c r="S29" s="774">
        <v>2</v>
      </c>
      <c r="T29" s="2097"/>
      <c r="U29" s="2097"/>
      <c r="V29" s="2097"/>
      <c r="W29" s="2097"/>
      <c r="X29" s="2020"/>
      <c r="Y29" s="2020"/>
      <c r="Z29" s="2020"/>
      <c r="AA29" s="2020"/>
      <c r="AB29" s="2020"/>
      <c r="AC29" s="2020"/>
    </row>
    <row r="30" spans="1:29" ht="48" customHeight="1">
      <c r="A30" s="2107" t="s">
        <v>380</v>
      </c>
      <c r="B30" s="2128">
        <v>0</v>
      </c>
      <c r="C30" s="2128">
        <v>0</v>
      </c>
      <c r="D30" s="2175">
        <v>0</v>
      </c>
      <c r="E30" s="2126">
        <v>0</v>
      </c>
      <c r="F30" s="2128">
        <v>0</v>
      </c>
      <c r="G30" s="2187">
        <v>0</v>
      </c>
      <c r="H30" s="2128">
        <v>0</v>
      </c>
      <c r="I30" s="2127">
        <v>0</v>
      </c>
      <c r="J30" s="1242">
        <v>0</v>
      </c>
      <c r="K30" s="2126">
        <v>0</v>
      </c>
      <c r="L30" s="2127">
        <v>0</v>
      </c>
      <c r="M30" s="1241">
        <v>0</v>
      </c>
      <c r="N30" s="2128">
        <v>0</v>
      </c>
      <c r="O30" s="2127">
        <v>0</v>
      </c>
      <c r="P30" s="1242">
        <v>0</v>
      </c>
      <c r="Q30" s="2155">
        <v>0</v>
      </c>
      <c r="R30" s="1234">
        <v>0</v>
      </c>
      <c r="S30" s="774">
        <v>0</v>
      </c>
      <c r="T30" s="2097"/>
      <c r="U30" s="2097"/>
      <c r="V30" s="2097"/>
      <c r="W30" s="2097"/>
      <c r="X30" s="2020"/>
      <c r="Y30" s="2020"/>
      <c r="Z30" s="2020"/>
      <c r="AA30" s="2020"/>
      <c r="AB30" s="2020"/>
      <c r="AC30" s="2020"/>
    </row>
    <row r="31" spans="1:29" ht="30" customHeight="1">
      <c r="A31" s="2107" t="s">
        <v>366</v>
      </c>
      <c r="B31" s="2128">
        <v>0</v>
      </c>
      <c r="C31" s="2128">
        <v>0</v>
      </c>
      <c r="D31" s="2175">
        <v>0</v>
      </c>
      <c r="E31" s="2126">
        <v>0</v>
      </c>
      <c r="F31" s="2128">
        <v>0</v>
      </c>
      <c r="G31" s="2187">
        <v>0</v>
      </c>
      <c r="H31" s="2128">
        <v>0</v>
      </c>
      <c r="I31" s="2127">
        <v>0</v>
      </c>
      <c r="J31" s="1242">
        <v>0</v>
      </c>
      <c r="K31" s="2126">
        <v>0</v>
      </c>
      <c r="L31" s="2127">
        <v>0</v>
      </c>
      <c r="M31" s="1242">
        <v>0</v>
      </c>
      <c r="N31" s="2126">
        <v>0</v>
      </c>
      <c r="O31" s="2127">
        <v>0</v>
      </c>
      <c r="P31" s="1241">
        <v>0</v>
      </c>
      <c r="Q31" s="2155">
        <v>0</v>
      </c>
      <c r="R31" s="1234">
        <v>0</v>
      </c>
      <c r="S31" s="774">
        <v>0</v>
      </c>
      <c r="T31" s="2097"/>
      <c r="U31" s="2097"/>
      <c r="V31" s="2097"/>
      <c r="W31" s="2097"/>
      <c r="X31" s="2020"/>
      <c r="Y31" s="2020"/>
      <c r="Z31" s="2020"/>
      <c r="AA31" s="2020"/>
      <c r="AB31" s="2020"/>
      <c r="AC31" s="2020"/>
    </row>
    <row r="32" spans="1:29" ht="30" customHeight="1">
      <c r="A32" s="2107" t="s">
        <v>381</v>
      </c>
      <c r="B32" s="2128">
        <v>0</v>
      </c>
      <c r="C32" s="2128">
        <v>0</v>
      </c>
      <c r="D32" s="2175">
        <v>0</v>
      </c>
      <c r="E32" s="2126">
        <v>0</v>
      </c>
      <c r="F32" s="2128">
        <v>0</v>
      </c>
      <c r="G32" s="2187">
        <v>0</v>
      </c>
      <c r="H32" s="2128">
        <v>0</v>
      </c>
      <c r="I32" s="2127">
        <v>0</v>
      </c>
      <c r="J32" s="1242">
        <v>0</v>
      </c>
      <c r="K32" s="2126">
        <v>0</v>
      </c>
      <c r="L32" s="2127">
        <v>0</v>
      </c>
      <c r="M32" s="1242">
        <v>0</v>
      </c>
      <c r="N32" s="2126">
        <v>0</v>
      </c>
      <c r="O32" s="2127">
        <v>0</v>
      </c>
      <c r="P32" s="1241">
        <v>0</v>
      </c>
      <c r="Q32" s="2155">
        <v>0</v>
      </c>
      <c r="R32" s="1234">
        <v>0</v>
      </c>
      <c r="S32" s="774">
        <v>0</v>
      </c>
      <c r="T32" s="2097"/>
      <c r="U32" s="2097"/>
      <c r="V32" s="2097"/>
      <c r="W32" s="2097"/>
      <c r="X32" s="2020"/>
      <c r="Y32" s="2020"/>
      <c r="Z32" s="2020"/>
      <c r="AA32" s="2020"/>
      <c r="AB32" s="2020"/>
      <c r="AC32" s="2020"/>
    </row>
    <row r="33" spans="1:29" ht="30" customHeight="1" thickBot="1">
      <c r="A33" s="2108" t="s">
        <v>382</v>
      </c>
      <c r="B33" s="1243">
        <v>0</v>
      </c>
      <c r="C33" s="1243">
        <v>0</v>
      </c>
      <c r="D33" s="2176">
        <v>0</v>
      </c>
      <c r="E33" s="1244">
        <v>0</v>
      </c>
      <c r="F33" s="1243">
        <v>0</v>
      </c>
      <c r="G33" s="2188">
        <v>0</v>
      </c>
      <c r="H33" s="1243">
        <v>0</v>
      </c>
      <c r="I33" s="1245">
        <v>0</v>
      </c>
      <c r="J33" s="1247">
        <v>0</v>
      </c>
      <c r="K33" s="1244">
        <v>0</v>
      </c>
      <c r="L33" s="1245">
        <v>0</v>
      </c>
      <c r="M33" s="1247">
        <v>0</v>
      </c>
      <c r="N33" s="1244">
        <v>0</v>
      </c>
      <c r="O33" s="1245">
        <v>0</v>
      </c>
      <c r="P33" s="1246">
        <v>0</v>
      </c>
      <c r="Q33" s="2156">
        <v>0</v>
      </c>
      <c r="R33" s="2156">
        <v>0</v>
      </c>
      <c r="S33" s="980">
        <v>0</v>
      </c>
      <c r="T33" s="2097"/>
      <c r="U33" s="2020"/>
      <c r="V33" s="2020"/>
      <c r="W33" s="2020"/>
      <c r="X33" s="2020"/>
      <c r="Y33" s="2020"/>
      <c r="Z33" s="2020"/>
      <c r="AA33" s="2020"/>
      <c r="AB33" s="2020"/>
      <c r="AC33" s="2020"/>
    </row>
    <row r="34" spans="1:29" ht="30" customHeight="1" thickBot="1">
      <c r="A34" s="2150" t="s">
        <v>13</v>
      </c>
      <c r="B34" s="2149">
        <v>1</v>
      </c>
      <c r="C34" s="2149">
        <v>0</v>
      </c>
      <c r="D34" s="2149">
        <v>1</v>
      </c>
      <c r="E34" s="2172">
        <v>1</v>
      </c>
      <c r="F34" s="2149">
        <v>1</v>
      </c>
      <c r="G34" s="2149">
        <v>2</v>
      </c>
      <c r="H34" s="2149">
        <v>1</v>
      </c>
      <c r="I34" s="2149">
        <v>0</v>
      </c>
      <c r="J34" s="2149">
        <v>1</v>
      </c>
      <c r="K34" s="2149">
        <v>0</v>
      </c>
      <c r="L34" s="2149">
        <v>0</v>
      </c>
      <c r="M34" s="2149">
        <v>0</v>
      </c>
      <c r="N34" s="2149">
        <v>0</v>
      </c>
      <c r="O34" s="2149">
        <v>1</v>
      </c>
      <c r="P34" s="2149">
        <v>1</v>
      </c>
      <c r="Q34" s="2149">
        <v>3</v>
      </c>
      <c r="R34" s="2149">
        <v>2</v>
      </c>
      <c r="S34" s="2149">
        <v>5</v>
      </c>
      <c r="T34" s="2097"/>
      <c r="U34" s="2020"/>
      <c r="V34" s="2020"/>
      <c r="W34" s="2020"/>
      <c r="X34" s="2020"/>
      <c r="Y34" s="2020"/>
      <c r="Z34" s="2020"/>
      <c r="AA34" s="2020"/>
      <c r="AB34" s="2020"/>
      <c r="AC34" s="2020"/>
    </row>
    <row r="35" spans="1:29" ht="30" customHeight="1" thickBot="1">
      <c r="A35" s="2043" t="s">
        <v>163</v>
      </c>
      <c r="B35" s="977">
        <v>29</v>
      </c>
      <c r="C35" s="977">
        <v>4</v>
      </c>
      <c r="D35" s="977">
        <v>33</v>
      </c>
      <c r="E35" s="977">
        <v>41</v>
      </c>
      <c r="F35" s="977">
        <v>4</v>
      </c>
      <c r="G35" s="977">
        <v>45</v>
      </c>
      <c r="H35" s="977">
        <v>36</v>
      </c>
      <c r="I35" s="977">
        <v>6</v>
      </c>
      <c r="J35" s="977">
        <v>42</v>
      </c>
      <c r="K35" s="977">
        <v>30</v>
      </c>
      <c r="L35" s="977">
        <v>10</v>
      </c>
      <c r="M35" s="977">
        <v>40</v>
      </c>
      <c r="N35" s="977">
        <v>33</v>
      </c>
      <c r="O35" s="977">
        <v>19</v>
      </c>
      <c r="P35" s="977">
        <v>52</v>
      </c>
      <c r="Q35" s="977">
        <v>169</v>
      </c>
      <c r="R35" s="977">
        <v>43</v>
      </c>
      <c r="S35" s="977">
        <v>212</v>
      </c>
      <c r="T35" s="2097"/>
      <c r="U35" s="2020"/>
      <c r="V35" s="2020"/>
      <c r="W35" s="2020"/>
      <c r="X35" s="2020"/>
      <c r="Y35" s="2020"/>
      <c r="Z35" s="2020"/>
      <c r="AA35" s="2020"/>
      <c r="AB35" s="2020"/>
      <c r="AC35" s="2020"/>
    </row>
    <row r="36" spans="1:29" ht="30" customHeight="1">
      <c r="A36" s="2101"/>
      <c r="B36" s="2102"/>
      <c r="C36" s="2102"/>
      <c r="D36" s="2102"/>
      <c r="E36" s="2102"/>
      <c r="F36" s="2102"/>
      <c r="G36" s="2102"/>
      <c r="H36" s="2102"/>
      <c r="I36" s="2102"/>
      <c r="J36" s="2102"/>
      <c r="K36" s="2102"/>
      <c r="L36" s="2102"/>
      <c r="M36" s="2102"/>
      <c r="N36" s="2102"/>
      <c r="O36" s="2102"/>
      <c r="P36" s="2102"/>
      <c r="Q36" s="2102"/>
      <c r="R36" s="2102"/>
      <c r="S36" s="2102"/>
      <c r="T36" s="2097"/>
      <c r="U36" s="2020"/>
      <c r="V36" s="2020"/>
      <c r="W36" s="2020"/>
      <c r="X36" s="2020"/>
      <c r="Y36" s="2020"/>
      <c r="Z36" s="2020"/>
      <c r="AA36" s="2020"/>
      <c r="AB36" s="2020"/>
      <c r="AC36" s="2020"/>
    </row>
    <row r="37" spans="1:29" ht="30" customHeight="1">
      <c r="A37" s="2101"/>
      <c r="B37" s="2102"/>
      <c r="C37" s="2102"/>
      <c r="D37" s="2102"/>
      <c r="E37" s="2102"/>
      <c r="F37" s="2102"/>
      <c r="G37" s="2102"/>
      <c r="H37" s="2102"/>
      <c r="I37" s="2102"/>
      <c r="J37" s="2102"/>
      <c r="K37" s="2102"/>
      <c r="L37" s="2102"/>
      <c r="M37" s="2102"/>
      <c r="N37" s="2102"/>
      <c r="O37" s="2102"/>
      <c r="P37" s="2102"/>
      <c r="Q37" s="2102"/>
      <c r="R37" s="2102"/>
      <c r="S37" s="2102"/>
      <c r="T37" s="2097"/>
      <c r="U37" s="2020"/>
      <c r="V37" s="2020"/>
      <c r="W37" s="2020"/>
      <c r="X37" s="2020"/>
      <c r="Y37" s="2020"/>
      <c r="Z37" s="2020"/>
      <c r="AA37" s="2020"/>
      <c r="AB37" s="2020"/>
      <c r="AC37" s="2020"/>
    </row>
    <row r="38" spans="1:29" ht="30" customHeight="1">
      <c r="A38" s="4339"/>
      <c r="B38" s="4339"/>
      <c r="C38" s="4339"/>
      <c r="D38" s="4339"/>
      <c r="E38" s="4339"/>
      <c r="F38" s="4339"/>
      <c r="G38" s="4339"/>
      <c r="H38" s="4339"/>
      <c r="I38" s="4339"/>
      <c r="J38" s="4339"/>
      <c r="K38" s="4339"/>
      <c r="L38" s="4339"/>
      <c r="M38" s="4339"/>
      <c r="N38" s="4339"/>
      <c r="O38" s="4339"/>
      <c r="P38" s="4339"/>
      <c r="Q38" s="4339"/>
      <c r="R38" s="4339"/>
      <c r="S38" s="4339"/>
      <c r="T38" s="2097"/>
      <c r="U38" s="2020"/>
      <c r="V38" s="2020"/>
      <c r="W38" s="2020"/>
      <c r="X38" s="2020"/>
      <c r="Y38" s="2020"/>
      <c r="Z38" s="2020"/>
      <c r="AA38" s="2020"/>
      <c r="AB38" s="2020"/>
      <c r="AC38" s="2020"/>
    </row>
    <row r="39" spans="1:29" ht="30" customHeight="1">
      <c r="A39" s="2101"/>
      <c r="B39" s="2102"/>
      <c r="C39" s="2102"/>
      <c r="D39" s="2102"/>
      <c r="E39" s="2102"/>
      <c r="F39" s="2102"/>
      <c r="G39" s="2102"/>
      <c r="H39" s="2102"/>
      <c r="I39" s="2102"/>
      <c r="J39" s="2102"/>
      <c r="K39" s="2102"/>
      <c r="L39" s="2102"/>
      <c r="M39" s="2102"/>
      <c r="N39" s="2102"/>
      <c r="O39" s="2102"/>
      <c r="P39" s="2102"/>
      <c r="Q39" s="2102"/>
      <c r="R39" s="2102"/>
      <c r="S39" s="2102"/>
      <c r="T39" s="2099" t="s">
        <v>7</v>
      </c>
      <c r="U39" s="2020"/>
      <c r="V39" s="2020"/>
      <c r="W39" s="2020"/>
      <c r="X39" s="2020"/>
      <c r="Y39" s="2020"/>
      <c r="Z39" s="2020"/>
      <c r="AA39" s="2020"/>
      <c r="AB39" s="2020"/>
      <c r="AC39" s="2020"/>
    </row>
    <row r="40" spans="1:29" ht="30" customHeight="1">
      <c r="A40" s="2020"/>
      <c r="B40" s="2020"/>
      <c r="C40" s="2020"/>
      <c r="D40" s="2020"/>
      <c r="E40" s="2020"/>
      <c r="F40" s="2020"/>
      <c r="G40" s="2020"/>
      <c r="H40" s="2020"/>
      <c r="I40" s="2020"/>
      <c r="J40" s="2020"/>
      <c r="K40" s="2020"/>
      <c r="L40" s="2020"/>
      <c r="M40" s="2020"/>
      <c r="N40" s="2020"/>
      <c r="O40" s="2020"/>
      <c r="P40" s="2020"/>
      <c r="Q40" s="2020"/>
      <c r="R40" s="2020"/>
      <c r="S40" s="2035"/>
      <c r="T40" s="2020"/>
      <c r="U40" s="2020"/>
      <c r="V40" s="2020"/>
      <c r="W40" s="2020"/>
      <c r="X40" s="2020"/>
      <c r="Y40" s="2020"/>
      <c r="Z40" s="2020"/>
      <c r="AA40" s="2020"/>
      <c r="AB40" s="2020"/>
      <c r="AC40" s="2020"/>
    </row>
    <row r="41" spans="1:29" ht="30" customHeight="1">
      <c r="A41" s="2113"/>
      <c r="B41" s="2102"/>
      <c r="C41" s="2102"/>
      <c r="D41" s="2102"/>
      <c r="E41" s="2102"/>
      <c r="F41" s="2102"/>
      <c r="G41" s="2102"/>
      <c r="H41" s="2102"/>
      <c r="I41" s="2102"/>
      <c r="J41" s="2102"/>
      <c r="K41" s="2102"/>
      <c r="L41" s="2102"/>
      <c r="M41" s="2102"/>
      <c r="N41" s="2102"/>
      <c r="O41" s="2102"/>
      <c r="P41" s="2102"/>
      <c r="Q41" s="2102"/>
      <c r="R41" s="2102"/>
      <c r="S41" s="2102"/>
      <c r="T41" s="2097"/>
      <c r="U41" s="2020"/>
      <c r="V41" s="2020"/>
      <c r="W41" s="2020"/>
      <c r="X41" s="2020"/>
      <c r="Y41" s="2020"/>
      <c r="Z41" s="2020"/>
      <c r="AA41" s="2020"/>
      <c r="AB41" s="2020"/>
      <c r="AC41" s="2020"/>
    </row>
  </sheetData>
  <mergeCells count="10">
    <mergeCell ref="A2:S2"/>
    <mergeCell ref="A1:S1"/>
    <mergeCell ref="A38:S38"/>
    <mergeCell ref="N4:P5"/>
    <mergeCell ref="A4:A6"/>
    <mergeCell ref="B4:D5"/>
    <mergeCell ref="E4:G5"/>
    <mergeCell ref="H4:J5"/>
    <mergeCell ref="K4:M5"/>
    <mergeCell ref="Q4:S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64"/>
  <sheetViews>
    <sheetView view="pageBreakPreview" topLeftCell="A2" zoomScale="55" zoomScaleNormal="60" zoomScaleSheetLayoutView="55" workbookViewId="0">
      <selection activeCell="D50" sqref="D50"/>
    </sheetView>
  </sheetViews>
  <sheetFormatPr defaultRowHeight="20.25"/>
  <cols>
    <col min="1" max="1" width="101.7109375" style="262" customWidth="1"/>
    <col min="2" max="2" width="11.42578125" style="262" customWidth="1"/>
    <col min="3" max="3" width="12.140625" style="262" customWidth="1"/>
    <col min="4" max="4" width="11" style="262" customWidth="1"/>
    <col min="5" max="5" width="11.5703125" style="262" customWidth="1"/>
    <col min="6" max="6" width="11.28515625" style="262" customWidth="1"/>
    <col min="7" max="7" width="11" style="262" customWidth="1"/>
    <col min="8" max="8" width="12.42578125" style="262" customWidth="1"/>
    <col min="9" max="9" width="13.140625" style="262" customWidth="1"/>
    <col min="10" max="10" width="10.7109375" style="262" customWidth="1"/>
    <col min="11" max="256" width="9.140625" style="262"/>
    <col min="257" max="257" width="89" style="262" customWidth="1"/>
    <col min="258" max="258" width="11.42578125" style="262" customWidth="1"/>
    <col min="259" max="259" width="12.140625" style="262" customWidth="1"/>
    <col min="260" max="260" width="11" style="262" customWidth="1"/>
    <col min="261" max="261" width="11.5703125" style="262" customWidth="1"/>
    <col min="262" max="262" width="11.28515625" style="262" customWidth="1"/>
    <col min="263" max="263" width="11" style="262" customWidth="1"/>
    <col min="264" max="264" width="12.42578125" style="262" customWidth="1"/>
    <col min="265" max="265" width="13.140625" style="262" customWidth="1"/>
    <col min="266" max="266" width="10.7109375" style="262" customWidth="1"/>
    <col min="267" max="512" width="9.140625" style="262"/>
    <col min="513" max="513" width="89" style="262" customWidth="1"/>
    <col min="514" max="514" width="11.42578125" style="262" customWidth="1"/>
    <col min="515" max="515" width="12.140625" style="262" customWidth="1"/>
    <col min="516" max="516" width="11" style="262" customWidth="1"/>
    <col min="517" max="517" width="11.5703125" style="262" customWidth="1"/>
    <col min="518" max="518" width="11.28515625" style="262" customWidth="1"/>
    <col min="519" max="519" width="11" style="262" customWidth="1"/>
    <col min="520" max="520" width="12.42578125" style="262" customWidth="1"/>
    <col min="521" max="521" width="13.140625" style="262" customWidth="1"/>
    <col min="522" max="522" width="10.7109375" style="262" customWidth="1"/>
    <col min="523" max="768" width="9.140625" style="262"/>
    <col min="769" max="769" width="89" style="262" customWidth="1"/>
    <col min="770" max="770" width="11.42578125" style="262" customWidth="1"/>
    <col min="771" max="771" width="12.140625" style="262" customWidth="1"/>
    <col min="772" max="772" width="11" style="262" customWidth="1"/>
    <col min="773" max="773" width="11.5703125" style="262" customWidth="1"/>
    <col min="774" max="774" width="11.28515625" style="262" customWidth="1"/>
    <col min="775" max="775" width="11" style="262" customWidth="1"/>
    <col min="776" max="776" width="12.42578125" style="262" customWidth="1"/>
    <col min="777" max="777" width="13.140625" style="262" customWidth="1"/>
    <col min="778" max="778" width="10.7109375" style="262" customWidth="1"/>
    <col min="779" max="1024" width="9.140625" style="262"/>
    <col min="1025" max="1025" width="89" style="262" customWidth="1"/>
    <col min="1026" max="1026" width="11.42578125" style="262" customWidth="1"/>
    <col min="1027" max="1027" width="12.140625" style="262" customWidth="1"/>
    <col min="1028" max="1028" width="11" style="262" customWidth="1"/>
    <col min="1029" max="1029" width="11.5703125" style="262" customWidth="1"/>
    <col min="1030" max="1030" width="11.28515625" style="262" customWidth="1"/>
    <col min="1031" max="1031" width="11" style="262" customWidth="1"/>
    <col min="1032" max="1032" width="12.42578125" style="262" customWidth="1"/>
    <col min="1033" max="1033" width="13.140625" style="262" customWidth="1"/>
    <col min="1034" max="1034" width="10.7109375" style="262" customWidth="1"/>
    <col min="1035" max="1280" width="9.140625" style="262"/>
    <col min="1281" max="1281" width="89" style="262" customWidth="1"/>
    <col min="1282" max="1282" width="11.42578125" style="262" customWidth="1"/>
    <col min="1283" max="1283" width="12.140625" style="262" customWidth="1"/>
    <col min="1284" max="1284" width="11" style="262" customWidth="1"/>
    <col min="1285" max="1285" width="11.5703125" style="262" customWidth="1"/>
    <col min="1286" max="1286" width="11.28515625" style="262" customWidth="1"/>
    <col min="1287" max="1287" width="11" style="262" customWidth="1"/>
    <col min="1288" max="1288" width="12.42578125" style="262" customWidth="1"/>
    <col min="1289" max="1289" width="13.140625" style="262" customWidth="1"/>
    <col min="1290" max="1290" width="10.7109375" style="262" customWidth="1"/>
    <col min="1291" max="1536" width="9.140625" style="262"/>
    <col min="1537" max="1537" width="89" style="262" customWidth="1"/>
    <col min="1538" max="1538" width="11.42578125" style="262" customWidth="1"/>
    <col min="1539" max="1539" width="12.140625" style="262" customWidth="1"/>
    <col min="1540" max="1540" width="11" style="262" customWidth="1"/>
    <col min="1541" max="1541" width="11.5703125" style="262" customWidth="1"/>
    <col min="1542" max="1542" width="11.28515625" style="262" customWidth="1"/>
    <col min="1543" max="1543" width="11" style="262" customWidth="1"/>
    <col min="1544" max="1544" width="12.42578125" style="262" customWidth="1"/>
    <col min="1545" max="1545" width="13.140625" style="262" customWidth="1"/>
    <col min="1546" max="1546" width="10.7109375" style="262" customWidth="1"/>
    <col min="1547" max="1792" width="9.140625" style="262"/>
    <col min="1793" max="1793" width="89" style="262" customWidth="1"/>
    <col min="1794" max="1794" width="11.42578125" style="262" customWidth="1"/>
    <col min="1795" max="1795" width="12.140625" style="262" customWidth="1"/>
    <col min="1796" max="1796" width="11" style="262" customWidth="1"/>
    <col min="1797" max="1797" width="11.5703125" style="262" customWidth="1"/>
    <col min="1798" max="1798" width="11.28515625" style="262" customWidth="1"/>
    <col min="1799" max="1799" width="11" style="262" customWidth="1"/>
    <col min="1800" max="1800" width="12.42578125" style="262" customWidth="1"/>
    <col min="1801" max="1801" width="13.140625" style="262" customWidth="1"/>
    <col min="1802" max="1802" width="10.7109375" style="262" customWidth="1"/>
    <col min="1803" max="2048" width="9.140625" style="262"/>
    <col min="2049" max="2049" width="89" style="262" customWidth="1"/>
    <col min="2050" max="2050" width="11.42578125" style="262" customWidth="1"/>
    <col min="2051" max="2051" width="12.140625" style="262" customWidth="1"/>
    <col min="2052" max="2052" width="11" style="262" customWidth="1"/>
    <col min="2053" max="2053" width="11.5703125" style="262" customWidth="1"/>
    <col min="2054" max="2054" width="11.28515625" style="262" customWidth="1"/>
    <col min="2055" max="2055" width="11" style="262" customWidth="1"/>
    <col min="2056" max="2056" width="12.42578125" style="262" customWidth="1"/>
    <col min="2057" max="2057" width="13.140625" style="262" customWidth="1"/>
    <col min="2058" max="2058" width="10.7109375" style="262" customWidth="1"/>
    <col min="2059" max="2304" width="9.140625" style="262"/>
    <col min="2305" max="2305" width="89" style="262" customWidth="1"/>
    <col min="2306" max="2306" width="11.42578125" style="262" customWidth="1"/>
    <col min="2307" max="2307" width="12.140625" style="262" customWidth="1"/>
    <col min="2308" max="2308" width="11" style="262" customWidth="1"/>
    <col min="2309" max="2309" width="11.5703125" style="262" customWidth="1"/>
    <col min="2310" max="2310" width="11.28515625" style="262" customWidth="1"/>
    <col min="2311" max="2311" width="11" style="262" customWidth="1"/>
    <col min="2312" max="2312" width="12.42578125" style="262" customWidth="1"/>
    <col min="2313" max="2313" width="13.140625" style="262" customWidth="1"/>
    <col min="2314" max="2314" width="10.7109375" style="262" customWidth="1"/>
    <col min="2315" max="2560" width="9.140625" style="262"/>
    <col min="2561" max="2561" width="89" style="262" customWidth="1"/>
    <col min="2562" max="2562" width="11.42578125" style="262" customWidth="1"/>
    <col min="2563" max="2563" width="12.140625" style="262" customWidth="1"/>
    <col min="2564" max="2564" width="11" style="262" customWidth="1"/>
    <col min="2565" max="2565" width="11.5703125" style="262" customWidth="1"/>
    <col min="2566" max="2566" width="11.28515625" style="262" customWidth="1"/>
    <col min="2567" max="2567" width="11" style="262" customWidth="1"/>
    <col min="2568" max="2568" width="12.42578125" style="262" customWidth="1"/>
    <col min="2569" max="2569" width="13.140625" style="262" customWidth="1"/>
    <col min="2570" max="2570" width="10.7109375" style="262" customWidth="1"/>
    <col min="2571" max="2816" width="9.140625" style="262"/>
    <col min="2817" max="2817" width="89" style="262" customWidth="1"/>
    <col min="2818" max="2818" width="11.42578125" style="262" customWidth="1"/>
    <col min="2819" max="2819" width="12.140625" style="262" customWidth="1"/>
    <col min="2820" max="2820" width="11" style="262" customWidth="1"/>
    <col min="2821" max="2821" width="11.5703125" style="262" customWidth="1"/>
    <col min="2822" max="2822" width="11.28515625" style="262" customWidth="1"/>
    <col min="2823" max="2823" width="11" style="262" customWidth="1"/>
    <col min="2824" max="2824" width="12.42578125" style="262" customWidth="1"/>
    <col min="2825" max="2825" width="13.140625" style="262" customWidth="1"/>
    <col min="2826" max="2826" width="10.7109375" style="262" customWidth="1"/>
    <col min="2827" max="3072" width="9.140625" style="262"/>
    <col min="3073" max="3073" width="89" style="262" customWidth="1"/>
    <col min="3074" max="3074" width="11.42578125" style="262" customWidth="1"/>
    <col min="3075" max="3075" width="12.140625" style="262" customWidth="1"/>
    <col min="3076" max="3076" width="11" style="262" customWidth="1"/>
    <col min="3077" max="3077" width="11.5703125" style="262" customWidth="1"/>
    <col min="3078" max="3078" width="11.28515625" style="262" customWidth="1"/>
    <col min="3079" max="3079" width="11" style="262" customWidth="1"/>
    <col min="3080" max="3080" width="12.42578125" style="262" customWidth="1"/>
    <col min="3081" max="3081" width="13.140625" style="262" customWidth="1"/>
    <col min="3082" max="3082" width="10.7109375" style="262" customWidth="1"/>
    <col min="3083" max="3328" width="9.140625" style="262"/>
    <col min="3329" max="3329" width="89" style="262" customWidth="1"/>
    <col min="3330" max="3330" width="11.42578125" style="262" customWidth="1"/>
    <col min="3331" max="3331" width="12.140625" style="262" customWidth="1"/>
    <col min="3332" max="3332" width="11" style="262" customWidth="1"/>
    <col min="3333" max="3333" width="11.5703125" style="262" customWidth="1"/>
    <col min="3334" max="3334" width="11.28515625" style="262" customWidth="1"/>
    <col min="3335" max="3335" width="11" style="262" customWidth="1"/>
    <col min="3336" max="3336" width="12.42578125" style="262" customWidth="1"/>
    <col min="3337" max="3337" width="13.140625" style="262" customWidth="1"/>
    <col min="3338" max="3338" width="10.7109375" style="262" customWidth="1"/>
    <col min="3339" max="3584" width="9.140625" style="262"/>
    <col min="3585" max="3585" width="89" style="262" customWidth="1"/>
    <col min="3586" max="3586" width="11.42578125" style="262" customWidth="1"/>
    <col min="3587" max="3587" width="12.140625" style="262" customWidth="1"/>
    <col min="3588" max="3588" width="11" style="262" customWidth="1"/>
    <col min="3589" max="3589" width="11.5703125" style="262" customWidth="1"/>
    <col min="3590" max="3590" width="11.28515625" style="262" customWidth="1"/>
    <col min="3591" max="3591" width="11" style="262" customWidth="1"/>
    <col min="3592" max="3592" width="12.42578125" style="262" customWidth="1"/>
    <col min="3593" max="3593" width="13.140625" style="262" customWidth="1"/>
    <col min="3594" max="3594" width="10.7109375" style="262" customWidth="1"/>
    <col min="3595" max="3840" width="9.140625" style="262"/>
    <col min="3841" max="3841" width="89" style="262" customWidth="1"/>
    <col min="3842" max="3842" width="11.42578125" style="262" customWidth="1"/>
    <col min="3843" max="3843" width="12.140625" style="262" customWidth="1"/>
    <col min="3844" max="3844" width="11" style="262" customWidth="1"/>
    <col min="3845" max="3845" width="11.5703125" style="262" customWidth="1"/>
    <col min="3846" max="3846" width="11.28515625" style="262" customWidth="1"/>
    <col min="3847" max="3847" width="11" style="262" customWidth="1"/>
    <col min="3848" max="3848" width="12.42578125" style="262" customWidth="1"/>
    <col min="3849" max="3849" width="13.140625" style="262" customWidth="1"/>
    <col min="3850" max="3850" width="10.7109375" style="262" customWidth="1"/>
    <col min="3851" max="4096" width="9.140625" style="262"/>
    <col min="4097" max="4097" width="89" style="262" customWidth="1"/>
    <col min="4098" max="4098" width="11.42578125" style="262" customWidth="1"/>
    <col min="4099" max="4099" width="12.140625" style="262" customWidth="1"/>
    <col min="4100" max="4100" width="11" style="262" customWidth="1"/>
    <col min="4101" max="4101" width="11.5703125" style="262" customWidth="1"/>
    <col min="4102" max="4102" width="11.28515625" style="262" customWidth="1"/>
    <col min="4103" max="4103" width="11" style="262" customWidth="1"/>
    <col min="4104" max="4104" width="12.42578125" style="262" customWidth="1"/>
    <col min="4105" max="4105" width="13.140625" style="262" customWidth="1"/>
    <col min="4106" max="4106" width="10.7109375" style="262" customWidth="1"/>
    <col min="4107" max="4352" width="9.140625" style="262"/>
    <col min="4353" max="4353" width="89" style="262" customWidth="1"/>
    <col min="4354" max="4354" width="11.42578125" style="262" customWidth="1"/>
    <col min="4355" max="4355" width="12.140625" style="262" customWidth="1"/>
    <col min="4356" max="4356" width="11" style="262" customWidth="1"/>
    <col min="4357" max="4357" width="11.5703125" style="262" customWidth="1"/>
    <col min="4358" max="4358" width="11.28515625" style="262" customWidth="1"/>
    <col min="4359" max="4359" width="11" style="262" customWidth="1"/>
    <col min="4360" max="4360" width="12.42578125" style="262" customWidth="1"/>
    <col min="4361" max="4361" width="13.140625" style="262" customWidth="1"/>
    <col min="4362" max="4362" width="10.7109375" style="262" customWidth="1"/>
    <col min="4363" max="4608" width="9.140625" style="262"/>
    <col min="4609" max="4609" width="89" style="262" customWidth="1"/>
    <col min="4610" max="4610" width="11.42578125" style="262" customWidth="1"/>
    <col min="4611" max="4611" width="12.140625" style="262" customWidth="1"/>
    <col min="4612" max="4612" width="11" style="262" customWidth="1"/>
    <col min="4613" max="4613" width="11.5703125" style="262" customWidth="1"/>
    <col min="4614" max="4614" width="11.28515625" style="262" customWidth="1"/>
    <col min="4615" max="4615" width="11" style="262" customWidth="1"/>
    <col min="4616" max="4616" width="12.42578125" style="262" customWidth="1"/>
    <col min="4617" max="4617" width="13.140625" style="262" customWidth="1"/>
    <col min="4618" max="4618" width="10.7109375" style="262" customWidth="1"/>
    <col min="4619" max="4864" width="9.140625" style="262"/>
    <col min="4865" max="4865" width="89" style="262" customWidth="1"/>
    <col min="4866" max="4866" width="11.42578125" style="262" customWidth="1"/>
    <col min="4867" max="4867" width="12.140625" style="262" customWidth="1"/>
    <col min="4868" max="4868" width="11" style="262" customWidth="1"/>
    <col min="4869" max="4869" width="11.5703125" style="262" customWidth="1"/>
    <col min="4870" max="4870" width="11.28515625" style="262" customWidth="1"/>
    <col min="4871" max="4871" width="11" style="262" customWidth="1"/>
    <col min="4872" max="4872" width="12.42578125" style="262" customWidth="1"/>
    <col min="4873" max="4873" width="13.140625" style="262" customWidth="1"/>
    <col min="4874" max="4874" width="10.7109375" style="262" customWidth="1"/>
    <col min="4875" max="5120" width="9.140625" style="262"/>
    <col min="5121" max="5121" width="89" style="262" customWidth="1"/>
    <col min="5122" max="5122" width="11.42578125" style="262" customWidth="1"/>
    <col min="5123" max="5123" width="12.140625" style="262" customWidth="1"/>
    <col min="5124" max="5124" width="11" style="262" customWidth="1"/>
    <col min="5125" max="5125" width="11.5703125" style="262" customWidth="1"/>
    <col min="5126" max="5126" width="11.28515625" style="262" customWidth="1"/>
    <col min="5127" max="5127" width="11" style="262" customWidth="1"/>
    <col min="5128" max="5128" width="12.42578125" style="262" customWidth="1"/>
    <col min="5129" max="5129" width="13.140625" style="262" customWidth="1"/>
    <col min="5130" max="5130" width="10.7109375" style="262" customWidth="1"/>
    <col min="5131" max="5376" width="9.140625" style="262"/>
    <col min="5377" max="5377" width="89" style="262" customWidth="1"/>
    <col min="5378" max="5378" width="11.42578125" style="262" customWidth="1"/>
    <col min="5379" max="5379" width="12.140625" style="262" customWidth="1"/>
    <col min="5380" max="5380" width="11" style="262" customWidth="1"/>
    <col min="5381" max="5381" width="11.5703125" style="262" customWidth="1"/>
    <col min="5382" max="5382" width="11.28515625" style="262" customWidth="1"/>
    <col min="5383" max="5383" width="11" style="262" customWidth="1"/>
    <col min="5384" max="5384" width="12.42578125" style="262" customWidth="1"/>
    <col min="5385" max="5385" width="13.140625" style="262" customWidth="1"/>
    <col min="5386" max="5386" width="10.7109375" style="262" customWidth="1"/>
    <col min="5387" max="5632" width="9.140625" style="262"/>
    <col min="5633" max="5633" width="89" style="262" customWidth="1"/>
    <col min="5634" max="5634" width="11.42578125" style="262" customWidth="1"/>
    <col min="5635" max="5635" width="12.140625" style="262" customWidth="1"/>
    <col min="5636" max="5636" width="11" style="262" customWidth="1"/>
    <col min="5637" max="5637" width="11.5703125" style="262" customWidth="1"/>
    <col min="5638" max="5638" width="11.28515625" style="262" customWidth="1"/>
    <col min="5639" max="5639" width="11" style="262" customWidth="1"/>
    <col min="5640" max="5640" width="12.42578125" style="262" customWidth="1"/>
    <col min="5641" max="5641" width="13.140625" style="262" customWidth="1"/>
    <col min="5642" max="5642" width="10.7109375" style="262" customWidth="1"/>
    <col min="5643" max="5888" width="9.140625" style="262"/>
    <col min="5889" max="5889" width="89" style="262" customWidth="1"/>
    <col min="5890" max="5890" width="11.42578125" style="262" customWidth="1"/>
    <col min="5891" max="5891" width="12.140625" style="262" customWidth="1"/>
    <col min="5892" max="5892" width="11" style="262" customWidth="1"/>
    <col min="5893" max="5893" width="11.5703125" style="262" customWidth="1"/>
    <col min="5894" max="5894" width="11.28515625" style="262" customWidth="1"/>
    <col min="5895" max="5895" width="11" style="262" customWidth="1"/>
    <col min="5896" max="5896" width="12.42578125" style="262" customWidth="1"/>
    <col min="5897" max="5897" width="13.140625" style="262" customWidth="1"/>
    <col min="5898" max="5898" width="10.7109375" style="262" customWidth="1"/>
    <col min="5899" max="6144" width="9.140625" style="262"/>
    <col min="6145" max="6145" width="89" style="262" customWidth="1"/>
    <col min="6146" max="6146" width="11.42578125" style="262" customWidth="1"/>
    <col min="6147" max="6147" width="12.140625" style="262" customWidth="1"/>
    <col min="6148" max="6148" width="11" style="262" customWidth="1"/>
    <col min="6149" max="6149" width="11.5703125" style="262" customWidth="1"/>
    <col min="6150" max="6150" width="11.28515625" style="262" customWidth="1"/>
    <col min="6151" max="6151" width="11" style="262" customWidth="1"/>
    <col min="6152" max="6152" width="12.42578125" style="262" customWidth="1"/>
    <col min="6153" max="6153" width="13.140625" style="262" customWidth="1"/>
    <col min="6154" max="6154" width="10.7109375" style="262" customWidth="1"/>
    <col min="6155" max="6400" width="9.140625" style="262"/>
    <col min="6401" max="6401" width="89" style="262" customWidth="1"/>
    <col min="6402" max="6402" width="11.42578125" style="262" customWidth="1"/>
    <col min="6403" max="6403" width="12.140625" style="262" customWidth="1"/>
    <col min="6404" max="6404" width="11" style="262" customWidth="1"/>
    <col min="6405" max="6405" width="11.5703125" style="262" customWidth="1"/>
    <col min="6406" max="6406" width="11.28515625" style="262" customWidth="1"/>
    <col min="6407" max="6407" width="11" style="262" customWidth="1"/>
    <col min="6408" max="6408" width="12.42578125" style="262" customWidth="1"/>
    <col min="6409" max="6409" width="13.140625" style="262" customWidth="1"/>
    <col min="6410" max="6410" width="10.7109375" style="262" customWidth="1"/>
    <col min="6411" max="6656" width="9.140625" style="262"/>
    <col min="6657" max="6657" width="89" style="262" customWidth="1"/>
    <col min="6658" max="6658" width="11.42578125" style="262" customWidth="1"/>
    <col min="6659" max="6659" width="12.140625" style="262" customWidth="1"/>
    <col min="6660" max="6660" width="11" style="262" customWidth="1"/>
    <col min="6661" max="6661" width="11.5703125" style="262" customWidth="1"/>
    <col min="6662" max="6662" width="11.28515625" style="262" customWidth="1"/>
    <col min="6663" max="6663" width="11" style="262" customWidth="1"/>
    <col min="6664" max="6664" width="12.42578125" style="262" customWidth="1"/>
    <col min="6665" max="6665" width="13.140625" style="262" customWidth="1"/>
    <col min="6666" max="6666" width="10.7109375" style="262" customWidth="1"/>
    <col min="6667" max="6912" width="9.140625" style="262"/>
    <col min="6913" max="6913" width="89" style="262" customWidth="1"/>
    <col min="6914" max="6914" width="11.42578125" style="262" customWidth="1"/>
    <col min="6915" max="6915" width="12.140625" style="262" customWidth="1"/>
    <col min="6916" max="6916" width="11" style="262" customWidth="1"/>
    <col min="6917" max="6917" width="11.5703125" style="262" customWidth="1"/>
    <col min="6918" max="6918" width="11.28515625" style="262" customWidth="1"/>
    <col min="6919" max="6919" width="11" style="262" customWidth="1"/>
    <col min="6920" max="6920" width="12.42578125" style="262" customWidth="1"/>
    <col min="6921" max="6921" width="13.140625" style="262" customWidth="1"/>
    <col min="6922" max="6922" width="10.7109375" style="262" customWidth="1"/>
    <col min="6923" max="7168" width="9.140625" style="262"/>
    <col min="7169" max="7169" width="89" style="262" customWidth="1"/>
    <col min="7170" max="7170" width="11.42578125" style="262" customWidth="1"/>
    <col min="7171" max="7171" width="12.140625" style="262" customWidth="1"/>
    <col min="7172" max="7172" width="11" style="262" customWidth="1"/>
    <col min="7173" max="7173" width="11.5703125" style="262" customWidth="1"/>
    <col min="7174" max="7174" width="11.28515625" style="262" customWidth="1"/>
    <col min="7175" max="7175" width="11" style="262" customWidth="1"/>
    <col min="7176" max="7176" width="12.42578125" style="262" customWidth="1"/>
    <col min="7177" max="7177" width="13.140625" style="262" customWidth="1"/>
    <col min="7178" max="7178" width="10.7109375" style="262" customWidth="1"/>
    <col min="7179" max="7424" width="9.140625" style="262"/>
    <col min="7425" max="7425" width="89" style="262" customWidth="1"/>
    <col min="7426" max="7426" width="11.42578125" style="262" customWidth="1"/>
    <col min="7427" max="7427" width="12.140625" style="262" customWidth="1"/>
    <col min="7428" max="7428" width="11" style="262" customWidth="1"/>
    <col min="7429" max="7429" width="11.5703125" style="262" customWidth="1"/>
    <col min="7430" max="7430" width="11.28515625" style="262" customWidth="1"/>
    <col min="7431" max="7431" width="11" style="262" customWidth="1"/>
    <col min="7432" max="7432" width="12.42578125" style="262" customWidth="1"/>
    <col min="7433" max="7433" width="13.140625" style="262" customWidth="1"/>
    <col min="7434" max="7434" width="10.7109375" style="262" customWidth="1"/>
    <col min="7435" max="7680" width="9.140625" style="262"/>
    <col min="7681" max="7681" width="89" style="262" customWidth="1"/>
    <col min="7682" max="7682" width="11.42578125" style="262" customWidth="1"/>
    <col min="7683" max="7683" width="12.140625" style="262" customWidth="1"/>
    <col min="7684" max="7684" width="11" style="262" customWidth="1"/>
    <col min="7685" max="7685" width="11.5703125" style="262" customWidth="1"/>
    <col min="7686" max="7686" width="11.28515625" style="262" customWidth="1"/>
    <col min="7687" max="7687" width="11" style="262" customWidth="1"/>
    <col min="7688" max="7688" width="12.42578125" style="262" customWidth="1"/>
    <col min="7689" max="7689" width="13.140625" style="262" customWidth="1"/>
    <col min="7690" max="7690" width="10.7109375" style="262" customWidth="1"/>
    <col min="7691" max="7936" width="9.140625" style="262"/>
    <col min="7937" max="7937" width="89" style="262" customWidth="1"/>
    <col min="7938" max="7938" width="11.42578125" style="262" customWidth="1"/>
    <col min="7939" max="7939" width="12.140625" style="262" customWidth="1"/>
    <col min="7940" max="7940" width="11" style="262" customWidth="1"/>
    <col min="7941" max="7941" width="11.5703125" style="262" customWidth="1"/>
    <col min="7942" max="7942" width="11.28515625" style="262" customWidth="1"/>
    <col min="7943" max="7943" width="11" style="262" customWidth="1"/>
    <col min="7944" max="7944" width="12.42578125" style="262" customWidth="1"/>
    <col min="7945" max="7945" width="13.140625" style="262" customWidth="1"/>
    <col min="7946" max="7946" width="10.7109375" style="262" customWidth="1"/>
    <col min="7947" max="8192" width="9.140625" style="262"/>
    <col min="8193" max="8193" width="89" style="262" customWidth="1"/>
    <col min="8194" max="8194" width="11.42578125" style="262" customWidth="1"/>
    <col min="8195" max="8195" width="12.140625" style="262" customWidth="1"/>
    <col min="8196" max="8196" width="11" style="262" customWidth="1"/>
    <col min="8197" max="8197" width="11.5703125" style="262" customWidth="1"/>
    <col min="8198" max="8198" width="11.28515625" style="262" customWidth="1"/>
    <col min="8199" max="8199" width="11" style="262" customWidth="1"/>
    <col min="8200" max="8200" width="12.42578125" style="262" customWidth="1"/>
    <col min="8201" max="8201" width="13.140625" style="262" customWidth="1"/>
    <col min="8202" max="8202" width="10.7109375" style="262" customWidth="1"/>
    <col min="8203" max="8448" width="9.140625" style="262"/>
    <col min="8449" max="8449" width="89" style="262" customWidth="1"/>
    <col min="8450" max="8450" width="11.42578125" style="262" customWidth="1"/>
    <col min="8451" max="8451" width="12.140625" style="262" customWidth="1"/>
    <col min="8452" max="8452" width="11" style="262" customWidth="1"/>
    <col min="8453" max="8453" width="11.5703125" style="262" customWidth="1"/>
    <col min="8454" max="8454" width="11.28515625" style="262" customWidth="1"/>
    <col min="8455" max="8455" width="11" style="262" customWidth="1"/>
    <col min="8456" max="8456" width="12.42578125" style="262" customWidth="1"/>
    <col min="8457" max="8457" width="13.140625" style="262" customWidth="1"/>
    <col min="8458" max="8458" width="10.7109375" style="262" customWidth="1"/>
    <col min="8459" max="8704" width="9.140625" style="262"/>
    <col min="8705" max="8705" width="89" style="262" customWidth="1"/>
    <col min="8706" max="8706" width="11.42578125" style="262" customWidth="1"/>
    <col min="8707" max="8707" width="12.140625" style="262" customWidth="1"/>
    <col min="8708" max="8708" width="11" style="262" customWidth="1"/>
    <col min="8709" max="8709" width="11.5703125" style="262" customWidth="1"/>
    <col min="8710" max="8710" width="11.28515625" style="262" customWidth="1"/>
    <col min="8711" max="8711" width="11" style="262" customWidth="1"/>
    <col min="8712" max="8712" width="12.42578125" style="262" customWidth="1"/>
    <col min="8713" max="8713" width="13.140625" style="262" customWidth="1"/>
    <col min="8714" max="8714" width="10.7109375" style="262" customWidth="1"/>
    <col min="8715" max="8960" width="9.140625" style="262"/>
    <col min="8961" max="8961" width="89" style="262" customWidth="1"/>
    <col min="8962" max="8962" width="11.42578125" style="262" customWidth="1"/>
    <col min="8963" max="8963" width="12.140625" style="262" customWidth="1"/>
    <col min="8964" max="8964" width="11" style="262" customWidth="1"/>
    <col min="8965" max="8965" width="11.5703125" style="262" customWidth="1"/>
    <col min="8966" max="8966" width="11.28515625" style="262" customWidth="1"/>
    <col min="8967" max="8967" width="11" style="262" customWidth="1"/>
    <col min="8968" max="8968" width="12.42578125" style="262" customWidth="1"/>
    <col min="8969" max="8969" width="13.140625" style="262" customWidth="1"/>
    <col min="8970" max="8970" width="10.7109375" style="262" customWidth="1"/>
    <col min="8971" max="9216" width="9.140625" style="262"/>
    <col min="9217" max="9217" width="89" style="262" customWidth="1"/>
    <col min="9218" max="9218" width="11.42578125" style="262" customWidth="1"/>
    <col min="9219" max="9219" width="12.140625" style="262" customWidth="1"/>
    <col min="9220" max="9220" width="11" style="262" customWidth="1"/>
    <col min="9221" max="9221" width="11.5703125" style="262" customWidth="1"/>
    <col min="9222" max="9222" width="11.28515625" style="262" customWidth="1"/>
    <col min="9223" max="9223" width="11" style="262" customWidth="1"/>
    <col min="9224" max="9224" width="12.42578125" style="262" customWidth="1"/>
    <col min="9225" max="9225" width="13.140625" style="262" customWidth="1"/>
    <col min="9226" max="9226" width="10.7109375" style="262" customWidth="1"/>
    <col min="9227" max="9472" width="9.140625" style="262"/>
    <col min="9473" max="9473" width="89" style="262" customWidth="1"/>
    <col min="9474" max="9474" width="11.42578125" style="262" customWidth="1"/>
    <col min="9475" max="9475" width="12.140625" style="262" customWidth="1"/>
    <col min="9476" max="9476" width="11" style="262" customWidth="1"/>
    <col min="9477" max="9477" width="11.5703125" style="262" customWidth="1"/>
    <col min="9478" max="9478" width="11.28515625" style="262" customWidth="1"/>
    <col min="9479" max="9479" width="11" style="262" customWidth="1"/>
    <col min="9480" max="9480" width="12.42578125" style="262" customWidth="1"/>
    <col min="9481" max="9481" width="13.140625" style="262" customWidth="1"/>
    <col min="9482" max="9482" width="10.7109375" style="262" customWidth="1"/>
    <col min="9483" max="9728" width="9.140625" style="262"/>
    <col min="9729" max="9729" width="89" style="262" customWidth="1"/>
    <col min="9730" max="9730" width="11.42578125" style="262" customWidth="1"/>
    <col min="9731" max="9731" width="12.140625" style="262" customWidth="1"/>
    <col min="9732" max="9732" width="11" style="262" customWidth="1"/>
    <col min="9733" max="9733" width="11.5703125" style="262" customWidth="1"/>
    <col min="9734" max="9734" width="11.28515625" style="262" customWidth="1"/>
    <col min="9735" max="9735" width="11" style="262" customWidth="1"/>
    <col min="9736" max="9736" width="12.42578125" style="262" customWidth="1"/>
    <col min="9737" max="9737" width="13.140625" style="262" customWidth="1"/>
    <col min="9738" max="9738" width="10.7109375" style="262" customWidth="1"/>
    <col min="9739" max="9984" width="9.140625" style="262"/>
    <col min="9985" max="9985" width="89" style="262" customWidth="1"/>
    <col min="9986" max="9986" width="11.42578125" style="262" customWidth="1"/>
    <col min="9987" max="9987" width="12.140625" style="262" customWidth="1"/>
    <col min="9988" max="9988" width="11" style="262" customWidth="1"/>
    <col min="9989" max="9989" width="11.5703125" style="262" customWidth="1"/>
    <col min="9990" max="9990" width="11.28515625" style="262" customWidth="1"/>
    <col min="9991" max="9991" width="11" style="262" customWidth="1"/>
    <col min="9992" max="9992" width="12.42578125" style="262" customWidth="1"/>
    <col min="9993" max="9993" width="13.140625" style="262" customWidth="1"/>
    <col min="9994" max="9994" width="10.7109375" style="262" customWidth="1"/>
    <col min="9995" max="10240" width="9.140625" style="262"/>
    <col min="10241" max="10241" width="89" style="262" customWidth="1"/>
    <col min="10242" max="10242" width="11.42578125" style="262" customWidth="1"/>
    <col min="10243" max="10243" width="12.140625" style="262" customWidth="1"/>
    <col min="10244" max="10244" width="11" style="262" customWidth="1"/>
    <col min="10245" max="10245" width="11.5703125" style="262" customWidth="1"/>
    <col min="10246" max="10246" width="11.28515625" style="262" customWidth="1"/>
    <col min="10247" max="10247" width="11" style="262" customWidth="1"/>
    <col min="10248" max="10248" width="12.42578125" style="262" customWidth="1"/>
    <col min="10249" max="10249" width="13.140625" style="262" customWidth="1"/>
    <col min="10250" max="10250" width="10.7109375" style="262" customWidth="1"/>
    <col min="10251" max="10496" width="9.140625" style="262"/>
    <col min="10497" max="10497" width="89" style="262" customWidth="1"/>
    <col min="10498" max="10498" width="11.42578125" style="262" customWidth="1"/>
    <col min="10499" max="10499" width="12.140625" style="262" customWidth="1"/>
    <col min="10500" max="10500" width="11" style="262" customWidth="1"/>
    <col min="10501" max="10501" width="11.5703125" style="262" customWidth="1"/>
    <col min="10502" max="10502" width="11.28515625" style="262" customWidth="1"/>
    <col min="10503" max="10503" width="11" style="262" customWidth="1"/>
    <col min="10504" max="10504" width="12.42578125" style="262" customWidth="1"/>
    <col min="10505" max="10505" width="13.140625" style="262" customWidth="1"/>
    <col min="10506" max="10506" width="10.7109375" style="262" customWidth="1"/>
    <col min="10507" max="10752" width="9.140625" style="262"/>
    <col min="10753" max="10753" width="89" style="262" customWidth="1"/>
    <col min="10754" max="10754" width="11.42578125" style="262" customWidth="1"/>
    <col min="10755" max="10755" width="12.140625" style="262" customWidth="1"/>
    <col min="10756" max="10756" width="11" style="262" customWidth="1"/>
    <col min="10757" max="10757" width="11.5703125" style="262" customWidth="1"/>
    <col min="10758" max="10758" width="11.28515625" style="262" customWidth="1"/>
    <col min="10759" max="10759" width="11" style="262" customWidth="1"/>
    <col min="10760" max="10760" width="12.42578125" style="262" customWidth="1"/>
    <col min="10761" max="10761" width="13.140625" style="262" customWidth="1"/>
    <col min="10762" max="10762" width="10.7109375" style="262" customWidth="1"/>
    <col min="10763" max="11008" width="9.140625" style="262"/>
    <col min="11009" max="11009" width="89" style="262" customWidth="1"/>
    <col min="11010" max="11010" width="11.42578125" style="262" customWidth="1"/>
    <col min="11011" max="11011" width="12.140625" style="262" customWidth="1"/>
    <col min="11012" max="11012" width="11" style="262" customWidth="1"/>
    <col min="11013" max="11013" width="11.5703125" style="262" customWidth="1"/>
    <col min="11014" max="11014" width="11.28515625" style="262" customWidth="1"/>
    <col min="11015" max="11015" width="11" style="262" customWidth="1"/>
    <col min="11016" max="11016" width="12.42578125" style="262" customWidth="1"/>
    <col min="11017" max="11017" width="13.140625" style="262" customWidth="1"/>
    <col min="11018" max="11018" width="10.7109375" style="262" customWidth="1"/>
    <col min="11019" max="11264" width="9.140625" style="262"/>
    <col min="11265" max="11265" width="89" style="262" customWidth="1"/>
    <col min="11266" max="11266" width="11.42578125" style="262" customWidth="1"/>
    <col min="11267" max="11267" width="12.140625" style="262" customWidth="1"/>
    <col min="11268" max="11268" width="11" style="262" customWidth="1"/>
    <col min="11269" max="11269" width="11.5703125" style="262" customWidth="1"/>
    <col min="11270" max="11270" width="11.28515625" style="262" customWidth="1"/>
    <col min="11271" max="11271" width="11" style="262" customWidth="1"/>
    <col min="11272" max="11272" width="12.42578125" style="262" customWidth="1"/>
    <col min="11273" max="11273" width="13.140625" style="262" customWidth="1"/>
    <col min="11274" max="11274" width="10.7109375" style="262" customWidth="1"/>
    <col min="11275" max="11520" width="9.140625" style="262"/>
    <col min="11521" max="11521" width="89" style="262" customWidth="1"/>
    <col min="11522" max="11522" width="11.42578125" style="262" customWidth="1"/>
    <col min="11523" max="11523" width="12.140625" style="262" customWidth="1"/>
    <col min="11524" max="11524" width="11" style="262" customWidth="1"/>
    <col min="11525" max="11525" width="11.5703125" style="262" customWidth="1"/>
    <col min="11526" max="11526" width="11.28515625" style="262" customWidth="1"/>
    <col min="11527" max="11527" width="11" style="262" customWidth="1"/>
    <col min="11528" max="11528" width="12.42578125" style="262" customWidth="1"/>
    <col min="11529" max="11529" width="13.140625" style="262" customWidth="1"/>
    <col min="11530" max="11530" width="10.7109375" style="262" customWidth="1"/>
    <col min="11531" max="11776" width="9.140625" style="262"/>
    <col min="11777" max="11777" width="89" style="262" customWidth="1"/>
    <col min="11778" max="11778" width="11.42578125" style="262" customWidth="1"/>
    <col min="11779" max="11779" width="12.140625" style="262" customWidth="1"/>
    <col min="11780" max="11780" width="11" style="262" customWidth="1"/>
    <col min="11781" max="11781" width="11.5703125" style="262" customWidth="1"/>
    <col min="11782" max="11782" width="11.28515625" style="262" customWidth="1"/>
    <col min="11783" max="11783" width="11" style="262" customWidth="1"/>
    <col min="11784" max="11784" width="12.42578125" style="262" customWidth="1"/>
    <col min="11785" max="11785" width="13.140625" style="262" customWidth="1"/>
    <col min="11786" max="11786" width="10.7109375" style="262" customWidth="1"/>
    <col min="11787" max="12032" width="9.140625" style="262"/>
    <col min="12033" max="12033" width="89" style="262" customWidth="1"/>
    <col min="12034" max="12034" width="11.42578125" style="262" customWidth="1"/>
    <col min="12035" max="12035" width="12.140625" style="262" customWidth="1"/>
    <col min="12036" max="12036" width="11" style="262" customWidth="1"/>
    <col min="12037" max="12037" width="11.5703125" style="262" customWidth="1"/>
    <col min="12038" max="12038" width="11.28515625" style="262" customWidth="1"/>
    <col min="12039" max="12039" width="11" style="262" customWidth="1"/>
    <col min="12040" max="12040" width="12.42578125" style="262" customWidth="1"/>
    <col min="12041" max="12041" width="13.140625" style="262" customWidth="1"/>
    <col min="12042" max="12042" width="10.7109375" style="262" customWidth="1"/>
    <col min="12043" max="12288" width="9.140625" style="262"/>
    <col min="12289" max="12289" width="89" style="262" customWidth="1"/>
    <col min="12290" max="12290" width="11.42578125" style="262" customWidth="1"/>
    <col min="12291" max="12291" width="12.140625" style="262" customWidth="1"/>
    <col min="12292" max="12292" width="11" style="262" customWidth="1"/>
    <col min="12293" max="12293" width="11.5703125" style="262" customWidth="1"/>
    <col min="12294" max="12294" width="11.28515625" style="262" customWidth="1"/>
    <col min="12295" max="12295" width="11" style="262" customWidth="1"/>
    <col min="12296" max="12296" width="12.42578125" style="262" customWidth="1"/>
    <col min="12297" max="12297" width="13.140625" style="262" customWidth="1"/>
    <col min="12298" max="12298" width="10.7109375" style="262" customWidth="1"/>
    <col min="12299" max="12544" width="9.140625" style="262"/>
    <col min="12545" max="12545" width="89" style="262" customWidth="1"/>
    <col min="12546" max="12546" width="11.42578125" style="262" customWidth="1"/>
    <col min="12547" max="12547" width="12.140625" style="262" customWidth="1"/>
    <col min="12548" max="12548" width="11" style="262" customWidth="1"/>
    <col min="12549" max="12549" width="11.5703125" style="262" customWidth="1"/>
    <col min="12550" max="12550" width="11.28515625" style="262" customWidth="1"/>
    <col min="12551" max="12551" width="11" style="262" customWidth="1"/>
    <col min="12552" max="12552" width="12.42578125" style="262" customWidth="1"/>
    <col min="12553" max="12553" width="13.140625" style="262" customWidth="1"/>
    <col min="12554" max="12554" width="10.7109375" style="262" customWidth="1"/>
    <col min="12555" max="12800" width="9.140625" style="262"/>
    <col min="12801" max="12801" width="89" style="262" customWidth="1"/>
    <col min="12802" max="12802" width="11.42578125" style="262" customWidth="1"/>
    <col min="12803" max="12803" width="12.140625" style="262" customWidth="1"/>
    <col min="12804" max="12804" width="11" style="262" customWidth="1"/>
    <col min="12805" max="12805" width="11.5703125" style="262" customWidth="1"/>
    <col min="12806" max="12806" width="11.28515625" style="262" customWidth="1"/>
    <col min="12807" max="12807" width="11" style="262" customWidth="1"/>
    <col min="12808" max="12808" width="12.42578125" style="262" customWidth="1"/>
    <col min="12809" max="12809" width="13.140625" style="262" customWidth="1"/>
    <col min="12810" max="12810" width="10.7109375" style="262" customWidth="1"/>
    <col min="12811" max="13056" width="9.140625" style="262"/>
    <col min="13057" max="13057" width="89" style="262" customWidth="1"/>
    <col min="13058" max="13058" width="11.42578125" style="262" customWidth="1"/>
    <col min="13059" max="13059" width="12.140625" style="262" customWidth="1"/>
    <col min="13060" max="13060" width="11" style="262" customWidth="1"/>
    <col min="13061" max="13061" width="11.5703125" style="262" customWidth="1"/>
    <col min="13062" max="13062" width="11.28515625" style="262" customWidth="1"/>
    <col min="13063" max="13063" width="11" style="262" customWidth="1"/>
    <col min="13064" max="13064" width="12.42578125" style="262" customWidth="1"/>
    <col min="13065" max="13065" width="13.140625" style="262" customWidth="1"/>
    <col min="13066" max="13066" width="10.7109375" style="262" customWidth="1"/>
    <col min="13067" max="13312" width="9.140625" style="262"/>
    <col min="13313" max="13313" width="89" style="262" customWidth="1"/>
    <col min="13314" max="13314" width="11.42578125" style="262" customWidth="1"/>
    <col min="13315" max="13315" width="12.140625" style="262" customWidth="1"/>
    <col min="13316" max="13316" width="11" style="262" customWidth="1"/>
    <col min="13317" max="13317" width="11.5703125" style="262" customWidth="1"/>
    <col min="13318" max="13318" width="11.28515625" style="262" customWidth="1"/>
    <col min="13319" max="13319" width="11" style="262" customWidth="1"/>
    <col min="13320" max="13320" width="12.42578125" style="262" customWidth="1"/>
    <col min="13321" max="13321" width="13.140625" style="262" customWidth="1"/>
    <col min="13322" max="13322" width="10.7109375" style="262" customWidth="1"/>
    <col min="13323" max="13568" width="9.140625" style="262"/>
    <col min="13569" max="13569" width="89" style="262" customWidth="1"/>
    <col min="13570" max="13570" width="11.42578125" style="262" customWidth="1"/>
    <col min="13571" max="13571" width="12.140625" style="262" customWidth="1"/>
    <col min="13572" max="13572" width="11" style="262" customWidth="1"/>
    <col min="13573" max="13573" width="11.5703125" style="262" customWidth="1"/>
    <col min="13574" max="13574" width="11.28515625" style="262" customWidth="1"/>
    <col min="13575" max="13575" width="11" style="262" customWidth="1"/>
    <col min="13576" max="13576" width="12.42578125" style="262" customWidth="1"/>
    <col min="13577" max="13577" width="13.140625" style="262" customWidth="1"/>
    <col min="13578" max="13578" width="10.7109375" style="262" customWidth="1"/>
    <col min="13579" max="13824" width="9.140625" style="262"/>
    <col min="13825" max="13825" width="89" style="262" customWidth="1"/>
    <col min="13826" max="13826" width="11.42578125" style="262" customWidth="1"/>
    <col min="13827" max="13827" width="12.140625" style="262" customWidth="1"/>
    <col min="13828" max="13828" width="11" style="262" customWidth="1"/>
    <col min="13829" max="13829" width="11.5703125" style="262" customWidth="1"/>
    <col min="13830" max="13830" width="11.28515625" style="262" customWidth="1"/>
    <col min="13831" max="13831" width="11" style="262" customWidth="1"/>
    <col min="13832" max="13832" width="12.42578125" style="262" customWidth="1"/>
    <col min="13833" max="13833" width="13.140625" style="262" customWidth="1"/>
    <col min="13834" max="13834" width="10.7109375" style="262" customWidth="1"/>
    <col min="13835" max="14080" width="9.140625" style="262"/>
    <col min="14081" max="14081" width="89" style="262" customWidth="1"/>
    <col min="14082" max="14082" width="11.42578125" style="262" customWidth="1"/>
    <col min="14083" max="14083" width="12.140625" style="262" customWidth="1"/>
    <col min="14084" max="14084" width="11" style="262" customWidth="1"/>
    <col min="14085" max="14085" width="11.5703125" style="262" customWidth="1"/>
    <col min="14086" max="14086" width="11.28515625" style="262" customWidth="1"/>
    <col min="14087" max="14087" width="11" style="262" customWidth="1"/>
    <col min="14088" max="14088" width="12.42578125" style="262" customWidth="1"/>
    <col min="14089" max="14089" width="13.140625" style="262" customWidth="1"/>
    <col min="14090" max="14090" width="10.7109375" style="262" customWidth="1"/>
    <col min="14091" max="14336" width="9.140625" style="262"/>
    <col min="14337" max="14337" width="89" style="262" customWidth="1"/>
    <col min="14338" max="14338" width="11.42578125" style="262" customWidth="1"/>
    <col min="14339" max="14339" width="12.140625" style="262" customWidth="1"/>
    <col min="14340" max="14340" width="11" style="262" customWidth="1"/>
    <col min="14341" max="14341" width="11.5703125" style="262" customWidth="1"/>
    <col min="14342" max="14342" width="11.28515625" style="262" customWidth="1"/>
    <col min="14343" max="14343" width="11" style="262" customWidth="1"/>
    <col min="14344" max="14344" width="12.42578125" style="262" customWidth="1"/>
    <col min="14345" max="14345" width="13.140625" style="262" customWidth="1"/>
    <col min="14346" max="14346" width="10.7109375" style="262" customWidth="1"/>
    <col min="14347" max="14592" width="9.140625" style="262"/>
    <col min="14593" max="14593" width="89" style="262" customWidth="1"/>
    <col min="14594" max="14594" width="11.42578125" style="262" customWidth="1"/>
    <col min="14595" max="14595" width="12.140625" style="262" customWidth="1"/>
    <col min="14596" max="14596" width="11" style="262" customWidth="1"/>
    <col min="14597" max="14597" width="11.5703125" style="262" customWidth="1"/>
    <col min="14598" max="14598" width="11.28515625" style="262" customWidth="1"/>
    <col min="14599" max="14599" width="11" style="262" customWidth="1"/>
    <col min="14600" max="14600" width="12.42578125" style="262" customWidth="1"/>
    <col min="14601" max="14601" width="13.140625" style="262" customWidth="1"/>
    <col min="14602" max="14602" width="10.7109375" style="262" customWidth="1"/>
    <col min="14603" max="14848" width="9.140625" style="262"/>
    <col min="14849" max="14849" width="89" style="262" customWidth="1"/>
    <col min="14850" max="14850" width="11.42578125" style="262" customWidth="1"/>
    <col min="14851" max="14851" width="12.140625" style="262" customWidth="1"/>
    <col min="14852" max="14852" width="11" style="262" customWidth="1"/>
    <col min="14853" max="14853" width="11.5703125" style="262" customWidth="1"/>
    <col min="14854" max="14854" width="11.28515625" style="262" customWidth="1"/>
    <col min="14855" max="14855" width="11" style="262" customWidth="1"/>
    <col min="14856" max="14856" width="12.42578125" style="262" customWidth="1"/>
    <col min="14857" max="14857" width="13.140625" style="262" customWidth="1"/>
    <col min="14858" max="14858" width="10.7109375" style="262" customWidth="1"/>
    <col min="14859" max="15104" width="9.140625" style="262"/>
    <col min="15105" max="15105" width="89" style="262" customWidth="1"/>
    <col min="15106" max="15106" width="11.42578125" style="262" customWidth="1"/>
    <col min="15107" max="15107" width="12.140625" style="262" customWidth="1"/>
    <col min="15108" max="15108" width="11" style="262" customWidth="1"/>
    <col min="15109" max="15109" width="11.5703125" style="262" customWidth="1"/>
    <col min="15110" max="15110" width="11.28515625" style="262" customWidth="1"/>
    <col min="15111" max="15111" width="11" style="262" customWidth="1"/>
    <col min="15112" max="15112" width="12.42578125" style="262" customWidth="1"/>
    <col min="15113" max="15113" width="13.140625" style="262" customWidth="1"/>
    <col min="15114" max="15114" width="10.7109375" style="262" customWidth="1"/>
    <col min="15115" max="15360" width="9.140625" style="262"/>
    <col min="15361" max="15361" width="89" style="262" customWidth="1"/>
    <col min="15362" max="15362" width="11.42578125" style="262" customWidth="1"/>
    <col min="15363" max="15363" width="12.140625" style="262" customWidth="1"/>
    <col min="15364" max="15364" width="11" style="262" customWidth="1"/>
    <col min="15365" max="15365" width="11.5703125" style="262" customWidth="1"/>
    <col min="15366" max="15366" width="11.28515625" style="262" customWidth="1"/>
    <col min="15367" max="15367" width="11" style="262" customWidth="1"/>
    <col min="15368" max="15368" width="12.42578125" style="262" customWidth="1"/>
    <col min="15369" max="15369" width="13.140625" style="262" customWidth="1"/>
    <col min="15370" max="15370" width="10.7109375" style="262" customWidth="1"/>
    <col min="15371" max="15616" width="9.140625" style="262"/>
    <col min="15617" max="15617" width="89" style="262" customWidth="1"/>
    <col min="15618" max="15618" width="11.42578125" style="262" customWidth="1"/>
    <col min="15619" max="15619" width="12.140625" style="262" customWidth="1"/>
    <col min="15620" max="15620" width="11" style="262" customWidth="1"/>
    <col min="15621" max="15621" width="11.5703125" style="262" customWidth="1"/>
    <col min="15622" max="15622" width="11.28515625" style="262" customWidth="1"/>
    <col min="15623" max="15623" width="11" style="262" customWidth="1"/>
    <col min="15624" max="15624" width="12.42578125" style="262" customWidth="1"/>
    <col min="15625" max="15625" width="13.140625" style="262" customWidth="1"/>
    <col min="15626" max="15626" width="10.7109375" style="262" customWidth="1"/>
    <col min="15627" max="15872" width="9.140625" style="262"/>
    <col min="15873" max="15873" width="89" style="262" customWidth="1"/>
    <col min="15874" max="15874" width="11.42578125" style="262" customWidth="1"/>
    <col min="15875" max="15875" width="12.140625" style="262" customWidth="1"/>
    <col min="15876" max="15876" width="11" style="262" customWidth="1"/>
    <col min="15877" max="15877" width="11.5703125" style="262" customWidth="1"/>
    <col min="15878" max="15878" width="11.28515625" style="262" customWidth="1"/>
    <col min="15879" max="15879" width="11" style="262" customWidth="1"/>
    <col min="15880" max="15880" width="12.42578125" style="262" customWidth="1"/>
    <col min="15881" max="15881" width="13.140625" style="262" customWidth="1"/>
    <col min="15882" max="15882" width="10.7109375" style="262" customWidth="1"/>
    <col min="15883" max="16128" width="9.140625" style="262"/>
    <col min="16129" max="16129" width="89" style="262" customWidth="1"/>
    <col min="16130" max="16130" width="11.42578125" style="262" customWidth="1"/>
    <col min="16131" max="16131" width="12.140625" style="262" customWidth="1"/>
    <col min="16132" max="16132" width="11" style="262" customWidth="1"/>
    <col min="16133" max="16133" width="11.5703125" style="262" customWidth="1"/>
    <col min="16134" max="16134" width="11.28515625" style="262" customWidth="1"/>
    <col min="16135" max="16135" width="11" style="262" customWidth="1"/>
    <col min="16136" max="16136" width="12.42578125" style="262" customWidth="1"/>
    <col min="16137" max="16137" width="13.140625" style="262" customWidth="1"/>
    <col min="16138" max="16138" width="10.7109375" style="262" customWidth="1"/>
    <col min="16139" max="16384" width="9.140625" style="262"/>
  </cols>
  <sheetData>
    <row r="1" spans="1:15" ht="68.25" customHeight="1">
      <c r="A1" s="4338" t="s">
        <v>340</v>
      </c>
      <c r="B1" s="4338"/>
      <c r="C1" s="4338"/>
      <c r="D1" s="4338"/>
      <c r="E1" s="4338"/>
      <c r="F1" s="4338"/>
      <c r="G1" s="4338"/>
      <c r="H1" s="4338"/>
      <c r="I1" s="4338"/>
      <c r="J1" s="4338"/>
      <c r="K1" s="2194"/>
      <c r="L1" s="2194"/>
      <c r="M1" s="2099"/>
      <c r="N1" s="2099"/>
      <c r="O1" s="2099"/>
    </row>
    <row r="2" spans="1:15" ht="24.75" customHeight="1">
      <c r="A2" s="4337" t="s">
        <v>383</v>
      </c>
      <c r="B2" s="4337"/>
      <c r="C2" s="4337"/>
      <c r="D2" s="4337"/>
      <c r="E2" s="4337"/>
      <c r="F2" s="4337"/>
      <c r="G2" s="4337"/>
      <c r="H2" s="4337"/>
      <c r="I2" s="4337"/>
      <c r="J2" s="4337"/>
      <c r="K2" s="2194"/>
      <c r="L2" s="2194"/>
      <c r="M2" s="2099"/>
      <c r="N2" s="2099"/>
      <c r="O2" s="2099"/>
    </row>
    <row r="3" spans="1:15" ht="19.5" customHeight="1" thickBot="1">
      <c r="A3" s="2200"/>
      <c r="B3" s="2196"/>
      <c r="C3" s="2196"/>
      <c r="D3" s="2196"/>
      <c r="E3" s="2196"/>
      <c r="F3" s="2196"/>
      <c r="G3" s="2196"/>
      <c r="H3" s="2196"/>
      <c r="I3" s="2196"/>
      <c r="J3" s="2196"/>
      <c r="K3" s="2194"/>
      <c r="L3" s="2194"/>
      <c r="M3" s="2099"/>
      <c r="N3" s="2099"/>
      <c r="O3" s="2099"/>
    </row>
    <row r="4" spans="1:15" ht="33" customHeight="1" thickBot="1">
      <c r="A4" s="4344" t="s">
        <v>9</v>
      </c>
      <c r="B4" s="4362" t="s">
        <v>19</v>
      </c>
      <c r="C4" s="4363"/>
      <c r="D4" s="4364"/>
      <c r="E4" s="4362" t="s">
        <v>20</v>
      </c>
      <c r="F4" s="4363"/>
      <c r="G4" s="4364"/>
      <c r="H4" s="4355" t="s">
        <v>21</v>
      </c>
      <c r="I4" s="4356"/>
      <c r="J4" s="4357"/>
      <c r="K4" s="2194"/>
      <c r="L4" s="2194"/>
      <c r="M4" s="2099"/>
      <c r="N4" s="2099"/>
      <c r="O4" s="2099"/>
    </row>
    <row r="5" spans="1:15" ht="150" customHeight="1" thickBot="1">
      <c r="A5" s="4346"/>
      <c r="B5" s="2212" t="s">
        <v>26</v>
      </c>
      <c r="C5" s="2212" t="s">
        <v>27</v>
      </c>
      <c r="D5" s="2212" t="s">
        <v>4</v>
      </c>
      <c r="E5" s="2212" t="s">
        <v>26</v>
      </c>
      <c r="F5" s="2212" t="s">
        <v>27</v>
      </c>
      <c r="G5" s="2212" t="s">
        <v>4</v>
      </c>
      <c r="H5" s="2212" t="s">
        <v>26</v>
      </c>
      <c r="I5" s="2212" t="s">
        <v>27</v>
      </c>
      <c r="J5" s="2228" t="s">
        <v>4</v>
      </c>
      <c r="K5" s="2194"/>
      <c r="L5" s="2194"/>
      <c r="M5" s="2099"/>
      <c r="N5" s="2099"/>
      <c r="O5" s="2099"/>
    </row>
    <row r="6" spans="1:15" ht="31.5" customHeight="1" thickBot="1">
      <c r="A6" s="2213" t="s">
        <v>22</v>
      </c>
      <c r="B6" s="2214"/>
      <c r="C6" s="2215"/>
      <c r="D6" s="2216"/>
      <c r="E6" s="2214"/>
      <c r="F6" s="2215"/>
      <c r="G6" s="2217"/>
      <c r="H6" s="2208"/>
      <c r="I6" s="2209"/>
      <c r="J6" s="2210"/>
      <c r="K6" s="2194"/>
      <c r="L6" s="2194"/>
      <c r="M6" s="2099"/>
      <c r="N6" s="2099"/>
      <c r="O6" s="2099"/>
    </row>
    <row r="7" spans="1:15" ht="23.25" customHeight="1" thickBot="1">
      <c r="A7" s="2201" t="s">
        <v>155</v>
      </c>
      <c r="B7" s="2222"/>
      <c r="C7" s="2222"/>
      <c r="D7" s="2193"/>
      <c r="E7" s="2222"/>
      <c r="F7" s="2222"/>
      <c r="G7" s="2193"/>
      <c r="H7" s="2222"/>
      <c r="I7" s="2222"/>
      <c r="J7" s="2224"/>
      <c r="K7" s="2197"/>
      <c r="L7" s="2197"/>
      <c r="M7" s="2099"/>
      <c r="N7" s="2099"/>
      <c r="O7" s="2099"/>
    </row>
    <row r="8" spans="1:15">
      <c r="A8" s="2203" t="s">
        <v>278</v>
      </c>
      <c r="B8" s="2218">
        <v>15</v>
      </c>
      <c r="C8" s="2218">
        <v>0</v>
      </c>
      <c r="D8" s="2218">
        <v>15</v>
      </c>
      <c r="E8" s="2218">
        <v>14</v>
      </c>
      <c r="F8" s="2218">
        <v>2</v>
      </c>
      <c r="G8" s="2218">
        <v>16</v>
      </c>
      <c r="H8" s="2225">
        <v>29</v>
      </c>
      <c r="I8" s="2225">
        <v>2</v>
      </c>
      <c r="J8" s="2225">
        <v>31</v>
      </c>
      <c r="K8" s="2194"/>
      <c r="L8" s="2194"/>
      <c r="M8" s="2099"/>
      <c r="N8" s="2099"/>
      <c r="O8" s="2099"/>
    </row>
    <row r="9" spans="1:15">
      <c r="A9" s="2204" t="s">
        <v>279</v>
      </c>
      <c r="B9" s="2219">
        <v>5</v>
      </c>
      <c r="C9" s="2219">
        <v>0</v>
      </c>
      <c r="D9" s="2219">
        <v>5</v>
      </c>
      <c r="E9" s="2219">
        <v>4</v>
      </c>
      <c r="F9" s="2219">
        <v>0</v>
      </c>
      <c r="G9" s="2219">
        <v>4</v>
      </c>
      <c r="H9" s="971">
        <v>9</v>
      </c>
      <c r="I9" s="971">
        <v>0</v>
      </c>
      <c r="J9" s="971">
        <v>9</v>
      </c>
      <c r="K9" s="2194"/>
      <c r="L9" s="2194"/>
      <c r="M9" s="2099"/>
      <c r="N9" s="2099"/>
      <c r="O9" s="2099"/>
    </row>
    <row r="10" spans="1:15" ht="31.5" customHeight="1">
      <c r="A10" s="2204" t="s">
        <v>280</v>
      </c>
      <c r="B10" s="2219">
        <v>11</v>
      </c>
      <c r="C10" s="2219">
        <v>0</v>
      </c>
      <c r="D10" s="2219">
        <v>11</v>
      </c>
      <c r="E10" s="2219">
        <v>16</v>
      </c>
      <c r="F10" s="2219">
        <v>0</v>
      </c>
      <c r="G10" s="2219">
        <v>16</v>
      </c>
      <c r="H10" s="971">
        <v>27</v>
      </c>
      <c r="I10" s="971">
        <v>0</v>
      </c>
      <c r="J10" s="971">
        <v>27</v>
      </c>
      <c r="K10" s="2194"/>
      <c r="L10" s="2194"/>
      <c r="M10" s="2099"/>
      <c r="N10" s="2099"/>
      <c r="O10" s="2099"/>
    </row>
    <row r="11" spans="1:15">
      <c r="A11" s="2204" t="s">
        <v>281</v>
      </c>
      <c r="B11" s="2219">
        <v>7</v>
      </c>
      <c r="C11" s="2219">
        <v>0</v>
      </c>
      <c r="D11" s="2219">
        <v>7</v>
      </c>
      <c r="E11" s="2219">
        <v>7</v>
      </c>
      <c r="F11" s="2219">
        <v>0</v>
      </c>
      <c r="G11" s="2219">
        <v>7</v>
      </c>
      <c r="H11" s="971">
        <v>14</v>
      </c>
      <c r="I11" s="971">
        <v>0</v>
      </c>
      <c r="J11" s="971">
        <v>14</v>
      </c>
      <c r="K11" s="2194"/>
      <c r="L11" s="2194"/>
      <c r="M11" s="2099"/>
      <c r="N11" s="2099"/>
      <c r="O11" s="2099"/>
    </row>
    <row r="12" spans="1:15" ht="30.75" customHeight="1">
      <c r="A12" s="2204" t="s">
        <v>282</v>
      </c>
      <c r="B12" s="2219">
        <v>15</v>
      </c>
      <c r="C12" s="2219">
        <v>1</v>
      </c>
      <c r="D12" s="2219">
        <v>16</v>
      </c>
      <c r="E12" s="2219">
        <v>16</v>
      </c>
      <c r="F12" s="2219">
        <v>0</v>
      </c>
      <c r="G12" s="2219">
        <v>16</v>
      </c>
      <c r="H12" s="971">
        <v>31</v>
      </c>
      <c r="I12" s="971">
        <v>1</v>
      </c>
      <c r="J12" s="971">
        <v>32</v>
      </c>
      <c r="K12" s="2194"/>
      <c r="L12" s="2194"/>
      <c r="M12" s="2099"/>
      <c r="N12" s="2099"/>
      <c r="O12" s="2099"/>
    </row>
    <row r="13" spans="1:15">
      <c r="A13" s="2204" t="s">
        <v>283</v>
      </c>
      <c r="B13" s="2219">
        <v>0</v>
      </c>
      <c r="C13" s="2219">
        <v>0</v>
      </c>
      <c r="D13" s="2219">
        <v>0</v>
      </c>
      <c r="E13" s="2219">
        <v>0</v>
      </c>
      <c r="F13" s="2219">
        <v>0</v>
      </c>
      <c r="G13" s="2219">
        <v>0</v>
      </c>
      <c r="H13" s="971">
        <v>0</v>
      </c>
      <c r="I13" s="971">
        <v>0</v>
      </c>
      <c r="J13" s="971">
        <v>0</v>
      </c>
      <c r="K13" s="2194"/>
      <c r="L13" s="2194"/>
      <c r="M13" s="2099"/>
      <c r="N13" s="2099"/>
      <c r="O13" s="2099"/>
    </row>
    <row r="14" spans="1:15" ht="27.75" customHeight="1">
      <c r="A14" s="2204" t="s">
        <v>284</v>
      </c>
      <c r="B14" s="2219">
        <v>0</v>
      </c>
      <c r="C14" s="2219">
        <v>0</v>
      </c>
      <c r="D14" s="2219">
        <v>0</v>
      </c>
      <c r="E14" s="2219">
        <v>0</v>
      </c>
      <c r="F14" s="2219">
        <v>0</v>
      </c>
      <c r="G14" s="2219">
        <v>0</v>
      </c>
      <c r="H14" s="971">
        <v>0</v>
      </c>
      <c r="I14" s="971">
        <v>0</v>
      </c>
      <c r="J14" s="971">
        <v>0</v>
      </c>
      <c r="K14" s="2194"/>
      <c r="L14" s="2194"/>
      <c r="M14" s="2099"/>
      <c r="N14" s="2099"/>
      <c r="O14" s="2099"/>
    </row>
    <row r="15" spans="1:15" ht="27.75" customHeight="1">
      <c r="A15" s="2205" t="s">
        <v>384</v>
      </c>
      <c r="B15" s="2219">
        <v>14</v>
      </c>
      <c r="C15" s="2219">
        <v>0</v>
      </c>
      <c r="D15" s="2219">
        <v>14</v>
      </c>
      <c r="E15" s="2219">
        <v>8</v>
      </c>
      <c r="F15" s="2219">
        <v>1</v>
      </c>
      <c r="G15" s="2219">
        <v>9</v>
      </c>
      <c r="H15" s="971">
        <v>22</v>
      </c>
      <c r="I15" s="971">
        <v>1</v>
      </c>
      <c r="J15" s="971">
        <v>23</v>
      </c>
      <c r="K15" s="2194"/>
      <c r="L15" s="2194"/>
      <c r="M15" s="2099"/>
      <c r="N15" s="2099"/>
      <c r="O15" s="2099"/>
    </row>
    <row r="16" spans="1:15" ht="24" customHeight="1">
      <c r="A16" s="2205" t="s">
        <v>377</v>
      </c>
      <c r="B16" s="2219">
        <v>10</v>
      </c>
      <c r="C16" s="2219">
        <v>0</v>
      </c>
      <c r="D16" s="2219">
        <v>10</v>
      </c>
      <c r="E16" s="2219">
        <v>7</v>
      </c>
      <c r="F16" s="2219">
        <v>0</v>
      </c>
      <c r="G16" s="2219">
        <v>7</v>
      </c>
      <c r="H16" s="971">
        <v>17</v>
      </c>
      <c r="I16" s="971">
        <v>0</v>
      </c>
      <c r="J16" s="971">
        <v>17</v>
      </c>
      <c r="K16" s="2099"/>
      <c r="L16" s="2099"/>
      <c r="M16" s="2099"/>
      <c r="N16" s="2099"/>
      <c r="O16" s="2099"/>
    </row>
    <row r="17" spans="1:15" ht="24" customHeight="1">
      <c r="A17" s="2205" t="s">
        <v>385</v>
      </c>
      <c r="B17" s="2219">
        <v>16</v>
      </c>
      <c r="C17" s="2219">
        <v>0</v>
      </c>
      <c r="D17" s="2219">
        <v>16</v>
      </c>
      <c r="E17" s="2219">
        <v>13</v>
      </c>
      <c r="F17" s="2219">
        <v>1</v>
      </c>
      <c r="G17" s="2219">
        <v>14</v>
      </c>
      <c r="H17" s="971">
        <v>29</v>
      </c>
      <c r="I17" s="971">
        <v>1</v>
      </c>
      <c r="J17" s="971">
        <v>30</v>
      </c>
      <c r="K17" s="2099"/>
      <c r="L17" s="2099"/>
      <c r="M17" s="2099"/>
      <c r="N17" s="2099"/>
      <c r="O17" s="2099"/>
    </row>
    <row r="18" spans="1:15" ht="24" customHeight="1">
      <c r="A18" s="2205" t="s">
        <v>386</v>
      </c>
      <c r="B18" s="2219">
        <v>18</v>
      </c>
      <c r="C18" s="2219">
        <v>1</v>
      </c>
      <c r="D18" s="2219">
        <v>19</v>
      </c>
      <c r="E18" s="2219">
        <v>10</v>
      </c>
      <c r="F18" s="2219">
        <v>0</v>
      </c>
      <c r="G18" s="2219">
        <v>10</v>
      </c>
      <c r="H18" s="971">
        <v>28</v>
      </c>
      <c r="I18" s="971">
        <v>1</v>
      </c>
      <c r="J18" s="971">
        <v>29</v>
      </c>
      <c r="K18" s="2099"/>
      <c r="L18" s="2099"/>
      <c r="M18" s="2099"/>
      <c r="N18" s="2099"/>
      <c r="O18" s="2099"/>
    </row>
    <row r="19" spans="1:15" ht="42.75" customHeight="1">
      <c r="A19" s="2205" t="s">
        <v>387</v>
      </c>
      <c r="B19" s="2219">
        <v>5</v>
      </c>
      <c r="C19" s="2219">
        <v>0</v>
      </c>
      <c r="D19" s="2219">
        <v>5</v>
      </c>
      <c r="E19" s="2219">
        <v>5</v>
      </c>
      <c r="F19" s="2219">
        <v>0</v>
      </c>
      <c r="G19" s="2219">
        <v>5</v>
      </c>
      <c r="H19" s="971">
        <v>10</v>
      </c>
      <c r="I19" s="971">
        <v>0</v>
      </c>
      <c r="J19" s="971">
        <v>10</v>
      </c>
      <c r="K19" s="2099"/>
      <c r="L19" s="2099"/>
      <c r="M19" s="2099"/>
      <c r="N19" s="2099"/>
      <c r="O19" s="2099"/>
    </row>
    <row r="20" spans="1:15" ht="27.75" customHeight="1">
      <c r="A20" s="2205" t="s">
        <v>365</v>
      </c>
      <c r="B20" s="2219">
        <v>7</v>
      </c>
      <c r="C20" s="2219">
        <v>0</v>
      </c>
      <c r="D20" s="2219">
        <v>7</v>
      </c>
      <c r="E20" s="2219">
        <v>5</v>
      </c>
      <c r="F20" s="2219">
        <v>0</v>
      </c>
      <c r="G20" s="2219">
        <v>5</v>
      </c>
      <c r="H20" s="971">
        <v>12</v>
      </c>
      <c r="I20" s="971">
        <v>0</v>
      </c>
      <c r="J20" s="971">
        <v>12</v>
      </c>
      <c r="K20" s="2099"/>
      <c r="L20" s="2099"/>
      <c r="M20" s="2099"/>
      <c r="N20" s="2099"/>
      <c r="O20" s="2099"/>
    </row>
    <row r="21" spans="1:15" ht="24.75" customHeight="1">
      <c r="A21" s="2205" t="s">
        <v>366</v>
      </c>
      <c r="B21" s="2219">
        <v>15</v>
      </c>
      <c r="C21" s="2219">
        <v>0</v>
      </c>
      <c r="D21" s="2219">
        <v>15</v>
      </c>
      <c r="E21" s="2219">
        <v>15</v>
      </c>
      <c r="F21" s="2219">
        <v>0</v>
      </c>
      <c r="G21" s="2219">
        <v>15</v>
      </c>
      <c r="H21" s="971">
        <v>30</v>
      </c>
      <c r="I21" s="971">
        <v>0</v>
      </c>
      <c r="J21" s="971">
        <v>30</v>
      </c>
      <c r="K21" s="2099"/>
      <c r="L21" s="2099"/>
      <c r="M21" s="2099"/>
      <c r="N21" s="2099"/>
      <c r="O21" s="2099"/>
    </row>
    <row r="22" spans="1:15" ht="30.75" customHeight="1" thickBot="1">
      <c r="A22" s="2227" t="s">
        <v>388</v>
      </c>
      <c r="B22" s="2220">
        <v>5</v>
      </c>
      <c r="C22" s="2220">
        <v>0</v>
      </c>
      <c r="D22" s="2220">
        <v>5</v>
      </c>
      <c r="E22" s="2220">
        <v>10</v>
      </c>
      <c r="F22" s="2220">
        <v>0</v>
      </c>
      <c r="G22" s="2220">
        <v>10</v>
      </c>
      <c r="H22" s="973">
        <v>15</v>
      </c>
      <c r="I22" s="973">
        <v>0</v>
      </c>
      <c r="J22" s="973">
        <v>15</v>
      </c>
      <c r="K22" s="2099"/>
      <c r="L22" s="2099"/>
      <c r="M22" s="2099"/>
      <c r="N22" s="2099"/>
      <c r="O22" s="2099"/>
    </row>
    <row r="23" spans="1:15" ht="21" thickBot="1">
      <c r="A23" s="2206" t="s">
        <v>12</v>
      </c>
      <c r="B23" s="2226">
        <v>143</v>
      </c>
      <c r="C23" s="2226">
        <v>2</v>
      </c>
      <c r="D23" s="2226">
        <v>145</v>
      </c>
      <c r="E23" s="2226">
        <v>130</v>
      </c>
      <c r="F23" s="2226">
        <v>4</v>
      </c>
      <c r="G23" s="2226">
        <v>134</v>
      </c>
      <c r="H23" s="2226">
        <v>273</v>
      </c>
      <c r="I23" s="2226">
        <v>6</v>
      </c>
      <c r="J23" s="646">
        <v>279</v>
      </c>
      <c r="K23" s="2099"/>
      <c r="L23" s="2099"/>
      <c r="M23" s="2099"/>
      <c r="N23" s="2099"/>
      <c r="O23" s="2099"/>
    </row>
    <row r="24" spans="1:15" ht="21" customHeight="1" thickBot="1">
      <c r="A24" s="2206" t="s">
        <v>23</v>
      </c>
      <c r="B24" s="2207"/>
      <c r="C24" s="2230"/>
      <c r="D24" s="2231"/>
      <c r="E24" s="2207"/>
      <c r="F24" s="2230"/>
      <c r="G24" s="2231"/>
      <c r="H24" s="2226"/>
      <c r="I24" s="2226"/>
      <c r="J24" s="646"/>
      <c r="K24" s="2099"/>
      <c r="L24" s="2099"/>
      <c r="M24" s="2099"/>
      <c r="N24" s="2099"/>
      <c r="O24" s="2099"/>
    </row>
    <row r="25" spans="1:15" ht="21" hidden="1" customHeight="1">
      <c r="A25" s="464" t="s">
        <v>11</v>
      </c>
      <c r="B25" s="1255"/>
      <c r="C25" s="2232"/>
      <c r="D25" s="2233"/>
      <c r="E25" s="1255"/>
      <c r="F25" s="2232"/>
      <c r="G25" s="2233"/>
      <c r="H25" s="2226"/>
      <c r="I25" s="2226"/>
      <c r="J25" s="646"/>
      <c r="K25" s="2099"/>
      <c r="L25" s="2099"/>
      <c r="M25" s="2099"/>
      <c r="N25" s="2099"/>
      <c r="O25" s="2099"/>
    </row>
    <row r="26" spans="1:15" ht="21" thickBot="1">
      <c r="A26" s="2202" t="s">
        <v>155</v>
      </c>
      <c r="B26" s="2226"/>
      <c r="C26" s="2226"/>
      <c r="D26" s="2226"/>
      <c r="E26" s="2226"/>
      <c r="F26" s="2226"/>
      <c r="G26" s="2226"/>
      <c r="H26" s="2226"/>
      <c r="I26" s="2226"/>
      <c r="J26" s="646"/>
      <c r="K26" s="2099"/>
      <c r="L26" s="2099"/>
      <c r="M26" s="2099"/>
      <c r="N26" s="2099"/>
      <c r="O26" s="2099"/>
    </row>
    <row r="27" spans="1:15" ht="21" hidden="1" customHeight="1">
      <c r="A27" s="2221" t="s">
        <v>278</v>
      </c>
      <c r="B27" s="2229">
        <v>14</v>
      </c>
      <c r="C27" s="2229">
        <v>0</v>
      </c>
      <c r="D27" s="2229">
        <v>14</v>
      </c>
      <c r="E27" s="2229">
        <v>14</v>
      </c>
      <c r="F27" s="2229">
        <v>2</v>
      </c>
      <c r="G27" s="2229">
        <v>16</v>
      </c>
      <c r="H27" s="2234">
        <v>28</v>
      </c>
      <c r="I27" s="2234">
        <v>2</v>
      </c>
      <c r="J27" s="2234">
        <v>30</v>
      </c>
      <c r="K27" s="2099"/>
      <c r="L27" s="2099"/>
      <c r="M27" s="2099"/>
      <c r="N27" s="2099"/>
      <c r="O27" s="2099"/>
    </row>
    <row r="28" spans="1:15" ht="24" customHeight="1">
      <c r="A28" s="2203" t="s">
        <v>279</v>
      </c>
      <c r="B28" s="2218">
        <v>5</v>
      </c>
      <c r="C28" s="2218">
        <v>0</v>
      </c>
      <c r="D28" s="2218">
        <v>5</v>
      </c>
      <c r="E28" s="2218">
        <v>3</v>
      </c>
      <c r="F28" s="2218">
        <v>0</v>
      </c>
      <c r="G28" s="2218">
        <v>3</v>
      </c>
      <c r="H28" s="2225">
        <v>8</v>
      </c>
      <c r="I28" s="2225">
        <v>0</v>
      </c>
      <c r="J28" s="2235">
        <v>8</v>
      </c>
      <c r="K28" s="2099"/>
      <c r="L28" s="2099"/>
      <c r="M28" s="2099"/>
      <c r="N28" s="2099"/>
      <c r="O28" s="2099"/>
    </row>
    <row r="29" spans="1:15">
      <c r="A29" s="2204" t="s">
        <v>280</v>
      </c>
      <c r="B29" s="2219">
        <v>11</v>
      </c>
      <c r="C29" s="2219">
        <v>0</v>
      </c>
      <c r="D29" s="2219">
        <v>11</v>
      </c>
      <c r="E29" s="2219">
        <v>16</v>
      </c>
      <c r="F29" s="2219">
        <v>0</v>
      </c>
      <c r="G29" s="2219">
        <v>16</v>
      </c>
      <c r="H29" s="971">
        <v>27</v>
      </c>
      <c r="I29" s="971">
        <v>0</v>
      </c>
      <c r="J29" s="975">
        <v>27</v>
      </c>
      <c r="K29" s="2099"/>
      <c r="L29" s="2099"/>
      <c r="M29" s="2099"/>
      <c r="N29" s="2099"/>
      <c r="O29" s="2099"/>
    </row>
    <row r="30" spans="1:15" ht="21" hidden="1" customHeight="1">
      <c r="A30" s="2204" t="s">
        <v>281</v>
      </c>
      <c r="B30" s="2219">
        <v>7</v>
      </c>
      <c r="C30" s="2219">
        <v>0</v>
      </c>
      <c r="D30" s="2219">
        <v>7</v>
      </c>
      <c r="E30" s="2219">
        <v>7</v>
      </c>
      <c r="F30" s="2219">
        <v>0</v>
      </c>
      <c r="G30" s="2219">
        <v>7</v>
      </c>
      <c r="H30" s="971">
        <v>14</v>
      </c>
      <c r="I30" s="971">
        <v>0</v>
      </c>
      <c r="J30" s="975">
        <v>14</v>
      </c>
      <c r="K30" s="2099"/>
      <c r="L30" s="2099"/>
      <c r="M30" s="2099"/>
      <c r="N30" s="2099"/>
      <c r="O30" s="2099"/>
    </row>
    <row r="31" spans="1:15" ht="30.75" customHeight="1">
      <c r="A31" s="2204" t="s">
        <v>282</v>
      </c>
      <c r="B31" s="2219">
        <v>15</v>
      </c>
      <c r="C31" s="2219">
        <v>1</v>
      </c>
      <c r="D31" s="2219">
        <v>16</v>
      </c>
      <c r="E31" s="2219">
        <v>15</v>
      </c>
      <c r="F31" s="2219">
        <v>0</v>
      </c>
      <c r="G31" s="2219">
        <v>15</v>
      </c>
      <c r="H31" s="971">
        <v>30</v>
      </c>
      <c r="I31" s="971">
        <v>1</v>
      </c>
      <c r="J31" s="975">
        <v>31</v>
      </c>
      <c r="K31" s="2194"/>
      <c r="L31" s="2194"/>
      <c r="M31" s="2194"/>
      <c r="N31" s="2194"/>
      <c r="O31" s="2194"/>
    </row>
    <row r="32" spans="1:15" ht="29.25" customHeight="1">
      <c r="A32" s="2204" t="s">
        <v>283</v>
      </c>
      <c r="B32" s="2219">
        <v>0</v>
      </c>
      <c r="C32" s="2219">
        <v>0</v>
      </c>
      <c r="D32" s="2219">
        <v>0</v>
      </c>
      <c r="E32" s="2219">
        <v>0</v>
      </c>
      <c r="F32" s="2219">
        <v>0</v>
      </c>
      <c r="G32" s="2219">
        <v>0</v>
      </c>
      <c r="H32" s="971">
        <v>0</v>
      </c>
      <c r="I32" s="971">
        <v>0</v>
      </c>
      <c r="J32" s="975">
        <v>0</v>
      </c>
      <c r="K32" s="2194"/>
      <c r="L32" s="2194"/>
      <c r="M32" s="2194"/>
      <c r="N32" s="2194"/>
      <c r="O32" s="2194"/>
    </row>
    <row r="33" spans="1:15" ht="21" hidden="1" customHeight="1">
      <c r="A33" s="2204" t="s">
        <v>284</v>
      </c>
      <c r="B33" s="2219">
        <v>0</v>
      </c>
      <c r="C33" s="2219">
        <v>0</v>
      </c>
      <c r="D33" s="2219">
        <v>0</v>
      </c>
      <c r="E33" s="2219">
        <v>0</v>
      </c>
      <c r="F33" s="2219">
        <v>0</v>
      </c>
      <c r="G33" s="2219">
        <v>0</v>
      </c>
      <c r="H33" s="971">
        <v>0</v>
      </c>
      <c r="I33" s="971">
        <v>0</v>
      </c>
      <c r="J33" s="975">
        <v>0</v>
      </c>
      <c r="K33" s="2194"/>
      <c r="L33" s="2194"/>
      <c r="M33" s="2194"/>
      <c r="N33" s="2194"/>
      <c r="O33" s="2194"/>
    </row>
    <row r="34" spans="1:15" ht="28.5" customHeight="1">
      <c r="A34" s="2205" t="s">
        <v>384</v>
      </c>
      <c r="B34" s="2219">
        <v>13</v>
      </c>
      <c r="C34" s="2219">
        <v>0</v>
      </c>
      <c r="D34" s="2219">
        <v>13</v>
      </c>
      <c r="E34" s="2219">
        <v>4</v>
      </c>
      <c r="F34" s="2219">
        <v>1</v>
      </c>
      <c r="G34" s="2219">
        <v>5</v>
      </c>
      <c r="H34" s="971">
        <v>17</v>
      </c>
      <c r="I34" s="971">
        <v>1</v>
      </c>
      <c r="J34" s="975">
        <v>18</v>
      </c>
      <c r="K34" s="2194"/>
      <c r="L34" s="2194"/>
      <c r="M34" s="2194"/>
      <c r="N34" s="2194"/>
      <c r="O34" s="2194"/>
    </row>
    <row r="35" spans="1:15" ht="27.75" customHeight="1">
      <c r="A35" s="2205" t="s">
        <v>377</v>
      </c>
      <c r="B35" s="2219">
        <v>10</v>
      </c>
      <c r="C35" s="2219">
        <v>0</v>
      </c>
      <c r="D35" s="2219">
        <v>10</v>
      </c>
      <c r="E35" s="2219">
        <v>7</v>
      </c>
      <c r="F35" s="2219">
        <v>0</v>
      </c>
      <c r="G35" s="2219">
        <v>7</v>
      </c>
      <c r="H35" s="971">
        <v>17</v>
      </c>
      <c r="I35" s="971">
        <v>0</v>
      </c>
      <c r="J35" s="975">
        <v>17</v>
      </c>
      <c r="K35" s="2194"/>
      <c r="L35" s="2194"/>
      <c r="M35" s="2194"/>
      <c r="N35" s="2194"/>
      <c r="O35" s="2194"/>
    </row>
    <row r="36" spans="1:15" ht="25.5" customHeight="1">
      <c r="A36" s="2205" t="s">
        <v>385</v>
      </c>
      <c r="B36" s="2219">
        <v>16</v>
      </c>
      <c r="C36" s="2219">
        <v>0</v>
      </c>
      <c r="D36" s="2219">
        <v>16</v>
      </c>
      <c r="E36" s="2219">
        <v>12</v>
      </c>
      <c r="F36" s="2219">
        <v>0</v>
      </c>
      <c r="G36" s="2219">
        <v>12</v>
      </c>
      <c r="H36" s="971">
        <v>28</v>
      </c>
      <c r="I36" s="971">
        <v>0</v>
      </c>
      <c r="J36" s="975">
        <v>28</v>
      </c>
      <c r="K36" s="2194"/>
      <c r="L36" s="2194"/>
      <c r="M36" s="2194"/>
      <c r="N36" s="2194"/>
      <c r="O36" s="2194"/>
    </row>
    <row r="37" spans="1:15">
      <c r="A37" s="2205" t="s">
        <v>386</v>
      </c>
      <c r="B37" s="2219">
        <v>18</v>
      </c>
      <c r="C37" s="2219">
        <v>1</v>
      </c>
      <c r="D37" s="2219">
        <v>19</v>
      </c>
      <c r="E37" s="2219">
        <v>10</v>
      </c>
      <c r="F37" s="2219">
        <v>0</v>
      </c>
      <c r="G37" s="2219">
        <v>10</v>
      </c>
      <c r="H37" s="971">
        <v>28</v>
      </c>
      <c r="I37" s="971">
        <v>1</v>
      </c>
      <c r="J37" s="975">
        <v>29</v>
      </c>
      <c r="K37" s="2194"/>
      <c r="L37" s="2194"/>
      <c r="M37" s="2194"/>
      <c r="N37" s="2194"/>
      <c r="O37" s="2194"/>
    </row>
    <row r="38" spans="1:15" ht="30.75" customHeight="1">
      <c r="A38" s="2205" t="s">
        <v>387</v>
      </c>
      <c r="B38" s="2219">
        <v>5</v>
      </c>
      <c r="C38" s="2219">
        <v>0</v>
      </c>
      <c r="D38" s="2219">
        <v>5</v>
      </c>
      <c r="E38" s="2219">
        <v>5</v>
      </c>
      <c r="F38" s="2219">
        <v>0</v>
      </c>
      <c r="G38" s="2219">
        <v>5</v>
      </c>
      <c r="H38" s="971">
        <v>10</v>
      </c>
      <c r="I38" s="971">
        <v>0</v>
      </c>
      <c r="J38" s="975">
        <v>10</v>
      </c>
      <c r="K38" s="2194"/>
      <c r="L38" s="2194"/>
      <c r="M38" s="2194"/>
      <c r="N38" s="2194"/>
      <c r="O38" s="2194"/>
    </row>
    <row r="39" spans="1:15">
      <c r="A39" s="2205" t="s">
        <v>365</v>
      </c>
      <c r="B39" s="2219">
        <v>7</v>
      </c>
      <c r="C39" s="2219">
        <v>0</v>
      </c>
      <c r="D39" s="2219">
        <v>7</v>
      </c>
      <c r="E39" s="2219">
        <v>5</v>
      </c>
      <c r="F39" s="2219">
        <v>0</v>
      </c>
      <c r="G39" s="2219">
        <v>5</v>
      </c>
      <c r="H39" s="971">
        <v>12</v>
      </c>
      <c r="I39" s="971">
        <v>0</v>
      </c>
      <c r="J39" s="975">
        <v>12</v>
      </c>
      <c r="K39" s="2194"/>
      <c r="L39" s="2194"/>
      <c r="M39" s="2194"/>
      <c r="N39" s="2194"/>
      <c r="O39" s="2194"/>
    </row>
    <row r="40" spans="1:15">
      <c r="A40" s="2205" t="s">
        <v>366</v>
      </c>
      <c r="B40" s="2219">
        <v>15</v>
      </c>
      <c r="C40" s="2219">
        <v>0</v>
      </c>
      <c r="D40" s="2219">
        <v>15</v>
      </c>
      <c r="E40" s="2219">
        <v>15</v>
      </c>
      <c r="F40" s="2219">
        <v>0</v>
      </c>
      <c r="G40" s="2219">
        <v>15</v>
      </c>
      <c r="H40" s="971">
        <v>30</v>
      </c>
      <c r="I40" s="971">
        <v>0</v>
      </c>
      <c r="J40" s="975">
        <v>30</v>
      </c>
      <c r="K40" s="2194"/>
      <c r="L40" s="2194"/>
      <c r="M40" s="2194"/>
      <c r="N40" s="2194"/>
      <c r="O40" s="2194"/>
    </row>
    <row r="41" spans="1:15" ht="26.25" customHeight="1" thickBot="1">
      <c r="A41" s="2227" t="s">
        <v>388</v>
      </c>
      <c r="B41" s="2220">
        <v>5</v>
      </c>
      <c r="C41" s="2220">
        <v>0</v>
      </c>
      <c r="D41" s="2220">
        <v>5</v>
      </c>
      <c r="E41" s="2220">
        <v>10</v>
      </c>
      <c r="F41" s="2220">
        <v>0</v>
      </c>
      <c r="G41" s="2220">
        <v>10</v>
      </c>
      <c r="H41" s="973">
        <v>15</v>
      </c>
      <c r="I41" s="973">
        <v>0</v>
      </c>
      <c r="J41" s="976">
        <v>15</v>
      </c>
      <c r="K41" s="2194"/>
      <c r="L41" s="2194"/>
      <c r="M41" s="2194"/>
      <c r="N41" s="2194"/>
      <c r="O41" s="2194"/>
    </row>
    <row r="42" spans="1:15" ht="33" customHeight="1" thickBot="1">
      <c r="A42" s="2150" t="s">
        <v>8</v>
      </c>
      <c r="B42" s="1223">
        <v>141</v>
      </c>
      <c r="C42" s="1223">
        <v>2</v>
      </c>
      <c r="D42" s="1223">
        <v>143</v>
      </c>
      <c r="E42" s="1223">
        <v>123</v>
      </c>
      <c r="F42" s="1223">
        <v>3</v>
      </c>
      <c r="G42" s="1223">
        <v>126</v>
      </c>
      <c r="H42" s="2226">
        <v>264</v>
      </c>
      <c r="I42" s="2226">
        <v>5</v>
      </c>
      <c r="J42" s="646">
        <v>269</v>
      </c>
      <c r="K42" s="2194"/>
      <c r="L42" s="2194"/>
      <c r="M42" s="2194"/>
      <c r="N42" s="2194"/>
      <c r="O42" s="2194"/>
    </row>
    <row r="43" spans="1:15" ht="21.75" customHeight="1" thickBot="1">
      <c r="A43" s="465" t="s">
        <v>25</v>
      </c>
      <c r="B43" s="1224"/>
      <c r="C43" s="2236"/>
      <c r="D43" s="2237"/>
      <c r="E43" s="1224"/>
      <c r="F43" s="2236"/>
      <c r="G43" s="2238"/>
      <c r="H43" s="2226"/>
      <c r="I43" s="2226"/>
      <c r="J43" s="646"/>
      <c r="K43" s="2194"/>
      <c r="L43" s="2194"/>
      <c r="M43" s="2194"/>
      <c r="N43" s="2194"/>
      <c r="O43" s="2194"/>
    </row>
    <row r="44" spans="1:15" ht="21" thickBot="1">
      <c r="A44" s="2211" t="s">
        <v>155</v>
      </c>
      <c r="B44" s="2223"/>
      <c r="C44" s="2223"/>
      <c r="D44" s="2223"/>
      <c r="E44" s="2223"/>
      <c r="F44" s="2223"/>
      <c r="G44" s="2223"/>
      <c r="H44" s="2226"/>
      <c r="I44" s="2226"/>
      <c r="J44" s="646"/>
      <c r="K44" s="2194"/>
      <c r="L44" s="2194"/>
      <c r="M44" s="2194"/>
      <c r="N44" s="2194"/>
      <c r="O44" s="2194"/>
    </row>
    <row r="45" spans="1:15">
      <c r="A45" s="2203" t="s">
        <v>278</v>
      </c>
      <c r="B45" s="2218">
        <v>1</v>
      </c>
      <c r="C45" s="2218">
        <v>0</v>
      </c>
      <c r="D45" s="2218">
        <v>1</v>
      </c>
      <c r="E45" s="2218">
        <v>0</v>
      </c>
      <c r="F45" s="2218">
        <v>0</v>
      </c>
      <c r="G45" s="2218">
        <v>0</v>
      </c>
      <c r="H45" s="2225">
        <v>1</v>
      </c>
      <c r="I45" s="2225">
        <v>0</v>
      </c>
      <c r="J45" s="2235">
        <v>1</v>
      </c>
      <c r="K45" s="2194"/>
      <c r="L45" s="2194"/>
      <c r="M45" s="2194"/>
      <c r="N45" s="2194"/>
      <c r="O45" s="2195" t="s">
        <v>7</v>
      </c>
    </row>
    <row r="46" spans="1:15">
      <c r="A46" s="2204" t="s">
        <v>279</v>
      </c>
      <c r="B46" s="2219">
        <v>0</v>
      </c>
      <c r="C46" s="2219">
        <v>0</v>
      </c>
      <c r="D46" s="2219">
        <v>0</v>
      </c>
      <c r="E46" s="2219">
        <v>1</v>
      </c>
      <c r="F46" s="2219">
        <v>0</v>
      </c>
      <c r="G46" s="2219">
        <v>1</v>
      </c>
      <c r="H46" s="971">
        <v>1</v>
      </c>
      <c r="I46" s="971">
        <v>0</v>
      </c>
      <c r="J46" s="975">
        <v>1</v>
      </c>
      <c r="K46" s="2099"/>
      <c r="L46" s="2099"/>
      <c r="M46" s="2099"/>
      <c r="N46" s="2099"/>
      <c r="O46" s="2099"/>
    </row>
    <row r="47" spans="1:15">
      <c r="A47" s="2204" t="s">
        <v>280</v>
      </c>
      <c r="B47" s="2219">
        <v>0</v>
      </c>
      <c r="C47" s="2219">
        <v>0</v>
      </c>
      <c r="D47" s="2219">
        <v>0</v>
      </c>
      <c r="E47" s="2219">
        <v>0</v>
      </c>
      <c r="F47" s="2219">
        <v>0</v>
      </c>
      <c r="G47" s="2219">
        <v>0</v>
      </c>
      <c r="H47" s="971">
        <v>0</v>
      </c>
      <c r="I47" s="971">
        <v>0</v>
      </c>
      <c r="J47" s="975">
        <v>0</v>
      </c>
      <c r="K47" s="2099"/>
      <c r="L47" s="2099"/>
      <c r="M47" s="2099"/>
      <c r="N47" s="2099"/>
      <c r="O47" s="2099"/>
    </row>
    <row r="48" spans="1:15">
      <c r="A48" s="2204" t="s">
        <v>281</v>
      </c>
      <c r="B48" s="2219">
        <v>0</v>
      </c>
      <c r="C48" s="2219">
        <v>0</v>
      </c>
      <c r="D48" s="2219">
        <v>0</v>
      </c>
      <c r="E48" s="2219">
        <v>0</v>
      </c>
      <c r="F48" s="2219">
        <v>0</v>
      </c>
      <c r="G48" s="2219">
        <v>0</v>
      </c>
      <c r="H48" s="971">
        <v>0</v>
      </c>
      <c r="I48" s="971">
        <v>0</v>
      </c>
      <c r="J48" s="975">
        <v>0</v>
      </c>
      <c r="K48" s="2099"/>
      <c r="L48" s="2099"/>
      <c r="M48" s="2099"/>
      <c r="N48" s="2099"/>
      <c r="O48" s="2099"/>
    </row>
    <row r="49" spans="1:15">
      <c r="A49" s="2204" t="s">
        <v>282</v>
      </c>
      <c r="B49" s="2219">
        <v>0</v>
      </c>
      <c r="C49" s="2219">
        <v>0</v>
      </c>
      <c r="D49" s="2219">
        <v>0</v>
      </c>
      <c r="E49" s="2219">
        <v>1</v>
      </c>
      <c r="F49" s="2219">
        <v>0</v>
      </c>
      <c r="G49" s="2219">
        <v>1</v>
      </c>
      <c r="H49" s="971">
        <v>1</v>
      </c>
      <c r="I49" s="971">
        <v>0</v>
      </c>
      <c r="J49" s="975">
        <v>1</v>
      </c>
      <c r="K49" s="2099"/>
      <c r="L49" s="2099"/>
      <c r="M49" s="2099"/>
      <c r="N49" s="2099"/>
      <c r="O49" s="2099"/>
    </row>
    <row r="50" spans="1:15">
      <c r="A50" s="2204" t="s">
        <v>283</v>
      </c>
      <c r="B50" s="2219">
        <v>0</v>
      </c>
      <c r="C50" s="2219">
        <v>0</v>
      </c>
      <c r="D50" s="2219">
        <v>0</v>
      </c>
      <c r="E50" s="2219">
        <v>0</v>
      </c>
      <c r="F50" s="2219">
        <v>0</v>
      </c>
      <c r="G50" s="2219">
        <v>0</v>
      </c>
      <c r="H50" s="971">
        <v>0</v>
      </c>
      <c r="I50" s="971">
        <v>0</v>
      </c>
      <c r="J50" s="975">
        <v>0</v>
      </c>
      <c r="K50" s="2099"/>
      <c r="L50" s="2099"/>
      <c r="M50" s="2099"/>
      <c r="N50" s="2099"/>
      <c r="O50" s="2099"/>
    </row>
    <row r="51" spans="1:15">
      <c r="A51" s="2204" t="s">
        <v>284</v>
      </c>
      <c r="B51" s="2219">
        <v>0</v>
      </c>
      <c r="C51" s="2219">
        <v>0</v>
      </c>
      <c r="D51" s="2219">
        <v>0</v>
      </c>
      <c r="E51" s="2219">
        <v>0</v>
      </c>
      <c r="F51" s="2219">
        <v>0</v>
      </c>
      <c r="G51" s="2219">
        <v>0</v>
      </c>
      <c r="H51" s="971">
        <v>0</v>
      </c>
      <c r="I51" s="971">
        <v>0</v>
      </c>
      <c r="J51" s="975">
        <v>0</v>
      </c>
      <c r="K51" s="2099"/>
      <c r="L51" s="2099"/>
      <c r="M51" s="2099"/>
      <c r="N51" s="2099"/>
      <c r="O51" s="2099"/>
    </row>
    <row r="52" spans="1:15">
      <c r="A52" s="2205" t="s">
        <v>384</v>
      </c>
      <c r="B52" s="2219">
        <v>1</v>
      </c>
      <c r="C52" s="2219">
        <v>0</v>
      </c>
      <c r="D52" s="2219">
        <v>1</v>
      </c>
      <c r="E52" s="2219">
        <v>3</v>
      </c>
      <c r="F52" s="2219">
        <v>1</v>
      </c>
      <c r="G52" s="2219">
        <v>4</v>
      </c>
      <c r="H52" s="971">
        <v>4</v>
      </c>
      <c r="I52" s="971">
        <v>1</v>
      </c>
      <c r="J52" s="975">
        <v>5</v>
      </c>
      <c r="K52" s="2099"/>
      <c r="L52" s="2099"/>
      <c r="M52" s="2099"/>
      <c r="N52" s="2099"/>
      <c r="O52" s="2099"/>
    </row>
    <row r="53" spans="1:15">
      <c r="A53" s="2205" t="s">
        <v>377</v>
      </c>
      <c r="B53" s="2219">
        <v>0</v>
      </c>
      <c r="C53" s="2219">
        <v>0</v>
      </c>
      <c r="D53" s="2219">
        <v>0</v>
      </c>
      <c r="E53" s="2219">
        <v>0</v>
      </c>
      <c r="F53" s="2219">
        <v>0</v>
      </c>
      <c r="G53" s="2219">
        <v>0</v>
      </c>
      <c r="H53" s="971">
        <v>0</v>
      </c>
      <c r="I53" s="971">
        <v>0</v>
      </c>
      <c r="J53" s="975">
        <v>0</v>
      </c>
      <c r="K53" s="2099"/>
      <c r="L53" s="2099"/>
      <c r="M53" s="2099"/>
      <c r="N53" s="2099"/>
      <c r="O53" s="2099"/>
    </row>
    <row r="54" spans="1:15">
      <c r="A54" s="2205" t="s">
        <v>385</v>
      </c>
      <c r="B54" s="2219">
        <v>0</v>
      </c>
      <c r="C54" s="2219">
        <v>0</v>
      </c>
      <c r="D54" s="2219">
        <v>0</v>
      </c>
      <c r="E54" s="2219">
        <v>2</v>
      </c>
      <c r="F54" s="2219">
        <v>0</v>
      </c>
      <c r="G54" s="2219">
        <v>2</v>
      </c>
      <c r="H54" s="971">
        <v>2</v>
      </c>
      <c r="I54" s="971">
        <v>0</v>
      </c>
      <c r="J54" s="975">
        <v>2</v>
      </c>
      <c r="K54" s="2099"/>
      <c r="L54" s="2099"/>
      <c r="M54" s="2099"/>
      <c r="N54" s="2099"/>
      <c r="O54" s="2099"/>
    </row>
    <row r="55" spans="1:15">
      <c r="A55" s="2205" t="s">
        <v>386</v>
      </c>
      <c r="B55" s="2219">
        <v>0</v>
      </c>
      <c r="C55" s="2219">
        <v>0</v>
      </c>
      <c r="D55" s="2219">
        <v>0</v>
      </c>
      <c r="E55" s="2219">
        <v>0</v>
      </c>
      <c r="F55" s="2219">
        <v>0</v>
      </c>
      <c r="G55" s="2219">
        <v>0</v>
      </c>
      <c r="H55" s="971">
        <v>0</v>
      </c>
      <c r="I55" s="971">
        <v>0</v>
      </c>
      <c r="J55" s="975">
        <v>0</v>
      </c>
      <c r="K55" s="2099"/>
      <c r="L55" s="2099"/>
      <c r="M55" s="2099"/>
      <c r="N55" s="2099"/>
      <c r="O55" s="2099"/>
    </row>
    <row r="56" spans="1:15" ht="24" customHeight="1">
      <c r="A56" s="2205" t="s">
        <v>387</v>
      </c>
      <c r="B56" s="2219">
        <v>0</v>
      </c>
      <c r="C56" s="2219">
        <v>0</v>
      </c>
      <c r="D56" s="2219">
        <v>0</v>
      </c>
      <c r="E56" s="2219">
        <v>0</v>
      </c>
      <c r="F56" s="2219">
        <v>0</v>
      </c>
      <c r="G56" s="2219">
        <v>0</v>
      </c>
      <c r="H56" s="971">
        <v>0</v>
      </c>
      <c r="I56" s="971">
        <v>0</v>
      </c>
      <c r="J56" s="975">
        <v>0</v>
      </c>
      <c r="K56" s="2099"/>
      <c r="L56" s="2099"/>
      <c r="M56" s="2099"/>
      <c r="N56" s="2099"/>
      <c r="O56" s="2099"/>
    </row>
    <row r="57" spans="1:15" ht="20.25" hidden="1" customHeight="1">
      <c r="A57" s="2205" t="s">
        <v>365</v>
      </c>
      <c r="B57" s="2219">
        <v>0</v>
      </c>
      <c r="C57" s="2219">
        <v>0</v>
      </c>
      <c r="D57" s="2219">
        <v>0</v>
      </c>
      <c r="E57" s="2219">
        <v>0</v>
      </c>
      <c r="F57" s="2219">
        <v>0</v>
      </c>
      <c r="G57" s="2219">
        <v>0</v>
      </c>
      <c r="H57" s="971">
        <v>0</v>
      </c>
      <c r="I57" s="971">
        <v>0</v>
      </c>
      <c r="J57" s="975">
        <v>0</v>
      </c>
      <c r="K57" s="2099"/>
      <c r="L57" s="2099"/>
      <c r="M57" s="2099"/>
      <c r="N57" s="2099"/>
      <c r="O57" s="2099"/>
    </row>
    <row r="58" spans="1:15">
      <c r="A58" s="2205" t="s">
        <v>366</v>
      </c>
      <c r="B58" s="2219">
        <v>0</v>
      </c>
      <c r="C58" s="2219">
        <v>0</v>
      </c>
      <c r="D58" s="2219">
        <v>0</v>
      </c>
      <c r="E58" s="2219">
        <v>0</v>
      </c>
      <c r="F58" s="2219">
        <v>0</v>
      </c>
      <c r="G58" s="2219">
        <v>0</v>
      </c>
      <c r="H58" s="971">
        <v>0</v>
      </c>
      <c r="I58" s="971">
        <v>0</v>
      </c>
      <c r="J58" s="975">
        <v>0</v>
      </c>
      <c r="K58" s="2099"/>
      <c r="L58" s="2099"/>
      <c r="M58" s="2099"/>
      <c r="N58" s="2099"/>
      <c r="O58" s="2099"/>
    </row>
    <row r="59" spans="1:15" ht="21" thickBot="1">
      <c r="A59" s="2227" t="s">
        <v>388</v>
      </c>
      <c r="B59" s="2220">
        <v>0</v>
      </c>
      <c r="C59" s="2220">
        <v>0</v>
      </c>
      <c r="D59" s="2220">
        <v>0</v>
      </c>
      <c r="E59" s="2220">
        <v>0</v>
      </c>
      <c r="F59" s="2220">
        <v>0</v>
      </c>
      <c r="G59" s="2220">
        <v>0</v>
      </c>
      <c r="H59" s="973">
        <v>0</v>
      </c>
      <c r="I59" s="973">
        <v>0</v>
      </c>
      <c r="J59" s="976">
        <v>0</v>
      </c>
      <c r="K59" s="2099"/>
      <c r="L59" s="2099"/>
      <c r="M59" s="2099"/>
      <c r="N59" s="2099"/>
      <c r="O59" s="2099"/>
    </row>
    <row r="60" spans="1:15" ht="21" thickBot="1">
      <c r="A60" s="2150" t="s">
        <v>13</v>
      </c>
      <c r="B60" s="2226">
        <v>2</v>
      </c>
      <c r="C60" s="2226">
        <v>0</v>
      </c>
      <c r="D60" s="2226">
        <v>2</v>
      </c>
      <c r="E60" s="2226">
        <v>7</v>
      </c>
      <c r="F60" s="2226">
        <v>1</v>
      </c>
      <c r="G60" s="2226">
        <v>8</v>
      </c>
      <c r="H60" s="2226">
        <v>9</v>
      </c>
      <c r="I60" s="2226">
        <v>1</v>
      </c>
      <c r="J60" s="646">
        <v>10</v>
      </c>
      <c r="K60" s="2099"/>
      <c r="L60" s="2099"/>
      <c r="M60" s="2099"/>
      <c r="N60" s="2099"/>
      <c r="O60" s="2099"/>
    </row>
    <row r="61" spans="1:15" ht="21" thickBot="1">
      <c r="A61" s="2043" t="s">
        <v>262</v>
      </c>
      <c r="B61" s="2226">
        <v>143</v>
      </c>
      <c r="C61" s="2226">
        <v>2</v>
      </c>
      <c r="D61" s="2226">
        <v>145</v>
      </c>
      <c r="E61" s="2226">
        <v>130</v>
      </c>
      <c r="F61" s="2226">
        <v>4</v>
      </c>
      <c r="G61" s="2226">
        <v>134</v>
      </c>
      <c r="H61" s="2226">
        <v>273</v>
      </c>
      <c r="I61" s="2226">
        <v>6</v>
      </c>
      <c r="J61" s="646">
        <v>279</v>
      </c>
      <c r="K61" s="2099"/>
      <c r="L61" s="2099"/>
      <c r="M61" s="2099"/>
      <c r="N61" s="2099"/>
      <c r="O61" s="2099"/>
    </row>
    <row r="62" spans="1:15">
      <c r="A62" s="2198"/>
      <c r="B62" s="2199"/>
      <c r="C62" s="2199"/>
      <c r="D62" s="2199"/>
      <c r="E62" s="2199"/>
      <c r="F62" s="2199"/>
      <c r="G62" s="2199"/>
      <c r="H62" s="2199"/>
      <c r="I62" s="2199"/>
      <c r="J62" s="2199"/>
      <c r="K62" s="2099"/>
      <c r="L62" s="2099"/>
      <c r="M62" s="2099"/>
      <c r="N62" s="2099"/>
      <c r="O62" s="2099"/>
    </row>
    <row r="63" spans="1:15">
      <c r="A63" s="4361"/>
      <c r="B63" s="4361"/>
      <c r="C63" s="4361"/>
      <c r="D63" s="4361"/>
      <c r="E63" s="4361"/>
      <c r="F63" s="4361"/>
      <c r="G63" s="4361"/>
      <c r="H63" s="4361"/>
      <c r="I63" s="4361"/>
      <c r="J63" s="4361"/>
      <c r="K63" s="2099"/>
      <c r="L63" s="2099"/>
      <c r="M63" s="2099"/>
      <c r="N63" s="2099"/>
      <c r="O63" s="2099"/>
    </row>
    <row r="64" spans="1:15">
      <c r="A64" s="2194"/>
      <c r="B64" s="2194"/>
      <c r="C64" s="2194"/>
      <c r="D64" s="2194"/>
      <c r="E64" s="2194"/>
      <c r="F64" s="2194"/>
      <c r="G64" s="2194"/>
      <c r="H64" s="2194"/>
      <c r="I64" s="2194"/>
      <c r="J64" s="2194"/>
      <c r="K64" s="2099"/>
      <c r="L64" s="2099"/>
      <c r="M64" s="2099"/>
      <c r="N64" s="2099"/>
      <c r="O64" s="2099"/>
    </row>
  </sheetData>
  <mergeCells count="7">
    <mergeCell ref="A1:J1"/>
    <mergeCell ref="A63:J63"/>
    <mergeCell ref="A2:J2"/>
    <mergeCell ref="A4:A5"/>
    <mergeCell ref="B4:D4"/>
    <mergeCell ref="E4:G4"/>
    <mergeCell ref="H4:J4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31"/>
  <sheetViews>
    <sheetView zoomScale="50" zoomScaleNormal="50" workbookViewId="0">
      <selection activeCell="E25" sqref="E25"/>
    </sheetView>
  </sheetViews>
  <sheetFormatPr defaultRowHeight="20.25"/>
  <cols>
    <col min="1" max="1" width="77.85546875" style="262" customWidth="1"/>
    <col min="2" max="2" width="13.85546875" style="262" customWidth="1"/>
    <col min="3" max="3" width="12.140625" style="262" customWidth="1"/>
    <col min="4" max="4" width="11" style="262" customWidth="1"/>
    <col min="5" max="5" width="14.140625" style="262" customWidth="1"/>
    <col min="6" max="6" width="11.85546875" style="262" customWidth="1"/>
    <col min="7" max="7" width="9.5703125" style="262" customWidth="1"/>
    <col min="8" max="8" width="14.7109375" style="262" customWidth="1"/>
    <col min="9" max="9" width="9.5703125" style="262" customWidth="1"/>
    <col min="10" max="10" width="12.7109375" style="262" customWidth="1"/>
    <col min="11" max="11" width="14.28515625" style="262" customWidth="1"/>
    <col min="12" max="12" width="12.140625" style="262" customWidth="1"/>
    <col min="13" max="13" width="12.28515625" style="262" customWidth="1"/>
    <col min="14" max="256" width="9.140625" style="262"/>
    <col min="257" max="257" width="77.85546875" style="262" customWidth="1"/>
    <col min="258" max="258" width="13.85546875" style="262" customWidth="1"/>
    <col min="259" max="259" width="12.140625" style="262" customWidth="1"/>
    <col min="260" max="260" width="11" style="262" customWidth="1"/>
    <col min="261" max="261" width="14.140625" style="262" customWidth="1"/>
    <col min="262" max="262" width="11.85546875" style="262" customWidth="1"/>
    <col min="263" max="263" width="9.5703125" style="262" customWidth="1"/>
    <col min="264" max="264" width="14.7109375" style="262" customWidth="1"/>
    <col min="265" max="265" width="9.5703125" style="262" customWidth="1"/>
    <col min="266" max="266" width="12.7109375" style="262" customWidth="1"/>
    <col min="267" max="267" width="14.28515625" style="262" customWidth="1"/>
    <col min="268" max="268" width="12.140625" style="262" customWidth="1"/>
    <col min="269" max="269" width="12.28515625" style="262" customWidth="1"/>
    <col min="270" max="512" width="9.140625" style="262"/>
    <col min="513" max="513" width="77.85546875" style="262" customWidth="1"/>
    <col min="514" max="514" width="13.85546875" style="262" customWidth="1"/>
    <col min="515" max="515" width="12.140625" style="262" customWidth="1"/>
    <col min="516" max="516" width="11" style="262" customWidth="1"/>
    <col min="517" max="517" width="14.140625" style="262" customWidth="1"/>
    <col min="518" max="518" width="11.85546875" style="262" customWidth="1"/>
    <col min="519" max="519" width="9.5703125" style="262" customWidth="1"/>
    <col min="520" max="520" width="14.7109375" style="262" customWidth="1"/>
    <col min="521" max="521" width="9.5703125" style="262" customWidth="1"/>
    <col min="522" max="522" width="12.7109375" style="262" customWidth="1"/>
    <col min="523" max="523" width="14.28515625" style="262" customWidth="1"/>
    <col min="524" max="524" width="12.140625" style="262" customWidth="1"/>
    <col min="525" max="525" width="12.28515625" style="262" customWidth="1"/>
    <col min="526" max="768" width="9.140625" style="262"/>
    <col min="769" max="769" width="77.85546875" style="262" customWidth="1"/>
    <col min="770" max="770" width="13.85546875" style="262" customWidth="1"/>
    <col min="771" max="771" width="12.140625" style="262" customWidth="1"/>
    <col min="772" max="772" width="11" style="262" customWidth="1"/>
    <col min="773" max="773" width="14.140625" style="262" customWidth="1"/>
    <col min="774" max="774" width="11.85546875" style="262" customWidth="1"/>
    <col min="775" max="775" width="9.5703125" style="262" customWidth="1"/>
    <col min="776" max="776" width="14.7109375" style="262" customWidth="1"/>
    <col min="777" max="777" width="9.5703125" style="262" customWidth="1"/>
    <col min="778" max="778" width="12.7109375" style="262" customWidth="1"/>
    <col min="779" max="779" width="14.28515625" style="262" customWidth="1"/>
    <col min="780" max="780" width="12.140625" style="262" customWidth="1"/>
    <col min="781" max="781" width="12.28515625" style="262" customWidth="1"/>
    <col min="782" max="1024" width="9.140625" style="262"/>
    <col min="1025" max="1025" width="77.85546875" style="262" customWidth="1"/>
    <col min="1026" max="1026" width="13.85546875" style="262" customWidth="1"/>
    <col min="1027" max="1027" width="12.140625" style="262" customWidth="1"/>
    <col min="1028" max="1028" width="11" style="262" customWidth="1"/>
    <col min="1029" max="1029" width="14.140625" style="262" customWidth="1"/>
    <col min="1030" max="1030" width="11.85546875" style="262" customWidth="1"/>
    <col min="1031" max="1031" width="9.5703125" style="262" customWidth="1"/>
    <col min="1032" max="1032" width="14.7109375" style="262" customWidth="1"/>
    <col min="1033" max="1033" width="9.5703125" style="262" customWidth="1"/>
    <col min="1034" max="1034" width="12.7109375" style="262" customWidth="1"/>
    <col min="1035" max="1035" width="14.28515625" style="262" customWidth="1"/>
    <col min="1036" max="1036" width="12.140625" style="262" customWidth="1"/>
    <col min="1037" max="1037" width="12.28515625" style="262" customWidth="1"/>
    <col min="1038" max="1280" width="9.140625" style="262"/>
    <col min="1281" max="1281" width="77.85546875" style="262" customWidth="1"/>
    <col min="1282" max="1282" width="13.85546875" style="262" customWidth="1"/>
    <col min="1283" max="1283" width="12.140625" style="262" customWidth="1"/>
    <col min="1284" max="1284" width="11" style="262" customWidth="1"/>
    <col min="1285" max="1285" width="14.140625" style="262" customWidth="1"/>
    <col min="1286" max="1286" width="11.85546875" style="262" customWidth="1"/>
    <col min="1287" max="1287" width="9.5703125" style="262" customWidth="1"/>
    <col min="1288" max="1288" width="14.7109375" style="262" customWidth="1"/>
    <col min="1289" max="1289" width="9.5703125" style="262" customWidth="1"/>
    <col min="1290" max="1290" width="12.7109375" style="262" customWidth="1"/>
    <col min="1291" max="1291" width="14.28515625" style="262" customWidth="1"/>
    <col min="1292" max="1292" width="12.140625" style="262" customWidth="1"/>
    <col min="1293" max="1293" width="12.28515625" style="262" customWidth="1"/>
    <col min="1294" max="1536" width="9.140625" style="262"/>
    <col min="1537" max="1537" width="77.85546875" style="262" customWidth="1"/>
    <col min="1538" max="1538" width="13.85546875" style="262" customWidth="1"/>
    <col min="1539" max="1539" width="12.140625" style="262" customWidth="1"/>
    <col min="1540" max="1540" width="11" style="262" customWidth="1"/>
    <col min="1541" max="1541" width="14.140625" style="262" customWidth="1"/>
    <col min="1542" max="1542" width="11.85546875" style="262" customWidth="1"/>
    <col min="1543" max="1543" width="9.5703125" style="262" customWidth="1"/>
    <col min="1544" max="1544" width="14.7109375" style="262" customWidth="1"/>
    <col min="1545" max="1545" width="9.5703125" style="262" customWidth="1"/>
    <col min="1546" max="1546" width="12.7109375" style="262" customWidth="1"/>
    <col min="1547" max="1547" width="14.28515625" style="262" customWidth="1"/>
    <col min="1548" max="1548" width="12.140625" style="262" customWidth="1"/>
    <col min="1549" max="1549" width="12.28515625" style="262" customWidth="1"/>
    <col min="1550" max="1792" width="9.140625" style="262"/>
    <col min="1793" max="1793" width="77.85546875" style="262" customWidth="1"/>
    <col min="1794" max="1794" width="13.85546875" style="262" customWidth="1"/>
    <col min="1795" max="1795" width="12.140625" style="262" customWidth="1"/>
    <col min="1796" max="1796" width="11" style="262" customWidth="1"/>
    <col min="1797" max="1797" width="14.140625" style="262" customWidth="1"/>
    <col min="1798" max="1798" width="11.85546875" style="262" customWidth="1"/>
    <col min="1799" max="1799" width="9.5703125" style="262" customWidth="1"/>
    <col min="1800" max="1800" width="14.7109375" style="262" customWidth="1"/>
    <col min="1801" max="1801" width="9.5703125" style="262" customWidth="1"/>
    <col min="1802" max="1802" width="12.7109375" style="262" customWidth="1"/>
    <col min="1803" max="1803" width="14.28515625" style="262" customWidth="1"/>
    <col min="1804" max="1804" width="12.140625" style="262" customWidth="1"/>
    <col min="1805" max="1805" width="12.28515625" style="262" customWidth="1"/>
    <col min="1806" max="2048" width="9.140625" style="262"/>
    <col min="2049" max="2049" width="77.85546875" style="262" customWidth="1"/>
    <col min="2050" max="2050" width="13.85546875" style="262" customWidth="1"/>
    <col min="2051" max="2051" width="12.140625" style="262" customWidth="1"/>
    <col min="2052" max="2052" width="11" style="262" customWidth="1"/>
    <col min="2053" max="2053" width="14.140625" style="262" customWidth="1"/>
    <col min="2054" max="2054" width="11.85546875" style="262" customWidth="1"/>
    <col min="2055" max="2055" width="9.5703125" style="262" customWidth="1"/>
    <col min="2056" max="2056" width="14.7109375" style="262" customWidth="1"/>
    <col min="2057" max="2057" width="9.5703125" style="262" customWidth="1"/>
    <col min="2058" max="2058" width="12.7109375" style="262" customWidth="1"/>
    <col min="2059" max="2059" width="14.28515625" style="262" customWidth="1"/>
    <col min="2060" max="2060" width="12.140625" style="262" customWidth="1"/>
    <col min="2061" max="2061" width="12.28515625" style="262" customWidth="1"/>
    <col min="2062" max="2304" width="9.140625" style="262"/>
    <col min="2305" max="2305" width="77.85546875" style="262" customWidth="1"/>
    <col min="2306" max="2306" width="13.85546875" style="262" customWidth="1"/>
    <col min="2307" max="2307" width="12.140625" style="262" customWidth="1"/>
    <col min="2308" max="2308" width="11" style="262" customWidth="1"/>
    <col min="2309" max="2309" width="14.140625" style="262" customWidth="1"/>
    <col min="2310" max="2310" width="11.85546875" style="262" customWidth="1"/>
    <col min="2311" max="2311" width="9.5703125" style="262" customWidth="1"/>
    <col min="2312" max="2312" width="14.7109375" style="262" customWidth="1"/>
    <col min="2313" max="2313" width="9.5703125" style="262" customWidth="1"/>
    <col min="2314" max="2314" width="12.7109375" style="262" customWidth="1"/>
    <col min="2315" max="2315" width="14.28515625" style="262" customWidth="1"/>
    <col min="2316" max="2316" width="12.140625" style="262" customWidth="1"/>
    <col min="2317" max="2317" width="12.28515625" style="262" customWidth="1"/>
    <col min="2318" max="2560" width="9.140625" style="262"/>
    <col min="2561" max="2561" width="77.85546875" style="262" customWidth="1"/>
    <col min="2562" max="2562" width="13.85546875" style="262" customWidth="1"/>
    <col min="2563" max="2563" width="12.140625" style="262" customWidth="1"/>
    <col min="2564" max="2564" width="11" style="262" customWidth="1"/>
    <col min="2565" max="2565" width="14.140625" style="262" customWidth="1"/>
    <col min="2566" max="2566" width="11.85546875" style="262" customWidth="1"/>
    <col min="2567" max="2567" width="9.5703125" style="262" customWidth="1"/>
    <col min="2568" max="2568" width="14.7109375" style="262" customWidth="1"/>
    <col min="2569" max="2569" width="9.5703125" style="262" customWidth="1"/>
    <col min="2570" max="2570" width="12.7109375" style="262" customWidth="1"/>
    <col min="2571" max="2571" width="14.28515625" style="262" customWidth="1"/>
    <col min="2572" max="2572" width="12.140625" style="262" customWidth="1"/>
    <col min="2573" max="2573" width="12.28515625" style="262" customWidth="1"/>
    <col min="2574" max="2816" width="9.140625" style="262"/>
    <col min="2817" max="2817" width="77.85546875" style="262" customWidth="1"/>
    <col min="2818" max="2818" width="13.85546875" style="262" customWidth="1"/>
    <col min="2819" max="2819" width="12.140625" style="262" customWidth="1"/>
    <col min="2820" max="2820" width="11" style="262" customWidth="1"/>
    <col min="2821" max="2821" width="14.140625" style="262" customWidth="1"/>
    <col min="2822" max="2822" width="11.85546875" style="262" customWidth="1"/>
    <col min="2823" max="2823" width="9.5703125" style="262" customWidth="1"/>
    <col min="2824" max="2824" width="14.7109375" style="262" customWidth="1"/>
    <col min="2825" max="2825" width="9.5703125" style="262" customWidth="1"/>
    <col min="2826" max="2826" width="12.7109375" style="262" customWidth="1"/>
    <col min="2827" max="2827" width="14.28515625" style="262" customWidth="1"/>
    <col min="2828" max="2828" width="12.140625" style="262" customWidth="1"/>
    <col min="2829" max="2829" width="12.28515625" style="262" customWidth="1"/>
    <col min="2830" max="3072" width="9.140625" style="262"/>
    <col min="3073" max="3073" width="77.85546875" style="262" customWidth="1"/>
    <col min="3074" max="3074" width="13.85546875" style="262" customWidth="1"/>
    <col min="3075" max="3075" width="12.140625" style="262" customWidth="1"/>
    <col min="3076" max="3076" width="11" style="262" customWidth="1"/>
    <col min="3077" max="3077" width="14.140625" style="262" customWidth="1"/>
    <col min="3078" max="3078" width="11.85546875" style="262" customWidth="1"/>
    <col min="3079" max="3079" width="9.5703125" style="262" customWidth="1"/>
    <col min="3080" max="3080" width="14.7109375" style="262" customWidth="1"/>
    <col min="3081" max="3081" width="9.5703125" style="262" customWidth="1"/>
    <col min="3082" max="3082" width="12.7109375" style="262" customWidth="1"/>
    <col min="3083" max="3083" width="14.28515625" style="262" customWidth="1"/>
    <col min="3084" max="3084" width="12.140625" style="262" customWidth="1"/>
    <col min="3085" max="3085" width="12.28515625" style="262" customWidth="1"/>
    <col min="3086" max="3328" width="9.140625" style="262"/>
    <col min="3329" max="3329" width="77.85546875" style="262" customWidth="1"/>
    <col min="3330" max="3330" width="13.85546875" style="262" customWidth="1"/>
    <col min="3331" max="3331" width="12.140625" style="262" customWidth="1"/>
    <col min="3332" max="3332" width="11" style="262" customWidth="1"/>
    <col min="3333" max="3333" width="14.140625" style="262" customWidth="1"/>
    <col min="3334" max="3334" width="11.85546875" style="262" customWidth="1"/>
    <col min="3335" max="3335" width="9.5703125" style="262" customWidth="1"/>
    <col min="3336" max="3336" width="14.7109375" style="262" customWidth="1"/>
    <col min="3337" max="3337" width="9.5703125" style="262" customWidth="1"/>
    <col min="3338" max="3338" width="12.7109375" style="262" customWidth="1"/>
    <col min="3339" max="3339" width="14.28515625" style="262" customWidth="1"/>
    <col min="3340" max="3340" width="12.140625" style="262" customWidth="1"/>
    <col min="3341" max="3341" width="12.28515625" style="262" customWidth="1"/>
    <col min="3342" max="3584" width="9.140625" style="262"/>
    <col min="3585" max="3585" width="77.85546875" style="262" customWidth="1"/>
    <col min="3586" max="3586" width="13.85546875" style="262" customWidth="1"/>
    <col min="3587" max="3587" width="12.140625" style="262" customWidth="1"/>
    <col min="3588" max="3588" width="11" style="262" customWidth="1"/>
    <col min="3589" max="3589" width="14.140625" style="262" customWidth="1"/>
    <col min="3590" max="3590" width="11.85546875" style="262" customWidth="1"/>
    <col min="3591" max="3591" width="9.5703125" style="262" customWidth="1"/>
    <col min="3592" max="3592" width="14.7109375" style="262" customWidth="1"/>
    <col min="3593" max="3593" width="9.5703125" style="262" customWidth="1"/>
    <col min="3594" max="3594" width="12.7109375" style="262" customWidth="1"/>
    <col min="3595" max="3595" width="14.28515625" style="262" customWidth="1"/>
    <col min="3596" max="3596" width="12.140625" style="262" customWidth="1"/>
    <col min="3597" max="3597" width="12.28515625" style="262" customWidth="1"/>
    <col min="3598" max="3840" width="9.140625" style="262"/>
    <col min="3841" max="3841" width="77.85546875" style="262" customWidth="1"/>
    <col min="3842" max="3842" width="13.85546875" style="262" customWidth="1"/>
    <col min="3843" max="3843" width="12.140625" style="262" customWidth="1"/>
    <col min="3844" max="3844" width="11" style="262" customWidth="1"/>
    <col min="3845" max="3845" width="14.140625" style="262" customWidth="1"/>
    <col min="3846" max="3846" width="11.85546875" style="262" customWidth="1"/>
    <col min="3847" max="3847" width="9.5703125" style="262" customWidth="1"/>
    <col min="3848" max="3848" width="14.7109375" style="262" customWidth="1"/>
    <col min="3849" max="3849" width="9.5703125" style="262" customWidth="1"/>
    <col min="3850" max="3850" width="12.7109375" style="262" customWidth="1"/>
    <col min="3851" max="3851" width="14.28515625" style="262" customWidth="1"/>
    <col min="3852" max="3852" width="12.140625" style="262" customWidth="1"/>
    <col min="3853" max="3853" width="12.28515625" style="262" customWidth="1"/>
    <col min="3854" max="4096" width="9.140625" style="262"/>
    <col min="4097" max="4097" width="77.85546875" style="262" customWidth="1"/>
    <col min="4098" max="4098" width="13.85546875" style="262" customWidth="1"/>
    <col min="4099" max="4099" width="12.140625" style="262" customWidth="1"/>
    <col min="4100" max="4100" width="11" style="262" customWidth="1"/>
    <col min="4101" max="4101" width="14.140625" style="262" customWidth="1"/>
    <col min="4102" max="4102" width="11.85546875" style="262" customWidth="1"/>
    <col min="4103" max="4103" width="9.5703125" style="262" customWidth="1"/>
    <col min="4104" max="4104" width="14.7109375" style="262" customWidth="1"/>
    <col min="4105" max="4105" width="9.5703125" style="262" customWidth="1"/>
    <col min="4106" max="4106" width="12.7109375" style="262" customWidth="1"/>
    <col min="4107" max="4107" width="14.28515625" style="262" customWidth="1"/>
    <col min="4108" max="4108" width="12.140625" style="262" customWidth="1"/>
    <col min="4109" max="4109" width="12.28515625" style="262" customWidth="1"/>
    <col min="4110" max="4352" width="9.140625" style="262"/>
    <col min="4353" max="4353" width="77.85546875" style="262" customWidth="1"/>
    <col min="4354" max="4354" width="13.85546875" style="262" customWidth="1"/>
    <col min="4355" max="4355" width="12.140625" style="262" customWidth="1"/>
    <col min="4356" max="4356" width="11" style="262" customWidth="1"/>
    <col min="4357" max="4357" width="14.140625" style="262" customWidth="1"/>
    <col min="4358" max="4358" width="11.85546875" style="262" customWidth="1"/>
    <col min="4359" max="4359" width="9.5703125" style="262" customWidth="1"/>
    <col min="4360" max="4360" width="14.7109375" style="262" customWidth="1"/>
    <col min="4361" max="4361" width="9.5703125" style="262" customWidth="1"/>
    <col min="4362" max="4362" width="12.7109375" style="262" customWidth="1"/>
    <col min="4363" max="4363" width="14.28515625" style="262" customWidth="1"/>
    <col min="4364" max="4364" width="12.140625" style="262" customWidth="1"/>
    <col min="4365" max="4365" width="12.28515625" style="262" customWidth="1"/>
    <col min="4366" max="4608" width="9.140625" style="262"/>
    <col min="4609" max="4609" width="77.85546875" style="262" customWidth="1"/>
    <col min="4610" max="4610" width="13.85546875" style="262" customWidth="1"/>
    <col min="4611" max="4611" width="12.140625" style="262" customWidth="1"/>
    <col min="4612" max="4612" width="11" style="262" customWidth="1"/>
    <col min="4613" max="4613" width="14.140625" style="262" customWidth="1"/>
    <col min="4614" max="4614" width="11.85546875" style="262" customWidth="1"/>
    <col min="4615" max="4615" width="9.5703125" style="262" customWidth="1"/>
    <col min="4616" max="4616" width="14.7109375" style="262" customWidth="1"/>
    <col min="4617" max="4617" width="9.5703125" style="262" customWidth="1"/>
    <col min="4618" max="4618" width="12.7109375" style="262" customWidth="1"/>
    <col min="4619" max="4619" width="14.28515625" style="262" customWidth="1"/>
    <col min="4620" max="4620" width="12.140625" style="262" customWidth="1"/>
    <col min="4621" max="4621" width="12.28515625" style="262" customWidth="1"/>
    <col min="4622" max="4864" width="9.140625" style="262"/>
    <col min="4865" max="4865" width="77.85546875" style="262" customWidth="1"/>
    <col min="4866" max="4866" width="13.85546875" style="262" customWidth="1"/>
    <col min="4867" max="4867" width="12.140625" style="262" customWidth="1"/>
    <col min="4868" max="4868" width="11" style="262" customWidth="1"/>
    <col min="4869" max="4869" width="14.140625" style="262" customWidth="1"/>
    <col min="4870" max="4870" width="11.85546875" style="262" customWidth="1"/>
    <col min="4871" max="4871" width="9.5703125" style="262" customWidth="1"/>
    <col min="4872" max="4872" width="14.7109375" style="262" customWidth="1"/>
    <col min="4873" max="4873" width="9.5703125" style="262" customWidth="1"/>
    <col min="4874" max="4874" width="12.7109375" style="262" customWidth="1"/>
    <col min="4875" max="4875" width="14.28515625" style="262" customWidth="1"/>
    <col min="4876" max="4876" width="12.140625" style="262" customWidth="1"/>
    <col min="4877" max="4877" width="12.28515625" style="262" customWidth="1"/>
    <col min="4878" max="5120" width="9.140625" style="262"/>
    <col min="5121" max="5121" width="77.85546875" style="262" customWidth="1"/>
    <col min="5122" max="5122" width="13.85546875" style="262" customWidth="1"/>
    <col min="5123" max="5123" width="12.140625" style="262" customWidth="1"/>
    <col min="5124" max="5124" width="11" style="262" customWidth="1"/>
    <col min="5125" max="5125" width="14.140625" style="262" customWidth="1"/>
    <col min="5126" max="5126" width="11.85546875" style="262" customWidth="1"/>
    <col min="5127" max="5127" width="9.5703125" style="262" customWidth="1"/>
    <col min="5128" max="5128" width="14.7109375" style="262" customWidth="1"/>
    <col min="5129" max="5129" width="9.5703125" style="262" customWidth="1"/>
    <col min="5130" max="5130" width="12.7109375" style="262" customWidth="1"/>
    <col min="5131" max="5131" width="14.28515625" style="262" customWidth="1"/>
    <col min="5132" max="5132" width="12.140625" style="262" customWidth="1"/>
    <col min="5133" max="5133" width="12.28515625" style="262" customWidth="1"/>
    <col min="5134" max="5376" width="9.140625" style="262"/>
    <col min="5377" max="5377" width="77.85546875" style="262" customWidth="1"/>
    <col min="5378" max="5378" width="13.85546875" style="262" customWidth="1"/>
    <col min="5379" max="5379" width="12.140625" style="262" customWidth="1"/>
    <col min="5380" max="5380" width="11" style="262" customWidth="1"/>
    <col min="5381" max="5381" width="14.140625" style="262" customWidth="1"/>
    <col min="5382" max="5382" width="11.85546875" style="262" customWidth="1"/>
    <col min="5383" max="5383" width="9.5703125" style="262" customWidth="1"/>
    <col min="5384" max="5384" width="14.7109375" style="262" customWidth="1"/>
    <col min="5385" max="5385" width="9.5703125" style="262" customWidth="1"/>
    <col min="5386" max="5386" width="12.7109375" style="262" customWidth="1"/>
    <col min="5387" max="5387" width="14.28515625" style="262" customWidth="1"/>
    <col min="5388" max="5388" width="12.140625" style="262" customWidth="1"/>
    <col min="5389" max="5389" width="12.28515625" style="262" customWidth="1"/>
    <col min="5390" max="5632" width="9.140625" style="262"/>
    <col min="5633" max="5633" width="77.85546875" style="262" customWidth="1"/>
    <col min="5634" max="5634" width="13.85546875" style="262" customWidth="1"/>
    <col min="5635" max="5635" width="12.140625" style="262" customWidth="1"/>
    <col min="5636" max="5636" width="11" style="262" customWidth="1"/>
    <col min="5637" max="5637" width="14.140625" style="262" customWidth="1"/>
    <col min="5638" max="5638" width="11.85546875" style="262" customWidth="1"/>
    <col min="5639" max="5639" width="9.5703125" style="262" customWidth="1"/>
    <col min="5640" max="5640" width="14.7109375" style="262" customWidth="1"/>
    <col min="5641" max="5641" width="9.5703125" style="262" customWidth="1"/>
    <col min="5642" max="5642" width="12.7109375" style="262" customWidth="1"/>
    <col min="5643" max="5643" width="14.28515625" style="262" customWidth="1"/>
    <col min="5644" max="5644" width="12.140625" style="262" customWidth="1"/>
    <col min="5645" max="5645" width="12.28515625" style="262" customWidth="1"/>
    <col min="5646" max="5888" width="9.140625" style="262"/>
    <col min="5889" max="5889" width="77.85546875" style="262" customWidth="1"/>
    <col min="5890" max="5890" width="13.85546875" style="262" customWidth="1"/>
    <col min="5891" max="5891" width="12.140625" style="262" customWidth="1"/>
    <col min="5892" max="5892" width="11" style="262" customWidth="1"/>
    <col min="5893" max="5893" width="14.140625" style="262" customWidth="1"/>
    <col min="5894" max="5894" width="11.85546875" style="262" customWidth="1"/>
    <col min="5895" max="5895" width="9.5703125" style="262" customWidth="1"/>
    <col min="5896" max="5896" width="14.7109375" style="262" customWidth="1"/>
    <col min="5897" max="5897" width="9.5703125" style="262" customWidth="1"/>
    <col min="5898" max="5898" width="12.7109375" style="262" customWidth="1"/>
    <col min="5899" max="5899" width="14.28515625" style="262" customWidth="1"/>
    <col min="5900" max="5900" width="12.140625" style="262" customWidth="1"/>
    <col min="5901" max="5901" width="12.28515625" style="262" customWidth="1"/>
    <col min="5902" max="6144" width="9.140625" style="262"/>
    <col min="6145" max="6145" width="77.85546875" style="262" customWidth="1"/>
    <col min="6146" max="6146" width="13.85546875" style="262" customWidth="1"/>
    <col min="6147" max="6147" width="12.140625" style="262" customWidth="1"/>
    <col min="6148" max="6148" width="11" style="262" customWidth="1"/>
    <col min="6149" max="6149" width="14.140625" style="262" customWidth="1"/>
    <col min="6150" max="6150" width="11.85546875" style="262" customWidth="1"/>
    <col min="6151" max="6151" width="9.5703125" style="262" customWidth="1"/>
    <col min="6152" max="6152" width="14.7109375" style="262" customWidth="1"/>
    <col min="6153" max="6153" width="9.5703125" style="262" customWidth="1"/>
    <col min="6154" max="6154" width="12.7109375" style="262" customWidth="1"/>
    <col min="6155" max="6155" width="14.28515625" style="262" customWidth="1"/>
    <col min="6156" max="6156" width="12.140625" style="262" customWidth="1"/>
    <col min="6157" max="6157" width="12.28515625" style="262" customWidth="1"/>
    <col min="6158" max="6400" width="9.140625" style="262"/>
    <col min="6401" max="6401" width="77.85546875" style="262" customWidth="1"/>
    <col min="6402" max="6402" width="13.85546875" style="262" customWidth="1"/>
    <col min="6403" max="6403" width="12.140625" style="262" customWidth="1"/>
    <col min="6404" max="6404" width="11" style="262" customWidth="1"/>
    <col min="6405" max="6405" width="14.140625" style="262" customWidth="1"/>
    <col min="6406" max="6406" width="11.85546875" style="262" customWidth="1"/>
    <col min="6407" max="6407" width="9.5703125" style="262" customWidth="1"/>
    <col min="6408" max="6408" width="14.7109375" style="262" customWidth="1"/>
    <col min="6409" max="6409" width="9.5703125" style="262" customWidth="1"/>
    <col min="6410" max="6410" width="12.7109375" style="262" customWidth="1"/>
    <col min="6411" max="6411" width="14.28515625" style="262" customWidth="1"/>
    <col min="6412" max="6412" width="12.140625" style="262" customWidth="1"/>
    <col min="6413" max="6413" width="12.28515625" style="262" customWidth="1"/>
    <col min="6414" max="6656" width="9.140625" style="262"/>
    <col min="6657" max="6657" width="77.85546875" style="262" customWidth="1"/>
    <col min="6658" max="6658" width="13.85546875" style="262" customWidth="1"/>
    <col min="6659" max="6659" width="12.140625" style="262" customWidth="1"/>
    <col min="6660" max="6660" width="11" style="262" customWidth="1"/>
    <col min="6661" max="6661" width="14.140625" style="262" customWidth="1"/>
    <col min="6662" max="6662" width="11.85546875" style="262" customWidth="1"/>
    <col min="6663" max="6663" width="9.5703125" style="262" customWidth="1"/>
    <col min="6664" max="6664" width="14.7109375" style="262" customWidth="1"/>
    <col min="6665" max="6665" width="9.5703125" style="262" customWidth="1"/>
    <col min="6666" max="6666" width="12.7109375" style="262" customWidth="1"/>
    <col min="6667" max="6667" width="14.28515625" style="262" customWidth="1"/>
    <col min="6668" max="6668" width="12.140625" style="262" customWidth="1"/>
    <col min="6669" max="6669" width="12.28515625" style="262" customWidth="1"/>
    <col min="6670" max="6912" width="9.140625" style="262"/>
    <col min="6913" max="6913" width="77.85546875" style="262" customWidth="1"/>
    <col min="6914" max="6914" width="13.85546875" style="262" customWidth="1"/>
    <col min="6915" max="6915" width="12.140625" style="262" customWidth="1"/>
    <col min="6916" max="6916" width="11" style="262" customWidth="1"/>
    <col min="6917" max="6917" width="14.140625" style="262" customWidth="1"/>
    <col min="6918" max="6918" width="11.85546875" style="262" customWidth="1"/>
    <col min="6919" max="6919" width="9.5703125" style="262" customWidth="1"/>
    <col min="6920" max="6920" width="14.7109375" style="262" customWidth="1"/>
    <col min="6921" max="6921" width="9.5703125" style="262" customWidth="1"/>
    <col min="6922" max="6922" width="12.7109375" style="262" customWidth="1"/>
    <col min="6923" max="6923" width="14.28515625" style="262" customWidth="1"/>
    <col min="6924" max="6924" width="12.140625" style="262" customWidth="1"/>
    <col min="6925" max="6925" width="12.28515625" style="262" customWidth="1"/>
    <col min="6926" max="7168" width="9.140625" style="262"/>
    <col min="7169" max="7169" width="77.85546875" style="262" customWidth="1"/>
    <col min="7170" max="7170" width="13.85546875" style="262" customWidth="1"/>
    <col min="7171" max="7171" width="12.140625" style="262" customWidth="1"/>
    <col min="7172" max="7172" width="11" style="262" customWidth="1"/>
    <col min="7173" max="7173" width="14.140625" style="262" customWidth="1"/>
    <col min="7174" max="7174" width="11.85546875" style="262" customWidth="1"/>
    <col min="7175" max="7175" width="9.5703125" style="262" customWidth="1"/>
    <col min="7176" max="7176" width="14.7109375" style="262" customWidth="1"/>
    <col min="7177" max="7177" width="9.5703125" style="262" customWidth="1"/>
    <col min="7178" max="7178" width="12.7109375" style="262" customWidth="1"/>
    <col min="7179" max="7179" width="14.28515625" style="262" customWidth="1"/>
    <col min="7180" max="7180" width="12.140625" style="262" customWidth="1"/>
    <col min="7181" max="7181" width="12.28515625" style="262" customWidth="1"/>
    <col min="7182" max="7424" width="9.140625" style="262"/>
    <col min="7425" max="7425" width="77.85546875" style="262" customWidth="1"/>
    <col min="7426" max="7426" width="13.85546875" style="262" customWidth="1"/>
    <col min="7427" max="7427" width="12.140625" style="262" customWidth="1"/>
    <col min="7428" max="7428" width="11" style="262" customWidth="1"/>
    <col min="7429" max="7429" width="14.140625" style="262" customWidth="1"/>
    <col min="7430" max="7430" width="11.85546875" style="262" customWidth="1"/>
    <col min="7431" max="7431" width="9.5703125" style="262" customWidth="1"/>
    <col min="7432" max="7432" width="14.7109375" style="262" customWidth="1"/>
    <col min="7433" max="7433" width="9.5703125" style="262" customWidth="1"/>
    <col min="7434" max="7434" width="12.7109375" style="262" customWidth="1"/>
    <col min="7435" max="7435" width="14.28515625" style="262" customWidth="1"/>
    <col min="7436" max="7436" width="12.140625" style="262" customWidth="1"/>
    <col min="7437" max="7437" width="12.28515625" style="262" customWidth="1"/>
    <col min="7438" max="7680" width="9.140625" style="262"/>
    <col min="7681" max="7681" width="77.85546875" style="262" customWidth="1"/>
    <col min="7682" max="7682" width="13.85546875" style="262" customWidth="1"/>
    <col min="7683" max="7683" width="12.140625" style="262" customWidth="1"/>
    <col min="7684" max="7684" width="11" style="262" customWidth="1"/>
    <col min="7685" max="7685" width="14.140625" style="262" customWidth="1"/>
    <col min="7686" max="7686" width="11.85546875" style="262" customWidth="1"/>
    <col min="7687" max="7687" width="9.5703125" style="262" customWidth="1"/>
    <col min="7688" max="7688" width="14.7109375" style="262" customWidth="1"/>
    <col min="7689" max="7689" width="9.5703125" style="262" customWidth="1"/>
    <col min="7690" max="7690" width="12.7109375" style="262" customWidth="1"/>
    <col min="7691" max="7691" width="14.28515625" style="262" customWidth="1"/>
    <col min="7692" max="7692" width="12.140625" style="262" customWidth="1"/>
    <col min="7693" max="7693" width="12.28515625" style="262" customWidth="1"/>
    <col min="7694" max="7936" width="9.140625" style="262"/>
    <col min="7937" max="7937" width="77.85546875" style="262" customWidth="1"/>
    <col min="7938" max="7938" width="13.85546875" style="262" customWidth="1"/>
    <col min="7939" max="7939" width="12.140625" style="262" customWidth="1"/>
    <col min="7940" max="7940" width="11" style="262" customWidth="1"/>
    <col min="7941" max="7941" width="14.140625" style="262" customWidth="1"/>
    <col min="7942" max="7942" width="11.85546875" style="262" customWidth="1"/>
    <col min="7943" max="7943" width="9.5703125" style="262" customWidth="1"/>
    <col min="7944" max="7944" width="14.7109375" style="262" customWidth="1"/>
    <col min="7945" max="7945" width="9.5703125" style="262" customWidth="1"/>
    <col min="7946" max="7946" width="12.7109375" style="262" customWidth="1"/>
    <col min="7947" max="7947" width="14.28515625" style="262" customWidth="1"/>
    <col min="7948" max="7948" width="12.140625" style="262" customWidth="1"/>
    <col min="7949" max="7949" width="12.28515625" style="262" customWidth="1"/>
    <col min="7950" max="8192" width="9.140625" style="262"/>
    <col min="8193" max="8193" width="77.85546875" style="262" customWidth="1"/>
    <col min="8194" max="8194" width="13.85546875" style="262" customWidth="1"/>
    <col min="8195" max="8195" width="12.140625" style="262" customWidth="1"/>
    <col min="8196" max="8196" width="11" style="262" customWidth="1"/>
    <col min="8197" max="8197" width="14.140625" style="262" customWidth="1"/>
    <col min="8198" max="8198" width="11.85546875" style="262" customWidth="1"/>
    <col min="8199" max="8199" width="9.5703125" style="262" customWidth="1"/>
    <col min="8200" max="8200" width="14.7109375" style="262" customWidth="1"/>
    <col min="8201" max="8201" width="9.5703125" style="262" customWidth="1"/>
    <col min="8202" max="8202" width="12.7109375" style="262" customWidth="1"/>
    <col min="8203" max="8203" width="14.28515625" style="262" customWidth="1"/>
    <col min="8204" max="8204" width="12.140625" style="262" customWidth="1"/>
    <col min="8205" max="8205" width="12.28515625" style="262" customWidth="1"/>
    <col min="8206" max="8448" width="9.140625" style="262"/>
    <col min="8449" max="8449" width="77.85546875" style="262" customWidth="1"/>
    <col min="8450" max="8450" width="13.85546875" style="262" customWidth="1"/>
    <col min="8451" max="8451" width="12.140625" style="262" customWidth="1"/>
    <col min="8452" max="8452" width="11" style="262" customWidth="1"/>
    <col min="8453" max="8453" width="14.140625" style="262" customWidth="1"/>
    <col min="8454" max="8454" width="11.85546875" style="262" customWidth="1"/>
    <col min="8455" max="8455" width="9.5703125" style="262" customWidth="1"/>
    <col min="8456" max="8456" width="14.7109375" style="262" customWidth="1"/>
    <col min="8457" max="8457" width="9.5703125" style="262" customWidth="1"/>
    <col min="8458" max="8458" width="12.7109375" style="262" customWidth="1"/>
    <col min="8459" max="8459" width="14.28515625" style="262" customWidth="1"/>
    <col min="8460" max="8460" width="12.140625" style="262" customWidth="1"/>
    <col min="8461" max="8461" width="12.28515625" style="262" customWidth="1"/>
    <col min="8462" max="8704" width="9.140625" style="262"/>
    <col min="8705" max="8705" width="77.85546875" style="262" customWidth="1"/>
    <col min="8706" max="8706" width="13.85546875" style="262" customWidth="1"/>
    <col min="8707" max="8707" width="12.140625" style="262" customWidth="1"/>
    <col min="8708" max="8708" width="11" style="262" customWidth="1"/>
    <col min="8709" max="8709" width="14.140625" style="262" customWidth="1"/>
    <col min="8710" max="8710" width="11.85546875" style="262" customWidth="1"/>
    <col min="8711" max="8711" width="9.5703125" style="262" customWidth="1"/>
    <col min="8712" max="8712" width="14.7109375" style="262" customWidth="1"/>
    <col min="8713" max="8713" width="9.5703125" style="262" customWidth="1"/>
    <col min="8714" max="8714" width="12.7109375" style="262" customWidth="1"/>
    <col min="8715" max="8715" width="14.28515625" style="262" customWidth="1"/>
    <col min="8716" max="8716" width="12.140625" style="262" customWidth="1"/>
    <col min="8717" max="8717" width="12.28515625" style="262" customWidth="1"/>
    <col min="8718" max="8960" width="9.140625" style="262"/>
    <col min="8961" max="8961" width="77.85546875" style="262" customWidth="1"/>
    <col min="8962" max="8962" width="13.85546875" style="262" customWidth="1"/>
    <col min="8963" max="8963" width="12.140625" style="262" customWidth="1"/>
    <col min="8964" max="8964" width="11" style="262" customWidth="1"/>
    <col min="8965" max="8965" width="14.140625" style="262" customWidth="1"/>
    <col min="8966" max="8966" width="11.85546875" style="262" customWidth="1"/>
    <col min="8967" max="8967" width="9.5703125" style="262" customWidth="1"/>
    <col min="8968" max="8968" width="14.7109375" style="262" customWidth="1"/>
    <col min="8969" max="8969" width="9.5703125" style="262" customWidth="1"/>
    <col min="8970" max="8970" width="12.7109375" style="262" customWidth="1"/>
    <col min="8971" max="8971" width="14.28515625" style="262" customWidth="1"/>
    <col min="8972" max="8972" width="12.140625" style="262" customWidth="1"/>
    <col min="8973" max="8973" width="12.28515625" style="262" customWidth="1"/>
    <col min="8974" max="9216" width="9.140625" style="262"/>
    <col min="9217" max="9217" width="77.85546875" style="262" customWidth="1"/>
    <col min="9218" max="9218" width="13.85546875" style="262" customWidth="1"/>
    <col min="9219" max="9219" width="12.140625" style="262" customWidth="1"/>
    <col min="9220" max="9220" width="11" style="262" customWidth="1"/>
    <col min="9221" max="9221" width="14.140625" style="262" customWidth="1"/>
    <col min="9222" max="9222" width="11.85546875" style="262" customWidth="1"/>
    <col min="9223" max="9223" width="9.5703125" style="262" customWidth="1"/>
    <col min="9224" max="9224" width="14.7109375" style="262" customWidth="1"/>
    <col min="9225" max="9225" width="9.5703125" style="262" customWidth="1"/>
    <col min="9226" max="9226" width="12.7109375" style="262" customWidth="1"/>
    <col min="9227" max="9227" width="14.28515625" style="262" customWidth="1"/>
    <col min="9228" max="9228" width="12.140625" style="262" customWidth="1"/>
    <col min="9229" max="9229" width="12.28515625" style="262" customWidth="1"/>
    <col min="9230" max="9472" width="9.140625" style="262"/>
    <col min="9473" max="9473" width="77.85546875" style="262" customWidth="1"/>
    <col min="9474" max="9474" width="13.85546875" style="262" customWidth="1"/>
    <col min="9475" max="9475" width="12.140625" style="262" customWidth="1"/>
    <col min="9476" max="9476" width="11" style="262" customWidth="1"/>
    <col min="9477" max="9477" width="14.140625" style="262" customWidth="1"/>
    <col min="9478" max="9478" width="11.85546875" style="262" customWidth="1"/>
    <col min="9479" max="9479" width="9.5703125" style="262" customWidth="1"/>
    <col min="9480" max="9480" width="14.7109375" style="262" customWidth="1"/>
    <col min="9481" max="9481" width="9.5703125" style="262" customWidth="1"/>
    <col min="9482" max="9482" width="12.7109375" style="262" customWidth="1"/>
    <col min="9483" max="9483" width="14.28515625" style="262" customWidth="1"/>
    <col min="9484" max="9484" width="12.140625" style="262" customWidth="1"/>
    <col min="9485" max="9485" width="12.28515625" style="262" customWidth="1"/>
    <col min="9486" max="9728" width="9.140625" style="262"/>
    <col min="9729" max="9729" width="77.85546875" style="262" customWidth="1"/>
    <col min="9730" max="9730" width="13.85546875" style="262" customWidth="1"/>
    <col min="9731" max="9731" width="12.140625" style="262" customWidth="1"/>
    <col min="9732" max="9732" width="11" style="262" customWidth="1"/>
    <col min="9733" max="9733" width="14.140625" style="262" customWidth="1"/>
    <col min="9734" max="9734" width="11.85546875" style="262" customWidth="1"/>
    <col min="9735" max="9735" width="9.5703125" style="262" customWidth="1"/>
    <col min="9736" max="9736" width="14.7109375" style="262" customWidth="1"/>
    <col min="9737" max="9737" width="9.5703125" style="262" customWidth="1"/>
    <col min="9738" max="9738" width="12.7109375" style="262" customWidth="1"/>
    <col min="9739" max="9739" width="14.28515625" style="262" customWidth="1"/>
    <col min="9740" max="9740" width="12.140625" style="262" customWidth="1"/>
    <col min="9741" max="9741" width="12.28515625" style="262" customWidth="1"/>
    <col min="9742" max="9984" width="9.140625" style="262"/>
    <col min="9985" max="9985" width="77.85546875" style="262" customWidth="1"/>
    <col min="9986" max="9986" width="13.85546875" style="262" customWidth="1"/>
    <col min="9987" max="9987" width="12.140625" style="262" customWidth="1"/>
    <col min="9988" max="9988" width="11" style="262" customWidth="1"/>
    <col min="9989" max="9989" width="14.140625" style="262" customWidth="1"/>
    <col min="9990" max="9990" width="11.85546875" style="262" customWidth="1"/>
    <col min="9991" max="9991" width="9.5703125" style="262" customWidth="1"/>
    <col min="9992" max="9992" width="14.7109375" style="262" customWidth="1"/>
    <col min="9993" max="9993" width="9.5703125" style="262" customWidth="1"/>
    <col min="9994" max="9994" width="12.7109375" style="262" customWidth="1"/>
    <col min="9995" max="9995" width="14.28515625" style="262" customWidth="1"/>
    <col min="9996" max="9996" width="12.140625" style="262" customWidth="1"/>
    <col min="9997" max="9997" width="12.28515625" style="262" customWidth="1"/>
    <col min="9998" max="10240" width="9.140625" style="262"/>
    <col min="10241" max="10241" width="77.85546875" style="262" customWidth="1"/>
    <col min="10242" max="10242" width="13.85546875" style="262" customWidth="1"/>
    <col min="10243" max="10243" width="12.140625" style="262" customWidth="1"/>
    <col min="10244" max="10244" width="11" style="262" customWidth="1"/>
    <col min="10245" max="10245" width="14.140625" style="262" customWidth="1"/>
    <col min="10246" max="10246" width="11.85546875" style="262" customWidth="1"/>
    <col min="10247" max="10247" width="9.5703125" style="262" customWidth="1"/>
    <col min="10248" max="10248" width="14.7109375" style="262" customWidth="1"/>
    <col min="10249" max="10249" width="9.5703125" style="262" customWidth="1"/>
    <col min="10250" max="10250" width="12.7109375" style="262" customWidth="1"/>
    <col min="10251" max="10251" width="14.28515625" style="262" customWidth="1"/>
    <col min="10252" max="10252" width="12.140625" style="262" customWidth="1"/>
    <col min="10253" max="10253" width="12.28515625" style="262" customWidth="1"/>
    <col min="10254" max="10496" width="9.140625" style="262"/>
    <col min="10497" max="10497" width="77.85546875" style="262" customWidth="1"/>
    <col min="10498" max="10498" width="13.85546875" style="262" customWidth="1"/>
    <col min="10499" max="10499" width="12.140625" style="262" customWidth="1"/>
    <col min="10500" max="10500" width="11" style="262" customWidth="1"/>
    <col min="10501" max="10501" width="14.140625" style="262" customWidth="1"/>
    <col min="10502" max="10502" width="11.85546875" style="262" customWidth="1"/>
    <col min="10503" max="10503" width="9.5703125" style="262" customWidth="1"/>
    <col min="10504" max="10504" width="14.7109375" style="262" customWidth="1"/>
    <col min="10505" max="10505" width="9.5703125" style="262" customWidth="1"/>
    <col min="10506" max="10506" width="12.7109375" style="262" customWidth="1"/>
    <col min="10507" max="10507" width="14.28515625" style="262" customWidth="1"/>
    <col min="10508" max="10508" width="12.140625" style="262" customWidth="1"/>
    <col min="10509" max="10509" width="12.28515625" style="262" customWidth="1"/>
    <col min="10510" max="10752" width="9.140625" style="262"/>
    <col min="10753" max="10753" width="77.85546875" style="262" customWidth="1"/>
    <col min="10754" max="10754" width="13.85546875" style="262" customWidth="1"/>
    <col min="10755" max="10755" width="12.140625" style="262" customWidth="1"/>
    <col min="10756" max="10756" width="11" style="262" customWidth="1"/>
    <col min="10757" max="10757" width="14.140625" style="262" customWidth="1"/>
    <col min="10758" max="10758" width="11.85546875" style="262" customWidth="1"/>
    <col min="10759" max="10759" width="9.5703125" style="262" customWidth="1"/>
    <col min="10760" max="10760" width="14.7109375" style="262" customWidth="1"/>
    <col min="10761" max="10761" width="9.5703125" style="262" customWidth="1"/>
    <col min="10762" max="10762" width="12.7109375" style="262" customWidth="1"/>
    <col min="10763" max="10763" width="14.28515625" style="262" customWidth="1"/>
    <col min="10764" max="10764" width="12.140625" style="262" customWidth="1"/>
    <col min="10765" max="10765" width="12.28515625" style="262" customWidth="1"/>
    <col min="10766" max="11008" width="9.140625" style="262"/>
    <col min="11009" max="11009" width="77.85546875" style="262" customWidth="1"/>
    <col min="11010" max="11010" width="13.85546875" style="262" customWidth="1"/>
    <col min="11011" max="11011" width="12.140625" style="262" customWidth="1"/>
    <col min="11012" max="11012" width="11" style="262" customWidth="1"/>
    <col min="11013" max="11013" width="14.140625" style="262" customWidth="1"/>
    <col min="11014" max="11014" width="11.85546875" style="262" customWidth="1"/>
    <col min="11015" max="11015" width="9.5703125" style="262" customWidth="1"/>
    <col min="11016" max="11016" width="14.7109375" style="262" customWidth="1"/>
    <col min="11017" max="11017" width="9.5703125" style="262" customWidth="1"/>
    <col min="11018" max="11018" width="12.7109375" style="262" customWidth="1"/>
    <col min="11019" max="11019" width="14.28515625" style="262" customWidth="1"/>
    <col min="11020" max="11020" width="12.140625" style="262" customWidth="1"/>
    <col min="11021" max="11021" width="12.28515625" style="262" customWidth="1"/>
    <col min="11022" max="11264" width="9.140625" style="262"/>
    <col min="11265" max="11265" width="77.85546875" style="262" customWidth="1"/>
    <col min="11266" max="11266" width="13.85546875" style="262" customWidth="1"/>
    <col min="11267" max="11267" width="12.140625" style="262" customWidth="1"/>
    <col min="11268" max="11268" width="11" style="262" customWidth="1"/>
    <col min="11269" max="11269" width="14.140625" style="262" customWidth="1"/>
    <col min="11270" max="11270" width="11.85546875" style="262" customWidth="1"/>
    <col min="11271" max="11271" width="9.5703125" style="262" customWidth="1"/>
    <col min="11272" max="11272" width="14.7109375" style="262" customWidth="1"/>
    <col min="11273" max="11273" width="9.5703125" style="262" customWidth="1"/>
    <col min="11274" max="11274" width="12.7109375" style="262" customWidth="1"/>
    <col min="11275" max="11275" width="14.28515625" style="262" customWidth="1"/>
    <col min="11276" max="11276" width="12.140625" style="262" customWidth="1"/>
    <col min="11277" max="11277" width="12.28515625" style="262" customWidth="1"/>
    <col min="11278" max="11520" width="9.140625" style="262"/>
    <col min="11521" max="11521" width="77.85546875" style="262" customWidth="1"/>
    <col min="11522" max="11522" width="13.85546875" style="262" customWidth="1"/>
    <col min="11523" max="11523" width="12.140625" style="262" customWidth="1"/>
    <col min="11524" max="11524" width="11" style="262" customWidth="1"/>
    <col min="11525" max="11525" width="14.140625" style="262" customWidth="1"/>
    <col min="11526" max="11526" width="11.85546875" style="262" customWidth="1"/>
    <col min="11527" max="11527" width="9.5703125" style="262" customWidth="1"/>
    <col min="11528" max="11528" width="14.7109375" style="262" customWidth="1"/>
    <col min="11529" max="11529" width="9.5703125" style="262" customWidth="1"/>
    <col min="11530" max="11530" width="12.7109375" style="262" customWidth="1"/>
    <col min="11531" max="11531" width="14.28515625" style="262" customWidth="1"/>
    <col min="11532" max="11532" width="12.140625" style="262" customWidth="1"/>
    <col min="11533" max="11533" width="12.28515625" style="262" customWidth="1"/>
    <col min="11534" max="11776" width="9.140625" style="262"/>
    <col min="11777" max="11777" width="77.85546875" style="262" customWidth="1"/>
    <col min="11778" max="11778" width="13.85546875" style="262" customWidth="1"/>
    <col min="11779" max="11779" width="12.140625" style="262" customWidth="1"/>
    <col min="11780" max="11780" width="11" style="262" customWidth="1"/>
    <col min="11781" max="11781" width="14.140625" style="262" customWidth="1"/>
    <col min="11782" max="11782" width="11.85546875" style="262" customWidth="1"/>
    <col min="11783" max="11783" width="9.5703125" style="262" customWidth="1"/>
    <col min="11784" max="11784" width="14.7109375" style="262" customWidth="1"/>
    <col min="11785" max="11785" width="9.5703125" style="262" customWidth="1"/>
    <col min="11786" max="11786" width="12.7109375" style="262" customWidth="1"/>
    <col min="11787" max="11787" width="14.28515625" style="262" customWidth="1"/>
    <col min="11788" max="11788" width="12.140625" style="262" customWidth="1"/>
    <col min="11789" max="11789" width="12.28515625" style="262" customWidth="1"/>
    <col min="11790" max="12032" width="9.140625" style="262"/>
    <col min="12033" max="12033" width="77.85546875" style="262" customWidth="1"/>
    <col min="12034" max="12034" width="13.85546875" style="262" customWidth="1"/>
    <col min="12035" max="12035" width="12.140625" style="262" customWidth="1"/>
    <col min="12036" max="12036" width="11" style="262" customWidth="1"/>
    <col min="12037" max="12037" width="14.140625" style="262" customWidth="1"/>
    <col min="12038" max="12038" width="11.85546875" style="262" customWidth="1"/>
    <col min="12039" max="12039" width="9.5703125" style="262" customWidth="1"/>
    <col min="12040" max="12040" width="14.7109375" style="262" customWidth="1"/>
    <col min="12041" max="12041" width="9.5703125" style="262" customWidth="1"/>
    <col min="12042" max="12042" width="12.7109375" style="262" customWidth="1"/>
    <col min="12043" max="12043" width="14.28515625" style="262" customWidth="1"/>
    <col min="12044" max="12044" width="12.140625" style="262" customWidth="1"/>
    <col min="12045" max="12045" width="12.28515625" style="262" customWidth="1"/>
    <col min="12046" max="12288" width="9.140625" style="262"/>
    <col min="12289" max="12289" width="77.85546875" style="262" customWidth="1"/>
    <col min="12290" max="12290" width="13.85546875" style="262" customWidth="1"/>
    <col min="12291" max="12291" width="12.140625" style="262" customWidth="1"/>
    <col min="12292" max="12292" width="11" style="262" customWidth="1"/>
    <col min="12293" max="12293" width="14.140625" style="262" customWidth="1"/>
    <col min="12294" max="12294" width="11.85546875" style="262" customWidth="1"/>
    <col min="12295" max="12295" width="9.5703125" style="262" customWidth="1"/>
    <col min="12296" max="12296" width="14.7109375" style="262" customWidth="1"/>
    <col min="12297" max="12297" width="9.5703125" style="262" customWidth="1"/>
    <col min="12298" max="12298" width="12.7109375" style="262" customWidth="1"/>
    <col min="12299" max="12299" width="14.28515625" style="262" customWidth="1"/>
    <col min="12300" max="12300" width="12.140625" style="262" customWidth="1"/>
    <col min="12301" max="12301" width="12.28515625" style="262" customWidth="1"/>
    <col min="12302" max="12544" width="9.140625" style="262"/>
    <col min="12545" max="12545" width="77.85546875" style="262" customWidth="1"/>
    <col min="12546" max="12546" width="13.85546875" style="262" customWidth="1"/>
    <col min="12547" max="12547" width="12.140625" style="262" customWidth="1"/>
    <col min="12548" max="12548" width="11" style="262" customWidth="1"/>
    <col min="12549" max="12549" width="14.140625" style="262" customWidth="1"/>
    <col min="12550" max="12550" width="11.85546875" style="262" customWidth="1"/>
    <col min="12551" max="12551" width="9.5703125" style="262" customWidth="1"/>
    <col min="12552" max="12552" width="14.7109375" style="262" customWidth="1"/>
    <col min="12553" max="12553" width="9.5703125" style="262" customWidth="1"/>
    <col min="12554" max="12554" width="12.7109375" style="262" customWidth="1"/>
    <col min="12555" max="12555" width="14.28515625" style="262" customWidth="1"/>
    <col min="12556" max="12556" width="12.140625" style="262" customWidth="1"/>
    <col min="12557" max="12557" width="12.28515625" style="262" customWidth="1"/>
    <col min="12558" max="12800" width="9.140625" style="262"/>
    <col min="12801" max="12801" width="77.85546875" style="262" customWidth="1"/>
    <col min="12802" max="12802" width="13.85546875" style="262" customWidth="1"/>
    <col min="12803" max="12803" width="12.140625" style="262" customWidth="1"/>
    <col min="12804" max="12804" width="11" style="262" customWidth="1"/>
    <col min="12805" max="12805" width="14.140625" style="262" customWidth="1"/>
    <col min="12806" max="12806" width="11.85546875" style="262" customWidth="1"/>
    <col min="12807" max="12807" width="9.5703125" style="262" customWidth="1"/>
    <col min="12808" max="12808" width="14.7109375" style="262" customWidth="1"/>
    <col min="12809" max="12809" width="9.5703125" style="262" customWidth="1"/>
    <col min="12810" max="12810" width="12.7109375" style="262" customWidth="1"/>
    <col min="12811" max="12811" width="14.28515625" style="262" customWidth="1"/>
    <col min="12812" max="12812" width="12.140625" style="262" customWidth="1"/>
    <col min="12813" max="12813" width="12.28515625" style="262" customWidth="1"/>
    <col min="12814" max="13056" width="9.140625" style="262"/>
    <col min="13057" max="13057" width="77.85546875" style="262" customWidth="1"/>
    <col min="13058" max="13058" width="13.85546875" style="262" customWidth="1"/>
    <col min="13059" max="13059" width="12.140625" style="262" customWidth="1"/>
    <col min="13060" max="13060" width="11" style="262" customWidth="1"/>
    <col min="13061" max="13061" width="14.140625" style="262" customWidth="1"/>
    <col min="13062" max="13062" width="11.85546875" style="262" customWidth="1"/>
    <col min="13063" max="13063" width="9.5703125" style="262" customWidth="1"/>
    <col min="13064" max="13064" width="14.7109375" style="262" customWidth="1"/>
    <col min="13065" max="13065" width="9.5703125" style="262" customWidth="1"/>
    <col min="13066" max="13066" width="12.7109375" style="262" customWidth="1"/>
    <col min="13067" max="13067" width="14.28515625" style="262" customWidth="1"/>
    <col min="13068" max="13068" width="12.140625" style="262" customWidth="1"/>
    <col min="13069" max="13069" width="12.28515625" style="262" customWidth="1"/>
    <col min="13070" max="13312" width="9.140625" style="262"/>
    <col min="13313" max="13313" width="77.85546875" style="262" customWidth="1"/>
    <col min="13314" max="13314" width="13.85546875" style="262" customWidth="1"/>
    <col min="13315" max="13315" width="12.140625" style="262" customWidth="1"/>
    <col min="13316" max="13316" width="11" style="262" customWidth="1"/>
    <col min="13317" max="13317" width="14.140625" style="262" customWidth="1"/>
    <col min="13318" max="13318" width="11.85546875" style="262" customWidth="1"/>
    <col min="13319" max="13319" width="9.5703125" style="262" customWidth="1"/>
    <col min="13320" max="13320" width="14.7109375" style="262" customWidth="1"/>
    <col min="13321" max="13321" width="9.5703125" style="262" customWidth="1"/>
    <col min="13322" max="13322" width="12.7109375" style="262" customWidth="1"/>
    <col min="13323" max="13323" width="14.28515625" style="262" customWidth="1"/>
    <col min="13324" max="13324" width="12.140625" style="262" customWidth="1"/>
    <col min="13325" max="13325" width="12.28515625" style="262" customWidth="1"/>
    <col min="13326" max="13568" width="9.140625" style="262"/>
    <col min="13569" max="13569" width="77.85546875" style="262" customWidth="1"/>
    <col min="13570" max="13570" width="13.85546875" style="262" customWidth="1"/>
    <col min="13571" max="13571" width="12.140625" style="262" customWidth="1"/>
    <col min="13572" max="13572" width="11" style="262" customWidth="1"/>
    <col min="13573" max="13573" width="14.140625" style="262" customWidth="1"/>
    <col min="13574" max="13574" width="11.85546875" style="262" customWidth="1"/>
    <col min="13575" max="13575" width="9.5703125" style="262" customWidth="1"/>
    <col min="13576" max="13576" width="14.7109375" style="262" customWidth="1"/>
    <col min="13577" max="13577" width="9.5703125" style="262" customWidth="1"/>
    <col min="13578" max="13578" width="12.7109375" style="262" customWidth="1"/>
    <col min="13579" max="13579" width="14.28515625" style="262" customWidth="1"/>
    <col min="13580" max="13580" width="12.140625" style="262" customWidth="1"/>
    <col min="13581" max="13581" width="12.28515625" style="262" customWidth="1"/>
    <col min="13582" max="13824" width="9.140625" style="262"/>
    <col min="13825" max="13825" width="77.85546875" style="262" customWidth="1"/>
    <col min="13826" max="13826" width="13.85546875" style="262" customWidth="1"/>
    <col min="13827" max="13827" width="12.140625" style="262" customWidth="1"/>
    <col min="13828" max="13828" width="11" style="262" customWidth="1"/>
    <col min="13829" max="13829" width="14.140625" style="262" customWidth="1"/>
    <col min="13830" max="13830" width="11.85546875" style="262" customWidth="1"/>
    <col min="13831" max="13831" width="9.5703125" style="262" customWidth="1"/>
    <col min="13832" max="13832" width="14.7109375" style="262" customWidth="1"/>
    <col min="13833" max="13833" width="9.5703125" style="262" customWidth="1"/>
    <col min="13834" max="13834" width="12.7109375" style="262" customWidth="1"/>
    <col min="13835" max="13835" width="14.28515625" style="262" customWidth="1"/>
    <col min="13836" max="13836" width="12.140625" style="262" customWidth="1"/>
    <col min="13837" max="13837" width="12.28515625" style="262" customWidth="1"/>
    <col min="13838" max="14080" width="9.140625" style="262"/>
    <col min="14081" max="14081" width="77.85546875" style="262" customWidth="1"/>
    <col min="14082" max="14082" width="13.85546875" style="262" customWidth="1"/>
    <col min="14083" max="14083" width="12.140625" style="262" customWidth="1"/>
    <col min="14084" max="14084" width="11" style="262" customWidth="1"/>
    <col min="14085" max="14085" width="14.140625" style="262" customWidth="1"/>
    <col min="14086" max="14086" width="11.85546875" style="262" customWidth="1"/>
    <col min="14087" max="14087" width="9.5703125" style="262" customWidth="1"/>
    <col min="14088" max="14088" width="14.7109375" style="262" customWidth="1"/>
    <col min="14089" max="14089" width="9.5703125" style="262" customWidth="1"/>
    <col min="14090" max="14090" width="12.7109375" style="262" customWidth="1"/>
    <col min="14091" max="14091" width="14.28515625" style="262" customWidth="1"/>
    <col min="14092" max="14092" width="12.140625" style="262" customWidth="1"/>
    <col min="14093" max="14093" width="12.28515625" style="262" customWidth="1"/>
    <col min="14094" max="14336" width="9.140625" style="262"/>
    <col min="14337" max="14337" width="77.85546875" style="262" customWidth="1"/>
    <col min="14338" max="14338" width="13.85546875" style="262" customWidth="1"/>
    <col min="14339" max="14339" width="12.140625" style="262" customWidth="1"/>
    <col min="14340" max="14340" width="11" style="262" customWidth="1"/>
    <col min="14341" max="14341" width="14.140625" style="262" customWidth="1"/>
    <col min="14342" max="14342" width="11.85546875" style="262" customWidth="1"/>
    <col min="14343" max="14343" width="9.5703125" style="262" customWidth="1"/>
    <col min="14344" max="14344" width="14.7109375" style="262" customWidth="1"/>
    <col min="14345" max="14345" width="9.5703125" style="262" customWidth="1"/>
    <col min="14346" max="14346" width="12.7109375" style="262" customWidth="1"/>
    <col min="14347" max="14347" width="14.28515625" style="262" customWidth="1"/>
    <col min="14348" max="14348" width="12.140625" style="262" customWidth="1"/>
    <col min="14349" max="14349" width="12.28515625" style="262" customWidth="1"/>
    <col min="14350" max="14592" width="9.140625" style="262"/>
    <col min="14593" max="14593" width="77.85546875" style="262" customWidth="1"/>
    <col min="14594" max="14594" width="13.85546875" style="262" customWidth="1"/>
    <col min="14595" max="14595" width="12.140625" style="262" customWidth="1"/>
    <col min="14596" max="14596" width="11" style="262" customWidth="1"/>
    <col min="14597" max="14597" width="14.140625" style="262" customWidth="1"/>
    <col min="14598" max="14598" width="11.85546875" style="262" customWidth="1"/>
    <col min="14599" max="14599" width="9.5703125" style="262" customWidth="1"/>
    <col min="14600" max="14600" width="14.7109375" style="262" customWidth="1"/>
    <col min="14601" max="14601" width="9.5703125" style="262" customWidth="1"/>
    <col min="14602" max="14602" width="12.7109375" style="262" customWidth="1"/>
    <col min="14603" max="14603" width="14.28515625" style="262" customWidth="1"/>
    <col min="14604" max="14604" width="12.140625" style="262" customWidth="1"/>
    <col min="14605" max="14605" width="12.28515625" style="262" customWidth="1"/>
    <col min="14606" max="14848" width="9.140625" style="262"/>
    <col min="14849" max="14849" width="77.85546875" style="262" customWidth="1"/>
    <col min="14850" max="14850" width="13.85546875" style="262" customWidth="1"/>
    <col min="14851" max="14851" width="12.140625" style="262" customWidth="1"/>
    <col min="14852" max="14852" width="11" style="262" customWidth="1"/>
    <col min="14853" max="14853" width="14.140625" style="262" customWidth="1"/>
    <col min="14854" max="14854" width="11.85546875" style="262" customWidth="1"/>
    <col min="14855" max="14855" width="9.5703125" style="262" customWidth="1"/>
    <col min="14856" max="14856" width="14.7109375" style="262" customWidth="1"/>
    <col min="14857" max="14857" width="9.5703125" style="262" customWidth="1"/>
    <col min="14858" max="14858" width="12.7109375" style="262" customWidth="1"/>
    <col min="14859" max="14859" width="14.28515625" style="262" customWidth="1"/>
    <col min="14860" max="14860" width="12.140625" style="262" customWidth="1"/>
    <col min="14861" max="14861" width="12.28515625" style="262" customWidth="1"/>
    <col min="14862" max="15104" width="9.140625" style="262"/>
    <col min="15105" max="15105" width="77.85546875" style="262" customWidth="1"/>
    <col min="15106" max="15106" width="13.85546875" style="262" customWidth="1"/>
    <col min="15107" max="15107" width="12.140625" style="262" customWidth="1"/>
    <col min="15108" max="15108" width="11" style="262" customWidth="1"/>
    <col min="15109" max="15109" width="14.140625" style="262" customWidth="1"/>
    <col min="15110" max="15110" width="11.85546875" style="262" customWidth="1"/>
    <col min="15111" max="15111" width="9.5703125" style="262" customWidth="1"/>
    <col min="15112" max="15112" width="14.7109375" style="262" customWidth="1"/>
    <col min="15113" max="15113" width="9.5703125" style="262" customWidth="1"/>
    <col min="15114" max="15114" width="12.7109375" style="262" customWidth="1"/>
    <col min="15115" max="15115" width="14.28515625" style="262" customWidth="1"/>
    <col min="15116" max="15116" width="12.140625" style="262" customWidth="1"/>
    <col min="15117" max="15117" width="12.28515625" style="262" customWidth="1"/>
    <col min="15118" max="15360" width="9.140625" style="262"/>
    <col min="15361" max="15361" width="77.85546875" style="262" customWidth="1"/>
    <col min="15362" max="15362" width="13.85546875" style="262" customWidth="1"/>
    <col min="15363" max="15363" width="12.140625" style="262" customWidth="1"/>
    <col min="15364" max="15364" width="11" style="262" customWidth="1"/>
    <col min="15365" max="15365" width="14.140625" style="262" customWidth="1"/>
    <col min="15366" max="15366" width="11.85546875" style="262" customWidth="1"/>
    <col min="15367" max="15367" width="9.5703125" style="262" customWidth="1"/>
    <col min="15368" max="15368" width="14.7109375" style="262" customWidth="1"/>
    <col min="15369" max="15369" width="9.5703125" style="262" customWidth="1"/>
    <col min="15370" max="15370" width="12.7109375" style="262" customWidth="1"/>
    <col min="15371" max="15371" width="14.28515625" style="262" customWidth="1"/>
    <col min="15372" max="15372" width="12.140625" style="262" customWidth="1"/>
    <col min="15373" max="15373" width="12.28515625" style="262" customWidth="1"/>
    <col min="15374" max="15616" width="9.140625" style="262"/>
    <col min="15617" max="15617" width="77.85546875" style="262" customWidth="1"/>
    <col min="15618" max="15618" width="13.85546875" style="262" customWidth="1"/>
    <col min="15619" max="15619" width="12.140625" style="262" customWidth="1"/>
    <col min="15620" max="15620" width="11" style="262" customWidth="1"/>
    <col min="15621" max="15621" width="14.140625" style="262" customWidth="1"/>
    <col min="15622" max="15622" width="11.85546875" style="262" customWidth="1"/>
    <col min="15623" max="15623" width="9.5703125" style="262" customWidth="1"/>
    <col min="15624" max="15624" width="14.7109375" style="262" customWidth="1"/>
    <col min="15625" max="15625" width="9.5703125" style="262" customWidth="1"/>
    <col min="15626" max="15626" width="12.7109375" style="262" customWidth="1"/>
    <col min="15627" max="15627" width="14.28515625" style="262" customWidth="1"/>
    <col min="15628" max="15628" width="12.140625" style="262" customWidth="1"/>
    <col min="15629" max="15629" width="12.28515625" style="262" customWidth="1"/>
    <col min="15630" max="15872" width="9.140625" style="262"/>
    <col min="15873" max="15873" width="77.85546875" style="262" customWidth="1"/>
    <col min="15874" max="15874" width="13.85546875" style="262" customWidth="1"/>
    <col min="15875" max="15875" width="12.140625" style="262" customWidth="1"/>
    <col min="15876" max="15876" width="11" style="262" customWidth="1"/>
    <col min="15877" max="15877" width="14.140625" style="262" customWidth="1"/>
    <col min="15878" max="15878" width="11.85546875" style="262" customWidth="1"/>
    <col min="15879" max="15879" width="9.5703125" style="262" customWidth="1"/>
    <col min="15880" max="15880" width="14.7109375" style="262" customWidth="1"/>
    <col min="15881" max="15881" width="9.5703125" style="262" customWidth="1"/>
    <col min="15882" max="15882" width="12.7109375" style="262" customWidth="1"/>
    <col min="15883" max="15883" width="14.28515625" style="262" customWidth="1"/>
    <col min="15884" max="15884" width="12.140625" style="262" customWidth="1"/>
    <col min="15885" max="15885" width="12.28515625" style="262" customWidth="1"/>
    <col min="15886" max="16128" width="9.140625" style="262"/>
    <col min="16129" max="16129" width="77.85546875" style="262" customWidth="1"/>
    <col min="16130" max="16130" width="13.85546875" style="262" customWidth="1"/>
    <col min="16131" max="16131" width="12.140625" style="262" customWidth="1"/>
    <col min="16132" max="16132" width="11" style="262" customWidth="1"/>
    <col min="16133" max="16133" width="14.140625" style="262" customWidth="1"/>
    <col min="16134" max="16134" width="11.85546875" style="262" customWidth="1"/>
    <col min="16135" max="16135" width="9.5703125" style="262" customWidth="1"/>
    <col min="16136" max="16136" width="14.7109375" style="262" customWidth="1"/>
    <col min="16137" max="16137" width="9.5703125" style="262" customWidth="1"/>
    <col min="16138" max="16138" width="12.7109375" style="262" customWidth="1"/>
    <col min="16139" max="16139" width="14.28515625" style="262" customWidth="1"/>
    <col min="16140" max="16140" width="12.140625" style="262" customWidth="1"/>
    <col min="16141" max="16141" width="12.28515625" style="262" customWidth="1"/>
    <col min="16142" max="16384" width="9.140625" style="262"/>
  </cols>
  <sheetData>
    <row r="1" spans="1:13" ht="22.5" customHeight="1">
      <c r="A1" s="4338" t="s">
        <v>378</v>
      </c>
      <c r="B1" s="4338"/>
      <c r="C1" s="4338"/>
      <c r="D1" s="4338"/>
      <c r="E1" s="4338"/>
      <c r="F1" s="4338"/>
      <c r="G1" s="4338"/>
      <c r="H1" s="4338"/>
      <c r="I1" s="4338"/>
      <c r="J1" s="4338"/>
      <c r="K1" s="4338"/>
      <c r="L1" s="4338"/>
      <c r="M1" s="4338"/>
    </row>
    <row r="2" spans="1:13" ht="22.5" customHeight="1">
      <c r="A2" s="4337" t="s">
        <v>389</v>
      </c>
      <c r="B2" s="4337"/>
      <c r="C2" s="4337"/>
      <c r="D2" s="4337"/>
      <c r="E2" s="4337"/>
      <c r="F2" s="4337"/>
      <c r="G2" s="4337"/>
      <c r="H2" s="4337"/>
      <c r="I2" s="4337"/>
      <c r="J2" s="4337"/>
      <c r="K2" s="4337"/>
      <c r="L2" s="4337"/>
      <c r="M2" s="4337"/>
    </row>
    <row r="3" spans="1:13" ht="21" thickBot="1">
      <c r="A3" s="2248"/>
      <c r="B3" s="2263"/>
      <c r="C3" s="2263"/>
      <c r="D3" s="2263"/>
      <c r="E3" s="2263"/>
      <c r="F3" s="2263"/>
      <c r="G3" s="2263"/>
      <c r="H3" s="2263"/>
      <c r="I3" s="2263"/>
      <c r="J3" s="2263"/>
      <c r="K3" s="2263"/>
      <c r="L3" s="2263"/>
      <c r="M3" s="2263"/>
    </row>
    <row r="4" spans="1:13" ht="33.75" customHeight="1" thickBot="1">
      <c r="A4" s="4344" t="s">
        <v>9</v>
      </c>
      <c r="B4" s="4362" t="s">
        <v>19</v>
      </c>
      <c r="C4" s="4363"/>
      <c r="D4" s="4364"/>
      <c r="E4" s="4362" t="s">
        <v>20</v>
      </c>
      <c r="F4" s="4363"/>
      <c r="G4" s="4364"/>
      <c r="H4" s="4362" t="s">
        <v>29</v>
      </c>
      <c r="I4" s="4363"/>
      <c r="J4" s="4364"/>
      <c r="K4" s="4355" t="s">
        <v>21</v>
      </c>
      <c r="L4" s="4356"/>
      <c r="M4" s="4357"/>
    </row>
    <row r="5" spans="1:13" ht="175.5" customHeight="1" thickBot="1">
      <c r="A5" s="4346"/>
      <c r="B5" s="2266" t="s">
        <v>26</v>
      </c>
      <c r="C5" s="2266" t="s">
        <v>27</v>
      </c>
      <c r="D5" s="2266" t="s">
        <v>4</v>
      </c>
      <c r="E5" s="2266" t="s">
        <v>26</v>
      </c>
      <c r="F5" s="2266" t="s">
        <v>27</v>
      </c>
      <c r="G5" s="2271" t="s">
        <v>4</v>
      </c>
      <c r="H5" s="2266" t="s">
        <v>26</v>
      </c>
      <c r="I5" s="2266" t="s">
        <v>27</v>
      </c>
      <c r="J5" s="2271" t="s">
        <v>4</v>
      </c>
      <c r="K5" s="2266" t="s">
        <v>26</v>
      </c>
      <c r="L5" s="2266" t="s">
        <v>27</v>
      </c>
      <c r="M5" s="2272" t="s">
        <v>4</v>
      </c>
    </row>
    <row r="6" spans="1:13" ht="28.5" customHeight="1" thickBot="1">
      <c r="A6" s="2255" t="s">
        <v>22</v>
      </c>
      <c r="B6" s="2262"/>
      <c r="C6" s="2275"/>
      <c r="D6" s="2276"/>
      <c r="E6" s="2277"/>
      <c r="F6" s="2275"/>
      <c r="G6" s="2278"/>
      <c r="H6" s="2279"/>
      <c r="I6" s="2275"/>
      <c r="J6" s="2276"/>
      <c r="K6" s="2280"/>
      <c r="L6" s="2281"/>
      <c r="M6" s="2282"/>
    </row>
    <row r="7" spans="1:13" ht="27" customHeight="1" thickBot="1">
      <c r="A7" s="2249" t="s">
        <v>155</v>
      </c>
      <c r="B7" s="2259"/>
      <c r="C7" s="2283"/>
      <c r="D7" s="2284"/>
      <c r="E7" s="2283"/>
      <c r="F7" s="2283"/>
      <c r="G7" s="2284"/>
      <c r="H7" s="2283"/>
      <c r="I7" s="2283"/>
      <c r="J7" s="2284"/>
      <c r="K7" s="2285"/>
      <c r="L7" s="2286"/>
      <c r="M7" s="2274"/>
    </row>
    <row r="8" spans="1:13" ht="27.75" customHeight="1">
      <c r="A8" s="2269" t="s">
        <v>278</v>
      </c>
      <c r="B8" s="2260">
        <v>0</v>
      </c>
      <c r="C8" s="2261">
        <v>0</v>
      </c>
      <c r="D8" s="2258">
        <v>0</v>
      </c>
      <c r="E8" s="2287">
        <v>9</v>
      </c>
      <c r="F8" s="2257">
        <v>11</v>
      </c>
      <c r="G8" s="2293">
        <v>20</v>
      </c>
      <c r="H8" s="2287">
        <v>0</v>
      </c>
      <c r="I8" s="2257">
        <v>0</v>
      </c>
      <c r="J8" s="2293">
        <v>0</v>
      </c>
      <c r="K8" s="2301">
        <v>9</v>
      </c>
      <c r="L8" s="2273">
        <v>11</v>
      </c>
      <c r="M8" s="2304">
        <v>20</v>
      </c>
    </row>
    <row r="9" spans="1:13" ht="36" customHeight="1">
      <c r="A9" s="2253" t="s">
        <v>282</v>
      </c>
      <c r="B9" s="971">
        <v>0</v>
      </c>
      <c r="C9" s="972">
        <v>0</v>
      </c>
      <c r="D9" s="1248">
        <v>0</v>
      </c>
      <c r="E9" s="1225">
        <v>0</v>
      </c>
      <c r="F9" s="1249">
        <v>0</v>
      </c>
      <c r="G9" s="1226">
        <v>0</v>
      </c>
      <c r="H9" s="1225">
        <v>0</v>
      </c>
      <c r="I9" s="1249">
        <v>1</v>
      </c>
      <c r="J9" s="1226">
        <v>1</v>
      </c>
      <c r="K9" s="1250">
        <v>0</v>
      </c>
      <c r="L9" s="1251">
        <v>1</v>
      </c>
      <c r="M9" s="1221">
        <v>1</v>
      </c>
    </row>
    <row r="10" spans="1:13" ht="30.75" customHeight="1">
      <c r="A10" s="2253" t="s">
        <v>386</v>
      </c>
      <c r="B10" s="971">
        <v>14</v>
      </c>
      <c r="C10" s="972">
        <v>0</v>
      </c>
      <c r="D10" s="1248">
        <v>14</v>
      </c>
      <c r="E10" s="1225">
        <v>6</v>
      </c>
      <c r="F10" s="1249">
        <v>0</v>
      </c>
      <c r="G10" s="1226">
        <v>6</v>
      </c>
      <c r="H10" s="1225">
        <v>0</v>
      </c>
      <c r="I10" s="1249">
        <v>0</v>
      </c>
      <c r="J10" s="1226">
        <v>0</v>
      </c>
      <c r="K10" s="1250">
        <v>20</v>
      </c>
      <c r="L10" s="1251">
        <v>0</v>
      </c>
      <c r="M10" s="1221">
        <v>20</v>
      </c>
    </row>
    <row r="11" spans="1:13" ht="51" customHeight="1" thickBot="1">
      <c r="A11" s="2267" t="s">
        <v>366</v>
      </c>
      <c r="B11" s="973">
        <v>5</v>
      </c>
      <c r="C11" s="974">
        <v>0</v>
      </c>
      <c r="D11" s="983">
        <v>5</v>
      </c>
      <c r="E11" s="1227">
        <v>4</v>
      </c>
      <c r="F11" s="982">
        <v>0</v>
      </c>
      <c r="G11" s="1228">
        <v>4</v>
      </c>
      <c r="H11" s="1227">
        <v>1</v>
      </c>
      <c r="I11" s="982">
        <v>0</v>
      </c>
      <c r="J11" s="1228">
        <v>1</v>
      </c>
      <c r="K11" s="1252">
        <v>10</v>
      </c>
      <c r="L11" s="1253">
        <v>0</v>
      </c>
      <c r="M11" s="1222">
        <v>10</v>
      </c>
    </row>
    <row r="12" spans="1:13" ht="31.5" customHeight="1" thickBot="1">
      <c r="A12" s="2245" t="s">
        <v>12</v>
      </c>
      <c r="B12" s="2259">
        <v>19</v>
      </c>
      <c r="C12" s="2268">
        <v>0</v>
      </c>
      <c r="D12" s="2193">
        <v>19</v>
      </c>
      <c r="E12" s="2288">
        <v>19</v>
      </c>
      <c r="F12" s="2297">
        <v>11</v>
      </c>
      <c r="G12" s="2230">
        <v>30</v>
      </c>
      <c r="H12" s="2288">
        <v>1</v>
      </c>
      <c r="I12" s="2297">
        <v>1</v>
      </c>
      <c r="J12" s="2230">
        <v>2</v>
      </c>
      <c r="K12" s="2288">
        <v>39</v>
      </c>
      <c r="L12" s="2297">
        <v>12</v>
      </c>
      <c r="M12" s="2305">
        <v>51</v>
      </c>
    </row>
    <row r="13" spans="1:13" ht="26.25" customHeight="1" thickBot="1">
      <c r="A13" s="2254" t="s">
        <v>23</v>
      </c>
      <c r="B13" s="2256"/>
      <c r="C13" s="2230"/>
      <c r="D13" s="2231"/>
      <c r="E13" s="2288"/>
      <c r="F13" s="2297"/>
      <c r="G13" s="2231"/>
      <c r="H13" s="2288"/>
      <c r="I13" s="2297"/>
      <c r="J13" s="2231"/>
      <c r="K13" s="2302"/>
      <c r="L13" s="2270"/>
      <c r="M13" s="2306"/>
    </row>
    <row r="14" spans="1:13" ht="34.5" customHeight="1" thickBot="1">
      <c r="A14" s="464" t="s">
        <v>11</v>
      </c>
      <c r="B14" s="1255"/>
      <c r="C14" s="2232"/>
      <c r="D14" s="2233"/>
      <c r="E14" s="2289"/>
      <c r="F14" s="2232"/>
      <c r="G14" s="2294"/>
      <c r="H14" s="2289"/>
      <c r="I14" s="2232"/>
      <c r="J14" s="2294"/>
      <c r="K14" s="1254"/>
      <c r="L14" s="664"/>
      <c r="M14" s="2307"/>
    </row>
    <row r="15" spans="1:13" ht="35.25" customHeight="1" thickBot="1">
      <c r="A15" s="2250" t="s">
        <v>155</v>
      </c>
      <c r="B15" s="2259"/>
      <c r="C15" s="2268"/>
      <c r="D15" s="2193"/>
      <c r="E15" s="2290"/>
      <c r="F15" s="2268"/>
      <c r="G15" s="2295"/>
      <c r="H15" s="2290"/>
      <c r="I15" s="2264"/>
      <c r="J15" s="2295"/>
      <c r="K15" s="2290"/>
      <c r="L15" s="2268"/>
      <c r="M15" s="2308"/>
    </row>
    <row r="16" spans="1:13" ht="30" customHeight="1">
      <c r="A16" s="2251" t="s">
        <v>278</v>
      </c>
      <c r="B16" s="2260">
        <v>0</v>
      </c>
      <c r="C16" s="2261">
        <v>0</v>
      </c>
      <c r="D16" s="2258">
        <v>0</v>
      </c>
      <c r="E16" s="2287">
        <v>9</v>
      </c>
      <c r="F16" s="2257">
        <v>10</v>
      </c>
      <c r="G16" s="2293">
        <v>19</v>
      </c>
      <c r="H16" s="2300">
        <v>0</v>
      </c>
      <c r="I16" s="2257">
        <v>0</v>
      </c>
      <c r="J16" s="2293">
        <v>0</v>
      </c>
      <c r="K16" s="2301">
        <v>9</v>
      </c>
      <c r="L16" s="2273">
        <v>10</v>
      </c>
      <c r="M16" s="2309">
        <v>19</v>
      </c>
    </row>
    <row r="17" spans="1:13" ht="28.5" customHeight="1">
      <c r="A17" s="2252" t="s">
        <v>282</v>
      </c>
      <c r="B17" s="971">
        <v>0</v>
      </c>
      <c r="C17" s="972">
        <v>0</v>
      </c>
      <c r="D17" s="1248">
        <v>0</v>
      </c>
      <c r="E17" s="1225">
        <v>0</v>
      </c>
      <c r="F17" s="1249">
        <v>0</v>
      </c>
      <c r="G17" s="1226">
        <v>0</v>
      </c>
      <c r="H17" s="1256">
        <v>0</v>
      </c>
      <c r="I17" s="1249">
        <v>1</v>
      </c>
      <c r="J17" s="1226">
        <v>1</v>
      </c>
      <c r="K17" s="1257">
        <v>0</v>
      </c>
      <c r="L17" s="1251">
        <v>1</v>
      </c>
      <c r="M17" s="1258">
        <v>1</v>
      </c>
    </row>
    <row r="18" spans="1:13" ht="27" customHeight="1">
      <c r="A18" s="2253" t="s">
        <v>386</v>
      </c>
      <c r="B18" s="971">
        <v>14</v>
      </c>
      <c r="C18" s="972">
        <v>0</v>
      </c>
      <c r="D18" s="1248">
        <v>14</v>
      </c>
      <c r="E18" s="1225">
        <v>6</v>
      </c>
      <c r="F18" s="1249">
        <v>0</v>
      </c>
      <c r="G18" s="1226">
        <v>6</v>
      </c>
      <c r="H18" s="1225">
        <v>0</v>
      </c>
      <c r="I18" s="1249">
        <v>0</v>
      </c>
      <c r="J18" s="1226">
        <v>0</v>
      </c>
      <c r="K18" s="1250">
        <v>20</v>
      </c>
      <c r="L18" s="1251">
        <v>0</v>
      </c>
      <c r="M18" s="1221">
        <v>20</v>
      </c>
    </row>
    <row r="19" spans="1:13" ht="27" customHeight="1" thickBot="1">
      <c r="A19" s="2267" t="s">
        <v>366</v>
      </c>
      <c r="B19" s="973">
        <v>5</v>
      </c>
      <c r="C19" s="974">
        <v>0</v>
      </c>
      <c r="D19" s="983">
        <v>5</v>
      </c>
      <c r="E19" s="1227">
        <v>4</v>
      </c>
      <c r="F19" s="982">
        <v>0</v>
      </c>
      <c r="G19" s="1228">
        <v>4</v>
      </c>
      <c r="H19" s="1227">
        <v>1</v>
      </c>
      <c r="I19" s="982">
        <v>0</v>
      </c>
      <c r="J19" s="1228">
        <v>1</v>
      </c>
      <c r="K19" s="1252">
        <v>10</v>
      </c>
      <c r="L19" s="1253">
        <v>0</v>
      </c>
      <c r="M19" s="1222">
        <v>10</v>
      </c>
    </row>
    <row r="20" spans="1:13" ht="24.75" customHeight="1" thickBot="1">
      <c r="A20" s="2150" t="s">
        <v>8</v>
      </c>
      <c r="B20" s="687">
        <v>19</v>
      </c>
      <c r="C20" s="663">
        <v>0</v>
      </c>
      <c r="D20" s="688">
        <v>19</v>
      </c>
      <c r="E20" s="2291">
        <v>19</v>
      </c>
      <c r="F20" s="2298">
        <v>10</v>
      </c>
      <c r="G20" s="1259">
        <v>29</v>
      </c>
      <c r="H20" s="2291">
        <v>1</v>
      </c>
      <c r="I20" s="2298">
        <v>1</v>
      </c>
      <c r="J20" s="1259">
        <v>2</v>
      </c>
      <c r="K20" s="2291">
        <v>39</v>
      </c>
      <c r="L20" s="2298">
        <v>11</v>
      </c>
      <c r="M20" s="1260">
        <v>50</v>
      </c>
    </row>
    <row r="21" spans="1:13" ht="24.75" customHeight="1" thickBot="1">
      <c r="A21" s="465" t="s">
        <v>25</v>
      </c>
      <c r="B21" s="1261"/>
      <c r="C21" s="2243"/>
      <c r="D21" s="2242"/>
      <c r="E21" s="2292"/>
      <c r="F21" s="2299"/>
      <c r="G21" s="2242"/>
      <c r="H21" s="2292"/>
      <c r="I21" s="2299"/>
      <c r="J21" s="2242"/>
      <c r="K21" s="1254"/>
      <c r="L21" s="664"/>
      <c r="M21" s="2307"/>
    </row>
    <row r="22" spans="1:13" ht="26.25" customHeight="1" thickBot="1">
      <c r="A22" s="2250" t="s">
        <v>155</v>
      </c>
      <c r="B22" s="2265"/>
      <c r="C22" s="2264"/>
      <c r="D22" s="2241"/>
      <c r="E22" s="2240"/>
      <c r="F22" s="2264"/>
      <c r="G22" s="2296"/>
      <c r="H22" s="2240"/>
      <c r="I22" s="2264"/>
      <c r="J22" s="2296"/>
      <c r="K22" s="2240"/>
      <c r="L22" s="2264"/>
      <c r="M22" s="2296"/>
    </row>
    <row r="23" spans="1:13">
      <c r="A23" s="2251" t="s">
        <v>278</v>
      </c>
      <c r="B23" s="2260">
        <v>0</v>
      </c>
      <c r="C23" s="2261">
        <v>0</v>
      </c>
      <c r="D23" s="2258">
        <v>0</v>
      </c>
      <c r="E23" s="2287">
        <v>0</v>
      </c>
      <c r="F23" s="2257">
        <v>1</v>
      </c>
      <c r="G23" s="2293">
        <v>1</v>
      </c>
      <c r="H23" s="2287">
        <v>0</v>
      </c>
      <c r="I23" s="2257">
        <v>0</v>
      </c>
      <c r="J23" s="2293">
        <v>0</v>
      </c>
      <c r="K23" s="2303">
        <v>0</v>
      </c>
      <c r="L23" s="2239">
        <v>1</v>
      </c>
      <c r="M23" s="2309">
        <v>1</v>
      </c>
    </row>
    <row r="24" spans="1:13">
      <c r="A24" s="2252" t="s">
        <v>282</v>
      </c>
      <c r="B24" s="971">
        <v>0</v>
      </c>
      <c r="C24" s="972">
        <v>0</v>
      </c>
      <c r="D24" s="1248">
        <v>0</v>
      </c>
      <c r="E24" s="1225">
        <v>0</v>
      </c>
      <c r="F24" s="1249">
        <v>0</v>
      </c>
      <c r="G24" s="1226">
        <v>0</v>
      </c>
      <c r="H24" s="1225">
        <v>0</v>
      </c>
      <c r="I24" s="1249">
        <v>0</v>
      </c>
      <c r="J24" s="1226">
        <v>0</v>
      </c>
      <c r="K24" s="1262">
        <v>0</v>
      </c>
      <c r="L24" s="1263">
        <v>0</v>
      </c>
      <c r="M24" s="1258">
        <v>0</v>
      </c>
    </row>
    <row r="25" spans="1:13">
      <c r="A25" s="2253" t="s">
        <v>386</v>
      </c>
      <c r="B25" s="971">
        <v>0</v>
      </c>
      <c r="C25" s="972">
        <v>0</v>
      </c>
      <c r="D25" s="1248">
        <v>0</v>
      </c>
      <c r="E25" s="1225">
        <v>0</v>
      </c>
      <c r="F25" s="1249">
        <v>0</v>
      </c>
      <c r="G25" s="1226">
        <v>0</v>
      </c>
      <c r="H25" s="1225">
        <v>0</v>
      </c>
      <c r="I25" s="1249">
        <v>0</v>
      </c>
      <c r="J25" s="1226">
        <v>0</v>
      </c>
      <c r="K25" s="1262">
        <v>0</v>
      </c>
      <c r="L25" s="1263">
        <v>0</v>
      </c>
      <c r="M25" s="1258">
        <v>0</v>
      </c>
    </row>
    <row r="26" spans="1:13" ht="21" thickBot="1">
      <c r="A26" s="2267" t="s">
        <v>366</v>
      </c>
      <c r="B26" s="973">
        <v>0</v>
      </c>
      <c r="C26" s="974">
        <v>0</v>
      </c>
      <c r="D26" s="983">
        <v>0</v>
      </c>
      <c r="E26" s="1227">
        <v>0</v>
      </c>
      <c r="F26" s="982">
        <v>0</v>
      </c>
      <c r="G26" s="1228">
        <v>0</v>
      </c>
      <c r="H26" s="1227">
        <v>0</v>
      </c>
      <c r="I26" s="982">
        <v>0</v>
      </c>
      <c r="J26" s="1228">
        <v>0</v>
      </c>
      <c r="K26" s="1264">
        <v>0</v>
      </c>
      <c r="L26" s="1265">
        <v>0</v>
      </c>
      <c r="M26" s="1266">
        <v>0</v>
      </c>
    </row>
    <row r="27" spans="1:13" ht="24.75" customHeight="1" thickBot="1">
      <c r="A27" s="2255" t="s">
        <v>13</v>
      </c>
      <c r="B27" s="2259">
        <v>0</v>
      </c>
      <c r="C27" s="2268">
        <v>0</v>
      </c>
      <c r="D27" s="2193">
        <v>0</v>
      </c>
      <c r="E27" s="2240">
        <v>0</v>
      </c>
      <c r="F27" s="2240">
        <v>1</v>
      </c>
      <c r="G27" s="2240">
        <v>1</v>
      </c>
      <c r="H27" s="2240">
        <v>0</v>
      </c>
      <c r="I27" s="2240">
        <v>0</v>
      </c>
      <c r="J27" s="2240">
        <v>0</v>
      </c>
      <c r="K27" s="2240">
        <v>0</v>
      </c>
      <c r="L27" s="2240">
        <v>1</v>
      </c>
      <c r="M27" s="646">
        <v>1</v>
      </c>
    </row>
    <row r="28" spans="1:13" ht="23.25" thickBot="1">
      <c r="A28" s="2043" t="s">
        <v>165</v>
      </c>
      <c r="B28" s="1267">
        <v>19</v>
      </c>
      <c r="C28" s="1267">
        <v>0</v>
      </c>
      <c r="D28" s="1267">
        <v>19</v>
      </c>
      <c r="E28" s="1267">
        <v>19</v>
      </c>
      <c r="F28" s="1267">
        <v>11</v>
      </c>
      <c r="G28" s="1267">
        <v>30</v>
      </c>
      <c r="H28" s="1267">
        <v>1</v>
      </c>
      <c r="I28" s="1267">
        <v>1</v>
      </c>
      <c r="J28" s="1267">
        <v>2</v>
      </c>
      <c r="K28" s="1267">
        <v>39</v>
      </c>
      <c r="L28" s="1267">
        <v>12</v>
      </c>
      <c r="M28" s="647">
        <v>51</v>
      </c>
    </row>
    <row r="29" spans="1:13">
      <c r="A29" s="2246"/>
      <c r="B29" s="2247"/>
      <c r="C29" s="2247"/>
      <c r="D29" s="2247"/>
      <c r="E29" s="2247"/>
      <c r="F29" s="2247"/>
      <c r="G29" s="2247"/>
      <c r="H29" s="2247"/>
      <c r="I29" s="2247"/>
      <c r="J29" s="2247"/>
      <c r="K29" s="2247"/>
      <c r="L29" s="2247"/>
      <c r="M29" s="2247"/>
    </row>
    <row r="30" spans="1:13">
      <c r="A30" s="2246"/>
      <c r="B30" s="2247"/>
      <c r="C30" s="2247"/>
      <c r="D30" s="2247"/>
      <c r="E30" s="2247"/>
      <c r="F30" s="2247"/>
      <c r="G30" s="2247"/>
      <c r="H30" s="2247"/>
      <c r="I30" s="2247"/>
      <c r="J30" s="2247"/>
      <c r="K30" s="2247"/>
      <c r="L30" s="2247"/>
      <c r="M30" s="2247"/>
    </row>
    <row r="31" spans="1:13">
      <c r="A31" s="2244"/>
      <c r="B31" s="2244"/>
      <c r="C31" s="2244"/>
      <c r="D31" s="2244"/>
      <c r="E31" s="2244"/>
      <c r="F31" s="2244"/>
      <c r="G31" s="2244"/>
      <c r="H31" s="2244"/>
      <c r="I31" s="2244"/>
      <c r="J31" s="2244"/>
      <c r="K31" s="2244"/>
      <c r="L31" s="2244"/>
      <c r="M31" s="2244"/>
    </row>
  </sheetData>
  <mergeCells count="7">
    <mergeCell ref="K4:M4"/>
    <mergeCell ref="A4:A5"/>
    <mergeCell ref="B4:D4"/>
    <mergeCell ref="E4:G4"/>
    <mergeCell ref="A1:M1"/>
    <mergeCell ref="A2:M2"/>
    <mergeCell ref="H4:J4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138"/>
  <sheetViews>
    <sheetView view="pageBreakPreview" topLeftCell="A49" zoomScale="51" zoomScaleNormal="75" zoomScaleSheetLayoutView="51" workbookViewId="0">
      <selection activeCell="S72" sqref="S72"/>
    </sheetView>
  </sheetViews>
  <sheetFormatPr defaultRowHeight="12.75"/>
  <cols>
    <col min="1" max="1" width="51.140625" style="34" customWidth="1"/>
    <col min="2" max="2" width="10.85546875" style="34" customWidth="1"/>
    <col min="3" max="4" width="11.140625" style="34" customWidth="1"/>
    <col min="5" max="5" width="11" style="34" customWidth="1"/>
    <col min="6" max="6" width="9.28515625" style="34" customWidth="1"/>
    <col min="7" max="7" width="8.85546875" style="34" customWidth="1"/>
    <col min="8" max="8" width="9.7109375" style="34" customWidth="1"/>
    <col min="9" max="9" width="9.42578125" style="34" customWidth="1"/>
    <col min="10" max="10" width="9.5703125" style="34" customWidth="1"/>
    <col min="11" max="12" width="9.28515625" style="34" customWidth="1"/>
    <col min="13" max="13" width="9" style="34" customWidth="1"/>
    <col min="14" max="14" width="10" style="34" customWidth="1"/>
    <col min="15" max="15" width="9.85546875" style="34" customWidth="1"/>
    <col min="16" max="16" width="9.5703125" style="34" customWidth="1"/>
    <col min="17" max="17" width="10.28515625" style="34" customWidth="1"/>
    <col min="18" max="18" width="10.7109375" style="34" customWidth="1"/>
    <col min="19" max="19" width="9.42578125" style="34" customWidth="1"/>
    <col min="20" max="20" width="10.28515625" style="34" customWidth="1"/>
    <col min="21" max="21" width="10.7109375" style="34" customWidth="1"/>
    <col min="22" max="22" width="10" style="34" customWidth="1"/>
    <col min="23" max="23" width="9.85546875" style="34" customWidth="1"/>
    <col min="24" max="24" width="10.140625" style="34" customWidth="1"/>
    <col min="25" max="25" width="9.140625" style="34" customWidth="1"/>
    <col min="26" max="26" width="10.5703125" style="34" customWidth="1"/>
    <col min="27" max="27" width="10.7109375" style="34" customWidth="1"/>
    <col min="28" max="28" width="9" style="34" customWidth="1"/>
    <col min="29" max="29" width="9.85546875" style="34" customWidth="1"/>
    <col min="30" max="30" width="10.85546875" style="34" customWidth="1"/>
    <col min="31" max="31" width="10.140625" style="34" customWidth="1"/>
    <col min="32" max="32" width="10.7109375" style="34" customWidth="1"/>
    <col min="33" max="33" width="10.85546875" style="34" customWidth="1"/>
    <col min="34" max="34" width="12.7109375" style="34" customWidth="1"/>
    <col min="35" max="16384" width="9.140625" style="34"/>
  </cols>
  <sheetData>
    <row r="2" spans="1:36" ht="3.75" customHeight="1"/>
    <row r="3" spans="1:36" ht="22.5">
      <c r="A3" s="4387" t="s">
        <v>106</v>
      </c>
      <c r="B3" s="4387"/>
      <c r="C3" s="4387"/>
      <c r="D3" s="4387"/>
      <c r="E3" s="4387"/>
      <c r="F3" s="4387"/>
      <c r="G3" s="4387"/>
      <c r="H3" s="4387"/>
      <c r="I3" s="4387"/>
      <c r="J3" s="4387"/>
      <c r="K3" s="4387"/>
      <c r="L3" s="4387"/>
      <c r="M3" s="4387"/>
      <c r="N3" s="4387"/>
      <c r="O3" s="4387"/>
      <c r="P3" s="4387"/>
      <c r="Q3" s="4387"/>
      <c r="R3" s="4387"/>
      <c r="S3" s="4387"/>
      <c r="T3" s="4387"/>
      <c r="U3" s="4387"/>
      <c r="V3" s="4387"/>
      <c r="W3" s="4387"/>
      <c r="X3" s="4387"/>
      <c r="Y3" s="4387"/>
      <c r="Z3" s="4387"/>
      <c r="AA3" s="4387"/>
      <c r="AB3" s="4387"/>
      <c r="AC3" s="4387"/>
      <c r="AD3" s="4387"/>
      <c r="AE3" s="4387"/>
    </row>
    <row r="4" spans="1:36" ht="22.5">
      <c r="A4" s="4388" t="s">
        <v>344</v>
      </c>
      <c r="B4" s="4388"/>
      <c r="C4" s="4388"/>
      <c r="D4" s="4388"/>
      <c r="E4" s="4388"/>
      <c r="F4" s="4388"/>
      <c r="G4" s="4388"/>
      <c r="H4" s="4388"/>
      <c r="I4" s="4388"/>
      <c r="J4" s="4388"/>
      <c r="K4" s="4388"/>
      <c r="L4" s="4388"/>
      <c r="M4" s="4388"/>
      <c r="N4" s="4388"/>
      <c r="O4" s="4388"/>
      <c r="P4" s="4388"/>
      <c r="Q4" s="4388"/>
      <c r="R4" s="4388"/>
      <c r="S4" s="4388"/>
      <c r="T4" s="4388"/>
      <c r="U4" s="4388"/>
      <c r="V4" s="4388"/>
      <c r="W4" s="4388"/>
      <c r="X4" s="4388"/>
      <c r="Y4" s="4388"/>
      <c r="Z4" s="4388"/>
      <c r="AA4" s="4388"/>
      <c r="AB4" s="4388"/>
      <c r="AC4" s="4388"/>
      <c r="AD4" s="4388"/>
      <c r="AE4" s="4388"/>
    </row>
    <row r="5" spans="1:36" ht="16.5" customHeight="1">
      <c r="A5" s="4387" t="s">
        <v>107</v>
      </c>
      <c r="B5" s="4387"/>
      <c r="C5" s="4387"/>
      <c r="D5" s="4387"/>
      <c r="E5" s="4387"/>
      <c r="F5" s="4387"/>
      <c r="G5" s="4387"/>
      <c r="H5" s="4387"/>
      <c r="I5" s="4387"/>
      <c r="J5" s="4387"/>
      <c r="K5" s="4387"/>
      <c r="L5" s="4387"/>
      <c r="M5" s="4387"/>
      <c r="N5" s="4387"/>
      <c r="O5" s="4387"/>
      <c r="P5" s="4387"/>
      <c r="Q5" s="4387"/>
      <c r="R5" s="4387"/>
      <c r="S5" s="4387"/>
      <c r="T5" s="4387"/>
      <c r="U5" s="4387"/>
      <c r="V5" s="4387"/>
      <c r="W5" s="4387"/>
      <c r="X5" s="4387"/>
      <c r="Y5" s="4387"/>
      <c r="Z5" s="4387"/>
      <c r="AA5" s="4387"/>
      <c r="AB5" s="4387"/>
      <c r="AC5" s="4387"/>
      <c r="AD5" s="4387"/>
      <c r="AE5" s="4387"/>
    </row>
    <row r="6" spans="1:36" ht="14.25" customHeight="1" thickBot="1">
      <c r="A6" s="4387"/>
      <c r="B6" s="4387"/>
      <c r="C6" s="4387"/>
      <c r="D6" s="4387"/>
      <c r="E6" s="4387"/>
      <c r="F6" s="4387"/>
      <c r="G6" s="4387"/>
      <c r="H6" s="4387"/>
      <c r="I6" s="4387"/>
      <c r="J6" s="4387"/>
      <c r="K6" s="4387"/>
      <c r="L6" s="4387"/>
      <c r="M6" s="4387"/>
      <c r="N6" s="4387"/>
      <c r="O6" s="4387"/>
      <c r="P6" s="4387"/>
      <c r="Q6" s="4387"/>
      <c r="R6" s="4387"/>
      <c r="S6" s="4387"/>
      <c r="T6" s="4387"/>
      <c r="U6" s="4387"/>
      <c r="V6" s="4387"/>
      <c r="W6" s="4387"/>
      <c r="X6" s="4387"/>
      <c r="Y6" s="4387"/>
      <c r="Z6" s="4387"/>
      <c r="AA6" s="4387"/>
      <c r="AB6" s="4387"/>
      <c r="AC6" s="4387"/>
      <c r="AD6" s="4387"/>
      <c r="AE6" s="4387"/>
    </row>
    <row r="7" spans="1:36" ht="24.75" customHeight="1">
      <c r="A7" s="4378" t="s">
        <v>286</v>
      </c>
      <c r="B7" s="4381">
        <v>1</v>
      </c>
      <c r="C7" s="4382"/>
      <c r="D7" s="4383"/>
      <c r="E7" s="4381">
        <v>2</v>
      </c>
      <c r="F7" s="4382"/>
      <c r="G7" s="4383"/>
      <c r="H7" s="4381">
        <v>3</v>
      </c>
      <c r="I7" s="4382"/>
      <c r="J7" s="4383"/>
      <c r="K7" s="4381">
        <v>4</v>
      </c>
      <c r="L7" s="4382"/>
      <c r="M7" s="4383"/>
      <c r="N7" s="4381">
        <v>5</v>
      </c>
      <c r="O7" s="4382"/>
      <c r="P7" s="4383"/>
      <c r="Q7" s="4366" t="s">
        <v>4</v>
      </c>
      <c r="R7" s="4367"/>
      <c r="S7" s="4368"/>
      <c r="T7" s="4372">
        <v>1</v>
      </c>
      <c r="U7" s="4373"/>
      <c r="V7" s="4374"/>
      <c r="W7" s="4372">
        <v>2</v>
      </c>
      <c r="X7" s="4373"/>
      <c r="Y7" s="4373"/>
      <c r="Z7" s="4375" t="s">
        <v>108</v>
      </c>
      <c r="AA7" s="4376"/>
      <c r="AB7" s="4377"/>
      <c r="AC7" s="36" t="s">
        <v>4</v>
      </c>
      <c r="AD7" s="37"/>
      <c r="AE7" s="245" t="s">
        <v>127</v>
      </c>
    </row>
    <row r="8" spans="1:36" ht="26.25" customHeight="1" thickBot="1">
      <c r="A8" s="4379"/>
      <c r="B8" s="4384"/>
      <c r="C8" s="4385"/>
      <c r="D8" s="4386"/>
      <c r="E8" s="4384"/>
      <c r="F8" s="4385"/>
      <c r="G8" s="4386"/>
      <c r="H8" s="4384"/>
      <c r="I8" s="4385"/>
      <c r="J8" s="4386"/>
      <c r="K8" s="4384"/>
      <c r="L8" s="4385"/>
      <c r="M8" s="4386"/>
      <c r="N8" s="4384"/>
      <c r="O8" s="4385"/>
      <c r="P8" s="4386"/>
      <c r="Q8" s="4369" t="s">
        <v>132</v>
      </c>
      <c r="R8" s="4370"/>
      <c r="S8" s="4371"/>
      <c r="T8" s="4369" t="s">
        <v>5</v>
      </c>
      <c r="U8" s="4370"/>
      <c r="V8" s="4371"/>
      <c r="W8" s="4369" t="s">
        <v>5</v>
      </c>
      <c r="X8" s="4370"/>
      <c r="Y8" s="4371"/>
      <c r="Z8" s="4369" t="s">
        <v>5</v>
      </c>
      <c r="AA8" s="4370"/>
      <c r="AB8" s="4371"/>
      <c r="AC8" s="38"/>
      <c r="AD8" s="39"/>
      <c r="AE8" s="246"/>
    </row>
    <row r="9" spans="1:36" ht="87" customHeight="1" thickBot="1">
      <c r="A9" s="4380"/>
      <c r="B9" s="40" t="s">
        <v>109</v>
      </c>
      <c r="C9" s="41" t="s">
        <v>110</v>
      </c>
      <c r="D9" s="42" t="s">
        <v>111</v>
      </c>
      <c r="E9" s="40" t="s">
        <v>109</v>
      </c>
      <c r="F9" s="41" t="s">
        <v>110</v>
      </c>
      <c r="G9" s="42" t="s">
        <v>111</v>
      </c>
      <c r="H9" s="40" t="s">
        <v>109</v>
      </c>
      <c r="I9" s="41" t="s">
        <v>110</v>
      </c>
      <c r="J9" s="43" t="s">
        <v>111</v>
      </c>
      <c r="K9" s="40" t="s">
        <v>109</v>
      </c>
      <c r="L9" s="41" t="s">
        <v>110</v>
      </c>
      <c r="M9" s="42" t="s">
        <v>111</v>
      </c>
      <c r="N9" s="40" t="s">
        <v>109</v>
      </c>
      <c r="O9" s="41" t="s">
        <v>110</v>
      </c>
      <c r="P9" s="42" t="s">
        <v>111</v>
      </c>
      <c r="Q9" s="40" t="s">
        <v>109</v>
      </c>
      <c r="R9" s="41" t="s">
        <v>110</v>
      </c>
      <c r="S9" s="44" t="s">
        <v>111</v>
      </c>
      <c r="T9" s="40" t="s">
        <v>109</v>
      </c>
      <c r="U9" s="41" t="s">
        <v>110</v>
      </c>
      <c r="V9" s="45" t="s">
        <v>111</v>
      </c>
      <c r="W9" s="40" t="s">
        <v>109</v>
      </c>
      <c r="X9" s="41" t="s">
        <v>110</v>
      </c>
      <c r="Y9" s="45" t="s">
        <v>111</v>
      </c>
      <c r="Z9" s="40" t="s">
        <v>109</v>
      </c>
      <c r="AA9" s="41" t="s">
        <v>110</v>
      </c>
      <c r="AB9" s="44" t="s">
        <v>111</v>
      </c>
      <c r="AC9" s="40" t="s">
        <v>109</v>
      </c>
      <c r="AD9" s="41" t="s">
        <v>110</v>
      </c>
      <c r="AE9" s="247" t="s">
        <v>112</v>
      </c>
    </row>
    <row r="10" spans="1:36" ht="36" customHeight="1">
      <c r="A10" s="4601" t="s">
        <v>113</v>
      </c>
      <c r="B10" s="4602">
        <v>642</v>
      </c>
      <c r="C10" s="1692">
        <v>143</v>
      </c>
      <c r="D10" s="1693">
        <v>785</v>
      </c>
      <c r="E10" s="4602">
        <v>555</v>
      </c>
      <c r="F10" s="1692">
        <v>140</v>
      </c>
      <c r="G10" s="1693">
        <v>695</v>
      </c>
      <c r="H10" s="4602">
        <v>634</v>
      </c>
      <c r="I10" s="1692">
        <v>167</v>
      </c>
      <c r="J10" s="1693">
        <v>801</v>
      </c>
      <c r="K10" s="4602">
        <v>600</v>
      </c>
      <c r="L10" s="1692">
        <v>118</v>
      </c>
      <c r="M10" s="1693">
        <v>718</v>
      </c>
      <c r="N10" s="4602">
        <v>0</v>
      </c>
      <c r="O10" s="1692">
        <v>0</v>
      </c>
      <c r="P10" s="4603">
        <v>0</v>
      </c>
      <c r="Q10" s="4604">
        <f t="shared" ref="Q10:S20" si="0">B10+E10+H10+K10+N10</f>
        <v>2431</v>
      </c>
      <c r="R10" s="4605">
        <f t="shared" si="0"/>
        <v>568</v>
      </c>
      <c r="S10" s="4606">
        <f>D10+G10+J10+M10+P10</f>
        <v>2999</v>
      </c>
      <c r="T10" s="4603">
        <v>304</v>
      </c>
      <c r="U10" s="1692">
        <v>15</v>
      </c>
      <c r="V10" s="1693">
        <v>319</v>
      </c>
      <c r="W10" s="4602">
        <v>292</v>
      </c>
      <c r="X10" s="1692">
        <v>3</v>
      </c>
      <c r="Y10" s="4603">
        <v>295</v>
      </c>
      <c r="Z10" s="1694">
        <v>596</v>
      </c>
      <c r="AA10" s="1692">
        <v>18</v>
      </c>
      <c r="AB10" s="1695">
        <v>614</v>
      </c>
      <c r="AC10" s="4607">
        <f t="shared" ref="AC10:AE20" si="1">Q10+Z10</f>
        <v>3027</v>
      </c>
      <c r="AD10" s="4608">
        <f t="shared" si="1"/>
        <v>586</v>
      </c>
      <c r="AE10" s="4609">
        <f t="shared" si="1"/>
        <v>3613</v>
      </c>
    </row>
    <row r="11" spans="1:36" ht="33.75" customHeight="1">
      <c r="A11" s="4610" t="s">
        <v>343</v>
      </c>
      <c r="B11" s="1696">
        <v>202</v>
      </c>
      <c r="C11" s="1697">
        <v>21</v>
      </c>
      <c r="D11" s="1698">
        <v>223</v>
      </c>
      <c r="E11" s="1696">
        <v>179</v>
      </c>
      <c r="F11" s="1697">
        <v>4</v>
      </c>
      <c r="G11" s="1699">
        <v>183</v>
      </c>
      <c r="H11" s="1696">
        <v>195</v>
      </c>
      <c r="I11" s="1697">
        <v>14</v>
      </c>
      <c r="J11" s="1699">
        <v>209</v>
      </c>
      <c r="K11" s="1696">
        <v>172</v>
      </c>
      <c r="L11" s="1697">
        <v>5</v>
      </c>
      <c r="M11" s="1698">
        <v>177</v>
      </c>
      <c r="N11" s="1696">
        <v>0</v>
      </c>
      <c r="O11" s="1697">
        <v>0</v>
      </c>
      <c r="P11" s="1698">
        <v>0</v>
      </c>
      <c r="Q11" s="1700">
        <f t="shared" si="0"/>
        <v>748</v>
      </c>
      <c r="R11" s="1701">
        <f t="shared" si="0"/>
        <v>44</v>
      </c>
      <c r="S11" s="1702">
        <f>D11+G11+J11+M11+P11</f>
        <v>792</v>
      </c>
      <c r="T11" s="1698">
        <v>143</v>
      </c>
      <c r="U11" s="1697">
        <v>2</v>
      </c>
      <c r="V11" s="1698">
        <v>145</v>
      </c>
      <c r="W11" s="1700">
        <v>130</v>
      </c>
      <c r="X11" s="1697">
        <v>4</v>
      </c>
      <c r="Y11" s="1699">
        <v>134</v>
      </c>
      <c r="Z11" s="4611">
        <v>273</v>
      </c>
      <c r="AA11" s="1697">
        <v>6</v>
      </c>
      <c r="AB11" s="1703">
        <v>279</v>
      </c>
      <c r="AC11" s="1696">
        <f t="shared" si="1"/>
        <v>1021</v>
      </c>
      <c r="AD11" s="1697">
        <f>R11+AA11</f>
        <v>50</v>
      </c>
      <c r="AE11" s="1704">
        <f t="shared" si="1"/>
        <v>1071</v>
      </c>
      <c r="AJ11" s="34" t="s">
        <v>318</v>
      </c>
    </row>
    <row r="12" spans="1:36" ht="45.75" customHeight="1">
      <c r="A12" s="1705" t="s">
        <v>332</v>
      </c>
      <c r="B12" s="1706">
        <v>84</v>
      </c>
      <c r="C12" s="1707">
        <v>20</v>
      </c>
      <c r="D12" s="1698">
        <v>104</v>
      </c>
      <c r="E12" s="1706">
        <v>96</v>
      </c>
      <c r="F12" s="1707">
        <v>30</v>
      </c>
      <c r="G12" s="1699">
        <v>126</v>
      </c>
      <c r="H12" s="1706">
        <v>96</v>
      </c>
      <c r="I12" s="1707">
        <v>26</v>
      </c>
      <c r="J12" s="1699">
        <v>122</v>
      </c>
      <c r="K12" s="1706">
        <v>92</v>
      </c>
      <c r="L12" s="1707">
        <v>14</v>
      </c>
      <c r="M12" s="1698">
        <v>106</v>
      </c>
      <c r="N12" s="1706">
        <v>0</v>
      </c>
      <c r="O12" s="1707">
        <v>0</v>
      </c>
      <c r="P12" s="1698">
        <v>0</v>
      </c>
      <c r="Q12" s="1700">
        <f t="shared" ref="Q12" si="2">B12+E12+H12+K12+N12</f>
        <v>368</v>
      </c>
      <c r="R12" s="1701">
        <f t="shared" ref="R12" si="3">C12+F12+I12+L12+O12</f>
        <v>90</v>
      </c>
      <c r="S12" s="1702">
        <f>D12+G12+J12+M12+P12</f>
        <v>458</v>
      </c>
      <c r="T12" s="1698">
        <v>24</v>
      </c>
      <c r="U12" s="1707">
        <v>0</v>
      </c>
      <c r="V12" s="1698">
        <v>24</v>
      </c>
      <c r="W12" s="1708">
        <v>33</v>
      </c>
      <c r="X12" s="1707">
        <v>0</v>
      </c>
      <c r="Y12" s="1698">
        <v>33</v>
      </c>
      <c r="Z12" s="1709">
        <v>57</v>
      </c>
      <c r="AA12" s="1707">
        <v>0</v>
      </c>
      <c r="AB12" s="1703">
        <v>57</v>
      </c>
      <c r="AC12" s="1696">
        <f t="shared" ref="AC12" si="4">Q12+Z12</f>
        <v>425</v>
      </c>
      <c r="AD12" s="1697">
        <f>R12+AA12</f>
        <v>90</v>
      </c>
      <c r="AE12" s="1704">
        <f t="shared" ref="AE12" si="5">S12+AB12</f>
        <v>515</v>
      </c>
    </row>
    <row r="13" spans="1:36" ht="41.25" customHeight="1">
      <c r="A13" s="4612" t="s">
        <v>114</v>
      </c>
      <c r="B13" s="886">
        <v>220</v>
      </c>
      <c r="C13" s="887">
        <v>12</v>
      </c>
      <c r="D13" s="4613">
        <v>232</v>
      </c>
      <c r="E13" s="886">
        <v>240</v>
      </c>
      <c r="F13" s="887">
        <v>22</v>
      </c>
      <c r="G13" s="4614">
        <v>262</v>
      </c>
      <c r="H13" s="886">
        <v>243</v>
      </c>
      <c r="I13" s="887">
        <v>12</v>
      </c>
      <c r="J13" s="4614">
        <v>255</v>
      </c>
      <c r="K13" s="886">
        <v>231</v>
      </c>
      <c r="L13" s="887">
        <v>16</v>
      </c>
      <c r="M13" s="4613">
        <v>247</v>
      </c>
      <c r="N13" s="888">
        <v>48</v>
      </c>
      <c r="O13" s="887">
        <v>15</v>
      </c>
      <c r="P13" s="889">
        <v>63</v>
      </c>
      <c r="Q13" s="888">
        <f t="shared" si="0"/>
        <v>982</v>
      </c>
      <c r="R13" s="887">
        <f t="shared" si="0"/>
        <v>77</v>
      </c>
      <c r="S13" s="889">
        <f t="shared" si="0"/>
        <v>1059</v>
      </c>
      <c r="T13" s="4613">
        <v>117</v>
      </c>
      <c r="U13" s="887">
        <v>0</v>
      </c>
      <c r="V13" s="4614">
        <v>117</v>
      </c>
      <c r="W13" s="886">
        <v>103</v>
      </c>
      <c r="X13" s="887">
        <v>18</v>
      </c>
      <c r="Y13" s="4613">
        <v>121</v>
      </c>
      <c r="Z13" s="888">
        <v>220</v>
      </c>
      <c r="AA13" s="887">
        <v>18</v>
      </c>
      <c r="AB13" s="890">
        <v>238</v>
      </c>
      <c r="AC13" s="4607">
        <f t="shared" si="1"/>
        <v>1202</v>
      </c>
      <c r="AD13" s="4608">
        <f t="shared" si="1"/>
        <v>95</v>
      </c>
      <c r="AE13" s="4609">
        <f t="shared" si="1"/>
        <v>1297</v>
      </c>
    </row>
    <row r="14" spans="1:36" ht="33" customHeight="1">
      <c r="A14" s="4612" t="s">
        <v>321</v>
      </c>
      <c r="B14" s="886">
        <v>256</v>
      </c>
      <c r="C14" s="887">
        <v>0</v>
      </c>
      <c r="D14" s="4613">
        <v>256</v>
      </c>
      <c r="E14" s="886">
        <v>206</v>
      </c>
      <c r="F14" s="887">
        <v>0</v>
      </c>
      <c r="G14" s="4614">
        <v>206</v>
      </c>
      <c r="H14" s="886">
        <v>268</v>
      </c>
      <c r="I14" s="887">
        <v>0</v>
      </c>
      <c r="J14" s="4614">
        <v>268</v>
      </c>
      <c r="K14" s="886">
        <v>228</v>
      </c>
      <c r="L14" s="887">
        <v>2</v>
      </c>
      <c r="M14" s="4613">
        <v>230</v>
      </c>
      <c r="N14" s="888">
        <v>0</v>
      </c>
      <c r="O14" s="887">
        <v>0</v>
      </c>
      <c r="P14" s="889">
        <v>0</v>
      </c>
      <c r="Q14" s="888">
        <f t="shared" si="0"/>
        <v>958</v>
      </c>
      <c r="R14" s="887">
        <f>C14+F14+I14+L14+O14</f>
        <v>2</v>
      </c>
      <c r="S14" s="889">
        <f t="shared" si="0"/>
        <v>960</v>
      </c>
      <c r="T14" s="4613">
        <v>129</v>
      </c>
      <c r="U14" s="887">
        <v>0</v>
      </c>
      <c r="V14" s="4614">
        <v>129</v>
      </c>
      <c r="W14" s="886">
        <v>125</v>
      </c>
      <c r="X14" s="887">
        <v>2</v>
      </c>
      <c r="Y14" s="4615">
        <v>127</v>
      </c>
      <c r="Z14" s="4613">
        <v>254</v>
      </c>
      <c r="AA14" s="887">
        <v>2</v>
      </c>
      <c r="AB14" s="4614">
        <v>256</v>
      </c>
      <c r="AC14" s="4607">
        <f t="shared" si="1"/>
        <v>1212</v>
      </c>
      <c r="AD14" s="4608">
        <f t="shared" si="1"/>
        <v>4</v>
      </c>
      <c r="AE14" s="4609">
        <f t="shared" si="1"/>
        <v>1216</v>
      </c>
    </row>
    <row r="15" spans="1:36" ht="29.25" customHeight="1">
      <c r="A15" s="4612" t="s">
        <v>104</v>
      </c>
      <c r="B15" s="886">
        <v>192</v>
      </c>
      <c r="C15" s="887">
        <v>10</v>
      </c>
      <c r="D15" s="4613">
        <v>202</v>
      </c>
      <c r="E15" s="886">
        <v>145</v>
      </c>
      <c r="F15" s="887">
        <v>13</v>
      </c>
      <c r="G15" s="4614">
        <v>158</v>
      </c>
      <c r="H15" s="886">
        <v>151</v>
      </c>
      <c r="I15" s="887">
        <v>8</v>
      </c>
      <c r="J15" s="4614">
        <v>159</v>
      </c>
      <c r="K15" s="886">
        <v>127</v>
      </c>
      <c r="L15" s="887">
        <v>1</v>
      </c>
      <c r="M15" s="4614">
        <v>128</v>
      </c>
      <c r="N15" s="888">
        <v>0</v>
      </c>
      <c r="O15" s="887">
        <v>0</v>
      </c>
      <c r="P15" s="889">
        <v>0</v>
      </c>
      <c r="Q15" s="888">
        <f t="shared" si="0"/>
        <v>615</v>
      </c>
      <c r="R15" s="887">
        <f t="shared" si="0"/>
        <v>32</v>
      </c>
      <c r="S15" s="889">
        <f t="shared" si="0"/>
        <v>647</v>
      </c>
      <c r="T15" s="4613">
        <v>74</v>
      </c>
      <c r="U15" s="887">
        <v>1</v>
      </c>
      <c r="V15" s="4613">
        <v>75</v>
      </c>
      <c r="W15" s="888">
        <v>56</v>
      </c>
      <c r="X15" s="887">
        <v>2</v>
      </c>
      <c r="Y15" s="4614">
        <v>58</v>
      </c>
      <c r="Z15" s="888">
        <v>130</v>
      </c>
      <c r="AA15" s="887">
        <v>3</v>
      </c>
      <c r="AB15" s="890">
        <v>133</v>
      </c>
      <c r="AC15" s="4607">
        <f t="shared" si="1"/>
        <v>745</v>
      </c>
      <c r="AD15" s="4608">
        <f t="shared" si="1"/>
        <v>35</v>
      </c>
      <c r="AE15" s="4609">
        <f t="shared" si="1"/>
        <v>780</v>
      </c>
    </row>
    <row r="16" spans="1:36" ht="45" customHeight="1">
      <c r="A16" s="4612" t="s">
        <v>115</v>
      </c>
      <c r="B16" s="886">
        <v>288</v>
      </c>
      <c r="C16" s="887">
        <v>36</v>
      </c>
      <c r="D16" s="4613">
        <v>324</v>
      </c>
      <c r="E16" s="886">
        <v>269</v>
      </c>
      <c r="F16" s="887">
        <v>19</v>
      </c>
      <c r="G16" s="4614">
        <v>288</v>
      </c>
      <c r="H16" s="886">
        <v>257</v>
      </c>
      <c r="I16" s="887">
        <v>62</v>
      </c>
      <c r="J16" s="4614">
        <v>319</v>
      </c>
      <c r="K16" s="886">
        <v>256</v>
      </c>
      <c r="L16" s="887">
        <v>56</v>
      </c>
      <c r="M16" s="4614">
        <v>312</v>
      </c>
      <c r="N16" s="888">
        <v>0</v>
      </c>
      <c r="O16" s="887">
        <v>0</v>
      </c>
      <c r="P16" s="889">
        <v>0</v>
      </c>
      <c r="Q16" s="888">
        <f t="shared" si="0"/>
        <v>1070</v>
      </c>
      <c r="R16" s="887">
        <f t="shared" si="0"/>
        <v>173</v>
      </c>
      <c r="S16" s="889">
        <f>D16+G16+J16+M16+P16</f>
        <v>1243</v>
      </c>
      <c r="T16" s="4613">
        <v>163</v>
      </c>
      <c r="U16" s="887">
        <v>8</v>
      </c>
      <c r="V16" s="4613">
        <v>171</v>
      </c>
      <c r="W16" s="886">
        <v>216</v>
      </c>
      <c r="X16" s="887">
        <v>3</v>
      </c>
      <c r="Y16" s="4615">
        <v>219</v>
      </c>
      <c r="Z16" s="4613">
        <v>379</v>
      </c>
      <c r="AA16" s="887">
        <v>11</v>
      </c>
      <c r="AB16" s="4613">
        <v>390</v>
      </c>
      <c r="AC16" s="4607">
        <f t="shared" si="1"/>
        <v>1449</v>
      </c>
      <c r="AD16" s="4608">
        <f t="shared" si="1"/>
        <v>184</v>
      </c>
      <c r="AE16" s="4609">
        <f t="shared" si="1"/>
        <v>1633</v>
      </c>
    </row>
    <row r="17" spans="1:36" ht="66" customHeight="1">
      <c r="A17" s="4616" t="s">
        <v>300</v>
      </c>
      <c r="B17" s="4617">
        <v>55</v>
      </c>
      <c r="C17" s="887">
        <v>0</v>
      </c>
      <c r="D17" s="4618">
        <v>55</v>
      </c>
      <c r="E17" s="4617">
        <v>21</v>
      </c>
      <c r="F17" s="887">
        <v>0</v>
      </c>
      <c r="G17" s="4618">
        <v>21</v>
      </c>
      <c r="H17" s="4617">
        <v>84</v>
      </c>
      <c r="I17" s="887">
        <v>0</v>
      </c>
      <c r="J17" s="4619">
        <v>84</v>
      </c>
      <c r="K17" s="4617">
        <v>81</v>
      </c>
      <c r="L17" s="887">
        <v>0</v>
      </c>
      <c r="M17" s="4619">
        <v>81</v>
      </c>
      <c r="N17" s="888">
        <v>0</v>
      </c>
      <c r="O17" s="887">
        <v>0</v>
      </c>
      <c r="P17" s="889">
        <v>0</v>
      </c>
      <c r="Q17" s="888">
        <f t="shared" si="0"/>
        <v>241</v>
      </c>
      <c r="R17" s="887">
        <f t="shared" si="0"/>
        <v>0</v>
      </c>
      <c r="S17" s="889">
        <f t="shared" si="0"/>
        <v>241</v>
      </c>
      <c r="T17" s="4619">
        <v>0</v>
      </c>
      <c r="U17" s="4620">
        <v>0</v>
      </c>
      <c r="V17" s="4621">
        <v>0</v>
      </c>
      <c r="W17" s="4619">
        <v>0</v>
      </c>
      <c r="X17" s="4620">
        <v>0</v>
      </c>
      <c r="Y17" s="4622">
        <v>0</v>
      </c>
      <c r="Z17" s="888">
        <v>0</v>
      </c>
      <c r="AA17" s="887">
        <v>0</v>
      </c>
      <c r="AB17" s="890">
        <v>0</v>
      </c>
      <c r="AC17" s="4607">
        <f t="shared" si="1"/>
        <v>241</v>
      </c>
      <c r="AD17" s="4608">
        <f t="shared" si="1"/>
        <v>0</v>
      </c>
      <c r="AE17" s="4609">
        <f t="shared" si="1"/>
        <v>241</v>
      </c>
    </row>
    <row r="18" spans="1:36" ht="42.75" customHeight="1">
      <c r="A18" s="4623" t="s">
        <v>117</v>
      </c>
      <c r="B18" s="888">
        <v>153</v>
      </c>
      <c r="C18" s="887">
        <v>6</v>
      </c>
      <c r="D18" s="890">
        <v>159</v>
      </c>
      <c r="E18" s="888">
        <v>194</v>
      </c>
      <c r="F18" s="887">
        <v>2</v>
      </c>
      <c r="G18" s="890">
        <v>196</v>
      </c>
      <c r="H18" s="888">
        <v>208</v>
      </c>
      <c r="I18" s="887">
        <v>4</v>
      </c>
      <c r="J18" s="890">
        <v>212</v>
      </c>
      <c r="K18" s="888">
        <v>200</v>
      </c>
      <c r="L18" s="887">
        <v>2</v>
      </c>
      <c r="M18" s="890">
        <v>202</v>
      </c>
      <c r="N18" s="888">
        <v>13</v>
      </c>
      <c r="O18" s="887">
        <v>0</v>
      </c>
      <c r="P18" s="889">
        <v>13</v>
      </c>
      <c r="Q18" s="886">
        <f t="shared" si="0"/>
        <v>768</v>
      </c>
      <c r="R18" s="887">
        <f t="shared" si="0"/>
        <v>14</v>
      </c>
      <c r="S18" s="889">
        <f t="shared" si="0"/>
        <v>782</v>
      </c>
      <c r="T18" s="4614">
        <v>82</v>
      </c>
      <c r="U18" s="887">
        <v>5</v>
      </c>
      <c r="V18" s="889">
        <v>87</v>
      </c>
      <c r="W18" s="4614">
        <v>135</v>
      </c>
      <c r="X18" s="887">
        <v>1</v>
      </c>
      <c r="Y18" s="887">
        <v>136</v>
      </c>
      <c r="Z18" s="888">
        <v>217</v>
      </c>
      <c r="AA18" s="887">
        <v>6</v>
      </c>
      <c r="AB18" s="890">
        <v>223</v>
      </c>
      <c r="AC18" s="4607">
        <f t="shared" si="1"/>
        <v>985</v>
      </c>
      <c r="AD18" s="4608">
        <f t="shared" si="1"/>
        <v>20</v>
      </c>
      <c r="AE18" s="4609">
        <f t="shared" si="1"/>
        <v>1005</v>
      </c>
      <c r="AF18" s="896"/>
      <c r="AH18" s="34" t="s">
        <v>323</v>
      </c>
    </row>
    <row r="19" spans="1:36" s="46" customFormat="1" ht="42.75" customHeight="1">
      <c r="A19" s="4623" t="s">
        <v>118</v>
      </c>
      <c r="B19" s="888">
        <v>51</v>
      </c>
      <c r="C19" s="887">
        <v>0</v>
      </c>
      <c r="D19" s="890">
        <v>51</v>
      </c>
      <c r="E19" s="888">
        <v>30</v>
      </c>
      <c r="F19" s="887">
        <v>0</v>
      </c>
      <c r="G19" s="890">
        <v>30</v>
      </c>
      <c r="H19" s="888">
        <v>48</v>
      </c>
      <c r="I19" s="887">
        <v>0</v>
      </c>
      <c r="J19" s="889">
        <v>48</v>
      </c>
      <c r="K19" s="4613">
        <v>70</v>
      </c>
      <c r="L19" s="887">
        <v>1</v>
      </c>
      <c r="M19" s="4613">
        <v>71</v>
      </c>
      <c r="N19" s="888">
        <v>0</v>
      </c>
      <c r="O19" s="887">
        <v>0</v>
      </c>
      <c r="P19" s="889">
        <v>0</v>
      </c>
      <c r="Q19" s="888">
        <f t="shared" si="0"/>
        <v>199</v>
      </c>
      <c r="R19" s="887">
        <f t="shared" si="0"/>
        <v>1</v>
      </c>
      <c r="S19" s="889">
        <f t="shared" si="0"/>
        <v>200</v>
      </c>
      <c r="T19" s="4614">
        <v>22</v>
      </c>
      <c r="U19" s="887">
        <v>1</v>
      </c>
      <c r="V19" s="889">
        <v>23</v>
      </c>
      <c r="W19" s="4614">
        <v>16</v>
      </c>
      <c r="X19" s="887">
        <v>0</v>
      </c>
      <c r="Y19" s="889">
        <v>16</v>
      </c>
      <c r="Z19" s="888">
        <v>38</v>
      </c>
      <c r="AA19" s="887">
        <v>1</v>
      </c>
      <c r="AB19" s="890">
        <v>39</v>
      </c>
      <c r="AC19" s="4607">
        <f t="shared" si="1"/>
        <v>237</v>
      </c>
      <c r="AD19" s="4608">
        <f t="shared" si="1"/>
        <v>2</v>
      </c>
      <c r="AE19" s="4609">
        <f t="shared" si="1"/>
        <v>239</v>
      </c>
      <c r="AF19" s="34"/>
    </row>
    <row r="20" spans="1:36" s="46" customFormat="1" ht="43.5" customHeight="1" thickBot="1">
      <c r="A20" s="4624" t="s">
        <v>119</v>
      </c>
      <c r="B20" s="4625">
        <v>58</v>
      </c>
      <c r="C20" s="4620">
        <v>11</v>
      </c>
      <c r="D20" s="4622">
        <v>69</v>
      </c>
      <c r="E20" s="4625">
        <v>70</v>
      </c>
      <c r="F20" s="4620">
        <v>6</v>
      </c>
      <c r="G20" s="4622">
        <v>76</v>
      </c>
      <c r="H20" s="4625">
        <v>47</v>
      </c>
      <c r="I20" s="4620">
        <v>12</v>
      </c>
      <c r="J20" s="4622">
        <v>59</v>
      </c>
      <c r="K20" s="4626">
        <v>44</v>
      </c>
      <c r="L20" s="4627">
        <v>15</v>
      </c>
      <c r="M20" s="4622">
        <v>59</v>
      </c>
      <c r="N20" s="4626">
        <v>0</v>
      </c>
      <c r="O20" s="4627">
        <v>0</v>
      </c>
      <c r="P20" s="4628">
        <v>0</v>
      </c>
      <c r="Q20" s="4626">
        <f t="shared" si="0"/>
        <v>219</v>
      </c>
      <c r="R20" s="4627">
        <f t="shared" si="0"/>
        <v>44</v>
      </c>
      <c r="S20" s="889">
        <f t="shared" si="0"/>
        <v>263</v>
      </c>
      <c r="T20" s="4619">
        <v>0</v>
      </c>
      <c r="U20" s="4620">
        <v>0</v>
      </c>
      <c r="V20" s="4622">
        <v>0</v>
      </c>
      <c r="W20" s="4625">
        <v>0</v>
      </c>
      <c r="X20" s="4620">
        <v>0</v>
      </c>
      <c r="Y20" s="4622">
        <v>0</v>
      </c>
      <c r="Z20" s="888">
        <v>0</v>
      </c>
      <c r="AA20" s="887">
        <v>0</v>
      </c>
      <c r="AB20" s="890">
        <v>0</v>
      </c>
      <c r="AC20" s="4629">
        <f t="shared" si="1"/>
        <v>219</v>
      </c>
      <c r="AD20" s="4630">
        <f t="shared" si="1"/>
        <v>44</v>
      </c>
      <c r="AE20" s="4631">
        <f t="shared" si="1"/>
        <v>263</v>
      </c>
      <c r="AF20" s="34"/>
    </row>
    <row r="21" spans="1:36" ht="37.5" customHeight="1" thickBot="1">
      <c r="A21" s="209" t="s">
        <v>287</v>
      </c>
      <c r="B21" s="228">
        <f t="shared" ref="B21:AA21" si="6">SUM(B10:B20)</f>
        <v>2201</v>
      </c>
      <c r="C21" s="228">
        <f t="shared" si="6"/>
        <v>259</v>
      </c>
      <c r="D21" s="228">
        <f t="shared" si="6"/>
        <v>2460</v>
      </c>
      <c r="E21" s="228">
        <f t="shared" si="6"/>
        <v>2005</v>
      </c>
      <c r="F21" s="228">
        <f t="shared" si="6"/>
        <v>236</v>
      </c>
      <c r="G21" s="230">
        <f t="shared" si="6"/>
        <v>2241</v>
      </c>
      <c r="H21" s="228">
        <f t="shared" si="6"/>
        <v>2231</v>
      </c>
      <c r="I21" s="228">
        <f t="shared" si="6"/>
        <v>305</v>
      </c>
      <c r="J21" s="231">
        <f t="shared" si="6"/>
        <v>2536</v>
      </c>
      <c r="K21" s="293">
        <f t="shared" si="6"/>
        <v>2101</v>
      </c>
      <c r="L21" s="228">
        <f t="shared" si="6"/>
        <v>230</v>
      </c>
      <c r="M21" s="230">
        <f t="shared" si="6"/>
        <v>2331</v>
      </c>
      <c r="N21" s="231">
        <f t="shared" si="6"/>
        <v>61</v>
      </c>
      <c r="O21" s="293">
        <f t="shared" si="6"/>
        <v>15</v>
      </c>
      <c r="P21" s="230">
        <f t="shared" si="6"/>
        <v>76</v>
      </c>
      <c r="Q21" s="228">
        <f t="shared" si="6"/>
        <v>8599</v>
      </c>
      <c r="R21" s="232">
        <f t="shared" si="6"/>
        <v>1045</v>
      </c>
      <c r="S21" s="233">
        <f>SUM(S10:S20)</f>
        <v>9644</v>
      </c>
      <c r="T21" s="293">
        <f t="shared" si="6"/>
        <v>1058</v>
      </c>
      <c r="U21" s="228">
        <f t="shared" si="6"/>
        <v>32</v>
      </c>
      <c r="V21" s="228">
        <f t="shared" si="6"/>
        <v>1090</v>
      </c>
      <c r="W21" s="228">
        <f t="shared" si="6"/>
        <v>1106</v>
      </c>
      <c r="X21" s="228">
        <f t="shared" si="6"/>
        <v>33</v>
      </c>
      <c r="Y21" s="228">
        <f t="shared" si="6"/>
        <v>1139</v>
      </c>
      <c r="Z21" s="228">
        <f t="shared" si="6"/>
        <v>2164</v>
      </c>
      <c r="AA21" s="228">
        <f t="shared" si="6"/>
        <v>65</v>
      </c>
      <c r="AB21" s="228">
        <f>SUM(AB10:AB20)</f>
        <v>2229</v>
      </c>
      <c r="AC21" s="231">
        <f t="shared" ref="AC21" si="7">Q21+Z21</f>
        <v>10763</v>
      </c>
      <c r="AD21" s="231">
        <f t="shared" ref="AD21" si="8">R21+AA21</f>
        <v>1110</v>
      </c>
      <c r="AE21" s="231">
        <f t="shared" ref="AE21" si="9">S21+AB21</f>
        <v>11873</v>
      </c>
      <c r="AF21" s="47"/>
      <c r="AJ21" s="34" t="s">
        <v>7</v>
      </c>
    </row>
    <row r="22" spans="1:36" ht="24.75" customHeight="1">
      <c r="A22" s="4365" t="s">
        <v>120</v>
      </c>
      <c r="B22" s="4365"/>
      <c r="C22" s="4365"/>
      <c r="D22" s="4365"/>
      <c r="E22" s="4365"/>
      <c r="F22" s="4365"/>
      <c r="G22" s="4365"/>
      <c r="H22" s="4365"/>
      <c r="I22" s="4365"/>
      <c r="J22" s="4365"/>
      <c r="K22" s="4365"/>
      <c r="L22" s="4365"/>
      <c r="M22" s="4365"/>
      <c r="N22" s="4365"/>
      <c r="O22" s="4365"/>
      <c r="P22" s="4365"/>
      <c r="Q22" s="4365"/>
      <c r="R22" s="4365"/>
      <c r="S22" s="4365"/>
      <c r="T22" s="4365"/>
      <c r="U22" s="4365"/>
      <c r="V22" s="4365"/>
      <c r="W22" s="4365"/>
      <c r="X22" s="4365"/>
      <c r="Y22" s="4365"/>
      <c r="Z22" s="4365"/>
      <c r="AA22" s="4365"/>
      <c r="AB22" s="4365"/>
      <c r="AC22" s="4365"/>
      <c r="AD22" s="4365"/>
      <c r="AE22" s="4365"/>
      <c r="AF22" s="244"/>
      <c r="AG22" s="244"/>
      <c r="AH22" s="244"/>
      <c r="AI22" s="244"/>
      <c r="AJ22" s="244"/>
    </row>
    <row r="23" spans="1:36" ht="24.75" customHeight="1">
      <c r="A23" s="4388" t="s">
        <v>344</v>
      </c>
      <c r="B23" s="4388"/>
      <c r="C23" s="4388"/>
      <c r="D23" s="4388"/>
      <c r="E23" s="4388"/>
      <c r="F23" s="4388"/>
      <c r="G23" s="4388"/>
      <c r="H23" s="4388"/>
      <c r="I23" s="4388"/>
      <c r="J23" s="4388"/>
      <c r="K23" s="4388"/>
      <c r="L23" s="4388"/>
      <c r="M23" s="4388"/>
      <c r="N23" s="4388"/>
      <c r="O23" s="4388"/>
      <c r="P23" s="4388"/>
      <c r="Q23" s="4388"/>
      <c r="R23" s="4388"/>
      <c r="S23" s="4388"/>
      <c r="T23" s="4388"/>
      <c r="U23" s="4388"/>
      <c r="V23" s="4388"/>
      <c r="W23" s="4388"/>
      <c r="X23" s="4388"/>
      <c r="Y23" s="4388"/>
      <c r="Z23" s="4388"/>
      <c r="AA23" s="4388"/>
      <c r="AB23" s="4388"/>
      <c r="AC23" s="4388"/>
      <c r="AD23" s="4388"/>
      <c r="AE23" s="4388"/>
      <c r="AF23" s="243"/>
      <c r="AG23" s="243"/>
      <c r="AH23" s="243"/>
      <c r="AI23" s="243"/>
      <c r="AJ23" s="243"/>
    </row>
    <row r="24" spans="1:36" ht="24.75" customHeight="1" thickBot="1">
      <c r="A24" s="4389" t="s">
        <v>121</v>
      </c>
      <c r="B24" s="4389"/>
      <c r="C24" s="4389"/>
      <c r="D24" s="4389"/>
      <c r="E24" s="4389"/>
      <c r="F24" s="4389"/>
      <c r="G24" s="4389"/>
      <c r="H24" s="4389"/>
      <c r="I24" s="4389"/>
      <c r="J24" s="4389"/>
      <c r="K24" s="4389"/>
      <c r="L24" s="4389"/>
      <c r="M24" s="4389"/>
      <c r="N24" s="4389"/>
      <c r="O24" s="4389"/>
      <c r="P24" s="4389"/>
      <c r="Q24" s="4389"/>
      <c r="R24" s="4389"/>
      <c r="S24" s="4389"/>
      <c r="T24" s="4389"/>
      <c r="U24" s="4389"/>
      <c r="V24" s="4389"/>
      <c r="W24" s="4389"/>
      <c r="X24" s="4389"/>
      <c r="Y24" s="4389"/>
      <c r="Z24" s="4389"/>
      <c r="AA24" s="4389"/>
      <c r="AB24" s="4389"/>
      <c r="AC24" s="4389"/>
      <c r="AD24" s="4389"/>
      <c r="AE24" s="4389"/>
      <c r="AF24" s="244"/>
      <c r="AG24" s="244"/>
      <c r="AH24" s="244"/>
      <c r="AI24" s="35"/>
      <c r="AJ24" s="35"/>
    </row>
    <row r="25" spans="1:36" ht="27.75" customHeight="1">
      <c r="A25" s="4378" t="s">
        <v>286</v>
      </c>
      <c r="B25" s="4381">
        <v>1</v>
      </c>
      <c r="C25" s="4382"/>
      <c r="D25" s="4383"/>
      <c r="E25" s="4381">
        <v>2</v>
      </c>
      <c r="F25" s="4382"/>
      <c r="G25" s="4383"/>
      <c r="H25" s="4381">
        <v>3</v>
      </c>
      <c r="I25" s="4382"/>
      <c r="J25" s="4383"/>
      <c r="K25" s="4381">
        <v>4</v>
      </c>
      <c r="L25" s="4382"/>
      <c r="M25" s="4383"/>
      <c r="N25" s="4381">
        <v>5</v>
      </c>
      <c r="O25" s="4382"/>
      <c r="P25" s="4383"/>
      <c r="Q25" s="4390" t="s">
        <v>4</v>
      </c>
      <c r="R25" s="4391"/>
      <c r="S25" s="4392"/>
      <c r="T25" s="4372">
        <v>1</v>
      </c>
      <c r="U25" s="4373"/>
      <c r="V25" s="4374"/>
      <c r="W25" s="4372">
        <v>2</v>
      </c>
      <c r="X25" s="4373"/>
      <c r="Y25" s="4373"/>
      <c r="Z25" s="4372">
        <v>3</v>
      </c>
      <c r="AA25" s="4373"/>
      <c r="AB25" s="4374"/>
      <c r="AC25" s="4372" t="s">
        <v>122</v>
      </c>
      <c r="AD25" s="4373"/>
      <c r="AE25" s="4374"/>
      <c r="AF25" s="4366" t="s">
        <v>4</v>
      </c>
      <c r="AG25" s="4368"/>
      <c r="AH25" s="4424" t="s">
        <v>123</v>
      </c>
    </row>
    <row r="26" spans="1:36" ht="18" customHeight="1" thickBot="1">
      <c r="A26" s="4379"/>
      <c r="B26" s="4384"/>
      <c r="C26" s="4385"/>
      <c r="D26" s="4386"/>
      <c r="E26" s="4384"/>
      <c r="F26" s="4385"/>
      <c r="G26" s="4386"/>
      <c r="H26" s="4384"/>
      <c r="I26" s="4385"/>
      <c r="J26" s="4386"/>
      <c r="K26" s="4384"/>
      <c r="L26" s="4385"/>
      <c r="M26" s="4386"/>
      <c r="N26" s="4384"/>
      <c r="O26" s="4385"/>
      <c r="P26" s="4386"/>
      <c r="Q26" s="4369" t="s">
        <v>132</v>
      </c>
      <c r="R26" s="4370"/>
      <c r="S26" s="4371"/>
      <c r="T26" s="4369" t="s">
        <v>5</v>
      </c>
      <c r="U26" s="4370"/>
      <c r="V26" s="4371"/>
      <c r="W26" s="4369" t="s">
        <v>5</v>
      </c>
      <c r="X26" s="4370"/>
      <c r="Y26" s="4371"/>
      <c r="Z26" s="4369" t="s">
        <v>5</v>
      </c>
      <c r="AA26" s="4370"/>
      <c r="AB26" s="4371"/>
      <c r="AC26" s="4369" t="s">
        <v>5</v>
      </c>
      <c r="AD26" s="4370"/>
      <c r="AE26" s="4371"/>
      <c r="AF26" s="277"/>
      <c r="AG26" s="278"/>
      <c r="AH26" s="4425"/>
    </row>
    <row r="27" spans="1:36" ht="85.5" customHeight="1" thickBot="1">
      <c r="A27" s="4380"/>
      <c r="B27" s="40" t="s">
        <v>109</v>
      </c>
      <c r="C27" s="41" t="s">
        <v>110</v>
      </c>
      <c r="D27" s="44" t="s">
        <v>111</v>
      </c>
      <c r="E27" s="40" t="s">
        <v>109</v>
      </c>
      <c r="F27" s="41" t="s">
        <v>110</v>
      </c>
      <c r="G27" s="44" t="s">
        <v>111</v>
      </c>
      <c r="H27" s="40" t="s">
        <v>109</v>
      </c>
      <c r="I27" s="41" t="s">
        <v>110</v>
      </c>
      <c r="J27" s="45" t="s">
        <v>111</v>
      </c>
      <c r="K27" s="40" t="s">
        <v>109</v>
      </c>
      <c r="L27" s="41" t="s">
        <v>248</v>
      </c>
      <c r="M27" s="44" t="s">
        <v>111</v>
      </c>
      <c r="N27" s="40" t="s">
        <v>109</v>
      </c>
      <c r="O27" s="41" t="s">
        <v>110</v>
      </c>
      <c r="P27" s="45" t="s">
        <v>111</v>
      </c>
      <c r="Q27" s="40" t="s">
        <v>109</v>
      </c>
      <c r="R27" s="41" t="s">
        <v>110</v>
      </c>
      <c r="S27" s="44" t="s">
        <v>111</v>
      </c>
      <c r="T27" s="40" t="s">
        <v>109</v>
      </c>
      <c r="U27" s="41" t="s">
        <v>110</v>
      </c>
      <c r="V27" s="48" t="s">
        <v>111</v>
      </c>
      <c r="W27" s="40" t="s">
        <v>109</v>
      </c>
      <c r="X27" s="41" t="s">
        <v>110</v>
      </c>
      <c r="Y27" s="49" t="s">
        <v>111</v>
      </c>
      <c r="Z27" s="40" t="s">
        <v>109</v>
      </c>
      <c r="AA27" s="41" t="s">
        <v>110</v>
      </c>
      <c r="AB27" s="45" t="s">
        <v>111</v>
      </c>
      <c r="AC27" s="40" t="s">
        <v>109</v>
      </c>
      <c r="AD27" s="41" t="s">
        <v>110</v>
      </c>
      <c r="AE27" s="44" t="s">
        <v>111</v>
      </c>
      <c r="AF27" s="40" t="s">
        <v>109</v>
      </c>
      <c r="AG27" s="41" t="s">
        <v>110</v>
      </c>
      <c r="AH27" s="4380"/>
    </row>
    <row r="28" spans="1:36" ht="33" customHeight="1">
      <c r="A28" s="4632" t="s">
        <v>113</v>
      </c>
      <c r="B28" s="4633">
        <v>45</v>
      </c>
      <c r="C28" s="4605">
        <v>82</v>
      </c>
      <c r="D28" s="4634">
        <v>127</v>
      </c>
      <c r="E28" s="4633">
        <v>54</v>
      </c>
      <c r="F28" s="4605">
        <v>126</v>
      </c>
      <c r="G28" s="4634">
        <v>180</v>
      </c>
      <c r="H28" s="4633">
        <v>50</v>
      </c>
      <c r="I28" s="4605">
        <v>104</v>
      </c>
      <c r="J28" s="4634">
        <v>154</v>
      </c>
      <c r="K28" s="4633">
        <v>64</v>
      </c>
      <c r="L28" s="4605">
        <v>66</v>
      </c>
      <c r="M28" s="4634">
        <v>130</v>
      </c>
      <c r="N28" s="4633">
        <v>112</v>
      </c>
      <c r="O28" s="4605">
        <v>134</v>
      </c>
      <c r="P28" s="4635">
        <v>246</v>
      </c>
      <c r="Q28" s="4604">
        <f>B28+E28+H28+K28+N28</f>
        <v>325</v>
      </c>
      <c r="R28" s="4620">
        <f t="shared" ref="Q28:S39" si="10">C28+F28+I28+L28+O28</f>
        <v>512</v>
      </c>
      <c r="S28" s="4606">
        <f t="shared" si="10"/>
        <v>837</v>
      </c>
      <c r="T28" s="4633">
        <v>24</v>
      </c>
      <c r="U28" s="4605">
        <v>221</v>
      </c>
      <c r="V28" s="4634">
        <v>245</v>
      </c>
      <c r="W28" s="4633">
        <v>86</v>
      </c>
      <c r="X28" s="4605">
        <v>161</v>
      </c>
      <c r="Y28" s="4634">
        <v>247</v>
      </c>
      <c r="Z28" s="4633">
        <v>1</v>
      </c>
      <c r="AA28" s="4605">
        <v>3</v>
      </c>
      <c r="AB28" s="4635">
        <v>4</v>
      </c>
      <c r="AC28" s="4633">
        <v>111</v>
      </c>
      <c r="AD28" s="4605">
        <v>385</v>
      </c>
      <c r="AE28" s="4634">
        <v>496</v>
      </c>
      <c r="AF28" s="4629">
        <f t="shared" ref="AF28:AH39" si="11">Q28+AC28</f>
        <v>436</v>
      </c>
      <c r="AG28" s="4630">
        <f t="shared" si="11"/>
        <v>897</v>
      </c>
      <c r="AH28" s="4631">
        <f t="shared" si="11"/>
        <v>1333</v>
      </c>
    </row>
    <row r="29" spans="1:36" ht="33.75" customHeight="1">
      <c r="A29" s="4610" t="s">
        <v>343</v>
      </c>
      <c r="B29" s="4636">
        <v>29</v>
      </c>
      <c r="C29" s="1701">
        <v>4</v>
      </c>
      <c r="D29" s="4637">
        <v>33</v>
      </c>
      <c r="E29" s="4636">
        <v>41</v>
      </c>
      <c r="F29" s="1701">
        <v>4</v>
      </c>
      <c r="G29" s="4637">
        <v>45</v>
      </c>
      <c r="H29" s="4636">
        <v>36</v>
      </c>
      <c r="I29" s="1701">
        <v>6</v>
      </c>
      <c r="J29" s="4637">
        <v>42</v>
      </c>
      <c r="K29" s="4636">
        <v>30</v>
      </c>
      <c r="L29" s="1701">
        <v>10</v>
      </c>
      <c r="M29" s="4637">
        <v>40</v>
      </c>
      <c r="N29" s="4636">
        <v>33</v>
      </c>
      <c r="O29" s="1701">
        <v>19</v>
      </c>
      <c r="P29" s="4638">
        <v>52</v>
      </c>
      <c r="Q29" s="1700">
        <f>B29+E29+H29+K29+N29</f>
        <v>169</v>
      </c>
      <c r="R29" s="1701">
        <f t="shared" si="10"/>
        <v>43</v>
      </c>
      <c r="S29" s="1702">
        <f t="shared" si="10"/>
        <v>212</v>
      </c>
      <c r="T29" s="4636">
        <v>19</v>
      </c>
      <c r="U29" s="1701">
        <v>0</v>
      </c>
      <c r="V29" s="4637">
        <v>19</v>
      </c>
      <c r="W29" s="4636">
        <v>19</v>
      </c>
      <c r="X29" s="1701">
        <v>11</v>
      </c>
      <c r="Y29" s="4637">
        <v>30</v>
      </c>
      <c r="Z29" s="4636">
        <v>1</v>
      </c>
      <c r="AA29" s="1701">
        <v>1</v>
      </c>
      <c r="AB29" s="4637">
        <v>2</v>
      </c>
      <c r="AC29" s="4636">
        <v>39</v>
      </c>
      <c r="AD29" s="1701">
        <v>12</v>
      </c>
      <c r="AE29" s="4637">
        <v>51</v>
      </c>
      <c r="AF29" s="886">
        <f t="shared" si="11"/>
        <v>208</v>
      </c>
      <c r="AG29" s="887">
        <f t="shared" si="11"/>
        <v>55</v>
      </c>
      <c r="AH29" s="889">
        <f t="shared" si="11"/>
        <v>263</v>
      </c>
    </row>
    <row r="30" spans="1:36" ht="41.25" customHeight="1">
      <c r="A30" s="1705" t="s">
        <v>332</v>
      </c>
      <c r="B30" s="1708">
        <v>15</v>
      </c>
      <c r="C30" s="1710">
        <v>8</v>
      </c>
      <c r="D30" s="1711">
        <v>23</v>
      </c>
      <c r="E30" s="1708">
        <v>27</v>
      </c>
      <c r="F30" s="1710">
        <v>9</v>
      </c>
      <c r="G30" s="1711">
        <v>36</v>
      </c>
      <c r="H30" s="1708">
        <v>34</v>
      </c>
      <c r="I30" s="1710">
        <v>8</v>
      </c>
      <c r="J30" s="1711">
        <v>42</v>
      </c>
      <c r="K30" s="1708">
        <v>30</v>
      </c>
      <c r="L30" s="1710">
        <v>5</v>
      </c>
      <c r="M30" s="1711">
        <v>35</v>
      </c>
      <c r="N30" s="1708">
        <v>18</v>
      </c>
      <c r="O30" s="1710">
        <v>14</v>
      </c>
      <c r="P30" s="1712">
        <v>32</v>
      </c>
      <c r="Q30" s="1700">
        <f>B30+E30+H30+K30+N30</f>
        <v>124</v>
      </c>
      <c r="R30" s="1701">
        <f t="shared" ref="R30" si="12">C30+F30+I30+L30+O30</f>
        <v>44</v>
      </c>
      <c r="S30" s="1702">
        <f t="shared" ref="S30" si="13">D30+G30+J30+M30+P30</f>
        <v>168</v>
      </c>
      <c r="T30" s="1708">
        <v>0</v>
      </c>
      <c r="U30" s="1710">
        <v>8</v>
      </c>
      <c r="V30" s="1711">
        <v>8</v>
      </c>
      <c r="W30" s="1708">
        <v>0</v>
      </c>
      <c r="X30" s="1710">
        <v>0</v>
      </c>
      <c r="Y30" s="1711">
        <v>0</v>
      </c>
      <c r="Z30" s="1708">
        <v>0</v>
      </c>
      <c r="AA30" s="1710">
        <v>0</v>
      </c>
      <c r="AB30" s="1712">
        <v>0</v>
      </c>
      <c r="AC30" s="1708">
        <v>0</v>
      </c>
      <c r="AD30" s="1710">
        <v>8</v>
      </c>
      <c r="AE30" s="1712">
        <v>8</v>
      </c>
      <c r="AF30" s="886">
        <f t="shared" ref="AF30" si="14">Q30+AC30</f>
        <v>124</v>
      </c>
      <c r="AG30" s="887">
        <f t="shared" ref="AG30" si="15">R30+AD30</f>
        <v>52</v>
      </c>
      <c r="AH30" s="889">
        <f t="shared" ref="AH30" si="16">S30+AE30</f>
        <v>176</v>
      </c>
    </row>
    <row r="31" spans="1:36" ht="44.25" customHeight="1">
      <c r="A31" s="4639" t="s">
        <v>114</v>
      </c>
      <c r="B31" s="886">
        <v>0</v>
      </c>
      <c r="C31" s="887">
        <v>29</v>
      </c>
      <c r="D31" s="4614">
        <v>29</v>
      </c>
      <c r="E31" s="886">
        <v>0</v>
      </c>
      <c r="F31" s="887">
        <v>48</v>
      </c>
      <c r="G31" s="4614">
        <v>48</v>
      </c>
      <c r="H31" s="886">
        <v>0</v>
      </c>
      <c r="I31" s="887">
        <v>62</v>
      </c>
      <c r="J31" s="4614">
        <v>62</v>
      </c>
      <c r="K31" s="886">
        <v>0</v>
      </c>
      <c r="L31" s="887">
        <v>52</v>
      </c>
      <c r="M31" s="4614">
        <v>52</v>
      </c>
      <c r="N31" s="886">
        <v>2</v>
      </c>
      <c r="O31" s="887">
        <v>82</v>
      </c>
      <c r="P31" s="4614">
        <v>84</v>
      </c>
      <c r="Q31" s="888">
        <f>B31+E31+H31+K31+N31</f>
        <v>2</v>
      </c>
      <c r="R31" s="887">
        <f t="shared" si="10"/>
        <v>273</v>
      </c>
      <c r="S31" s="889">
        <f t="shared" si="10"/>
        <v>275</v>
      </c>
      <c r="T31" s="886">
        <v>0</v>
      </c>
      <c r="U31" s="887">
        <v>79</v>
      </c>
      <c r="V31" s="4614">
        <v>79</v>
      </c>
      <c r="W31" s="886">
        <v>0</v>
      </c>
      <c r="X31" s="887">
        <v>72</v>
      </c>
      <c r="Y31" s="4614">
        <v>72</v>
      </c>
      <c r="Z31" s="886">
        <v>0</v>
      </c>
      <c r="AA31" s="887">
        <v>3</v>
      </c>
      <c r="AB31" s="4613">
        <v>3</v>
      </c>
      <c r="AC31" s="888">
        <v>0</v>
      </c>
      <c r="AD31" s="887">
        <v>154</v>
      </c>
      <c r="AE31" s="889">
        <v>154</v>
      </c>
      <c r="AF31" s="4607">
        <f t="shared" si="11"/>
        <v>2</v>
      </c>
      <c r="AG31" s="4608">
        <f t="shared" si="11"/>
        <v>427</v>
      </c>
      <c r="AH31" s="4609">
        <f t="shared" si="11"/>
        <v>429</v>
      </c>
    </row>
    <row r="32" spans="1:36" ht="31.5" customHeight="1">
      <c r="A32" s="4612" t="s">
        <v>321</v>
      </c>
      <c r="B32" s="886">
        <v>154</v>
      </c>
      <c r="C32" s="887">
        <v>8</v>
      </c>
      <c r="D32" s="4614">
        <v>162</v>
      </c>
      <c r="E32" s="886">
        <v>138</v>
      </c>
      <c r="F32" s="887">
        <v>13</v>
      </c>
      <c r="G32" s="4614">
        <v>151</v>
      </c>
      <c r="H32" s="886">
        <v>123</v>
      </c>
      <c r="I32" s="887">
        <v>41</v>
      </c>
      <c r="J32" s="4614">
        <v>164</v>
      </c>
      <c r="K32" s="886">
        <v>109</v>
      </c>
      <c r="L32" s="887">
        <v>31</v>
      </c>
      <c r="M32" s="4614">
        <v>140</v>
      </c>
      <c r="N32" s="886">
        <v>106</v>
      </c>
      <c r="O32" s="887">
        <v>52</v>
      </c>
      <c r="P32" s="4614">
        <v>158</v>
      </c>
      <c r="Q32" s="888">
        <f t="shared" si="10"/>
        <v>630</v>
      </c>
      <c r="R32" s="887">
        <f t="shared" si="10"/>
        <v>145</v>
      </c>
      <c r="S32" s="889">
        <f t="shared" si="10"/>
        <v>775</v>
      </c>
      <c r="T32" s="886">
        <v>61</v>
      </c>
      <c r="U32" s="887">
        <v>38</v>
      </c>
      <c r="V32" s="4614">
        <v>99</v>
      </c>
      <c r="W32" s="886">
        <v>92</v>
      </c>
      <c r="X32" s="887">
        <v>25</v>
      </c>
      <c r="Y32" s="4614">
        <v>117</v>
      </c>
      <c r="Z32" s="886">
        <v>1</v>
      </c>
      <c r="AA32" s="887">
        <v>0</v>
      </c>
      <c r="AB32" s="4613">
        <v>1</v>
      </c>
      <c r="AC32" s="888">
        <v>154</v>
      </c>
      <c r="AD32" s="887">
        <v>63</v>
      </c>
      <c r="AE32" s="890">
        <v>217</v>
      </c>
      <c r="AF32" s="4607">
        <f t="shared" si="11"/>
        <v>784</v>
      </c>
      <c r="AG32" s="4608">
        <f t="shared" si="11"/>
        <v>208</v>
      </c>
      <c r="AH32" s="4609">
        <f t="shared" si="11"/>
        <v>992</v>
      </c>
    </row>
    <row r="33" spans="1:35" ht="30" customHeight="1">
      <c r="A33" s="4612" t="s">
        <v>104</v>
      </c>
      <c r="B33" s="886">
        <v>15</v>
      </c>
      <c r="C33" s="887">
        <v>10</v>
      </c>
      <c r="D33" s="4614">
        <v>25</v>
      </c>
      <c r="E33" s="886">
        <v>10</v>
      </c>
      <c r="F33" s="887">
        <v>18</v>
      </c>
      <c r="G33" s="4614">
        <v>28</v>
      </c>
      <c r="H33" s="886">
        <v>17</v>
      </c>
      <c r="I33" s="887">
        <v>28</v>
      </c>
      <c r="J33" s="4614">
        <v>45</v>
      </c>
      <c r="K33" s="886">
        <v>12</v>
      </c>
      <c r="L33" s="887">
        <v>15</v>
      </c>
      <c r="M33" s="4614">
        <v>27</v>
      </c>
      <c r="N33" s="886">
        <v>11</v>
      </c>
      <c r="O33" s="887">
        <v>7</v>
      </c>
      <c r="P33" s="4614">
        <v>18</v>
      </c>
      <c r="Q33" s="888">
        <f t="shared" si="10"/>
        <v>65</v>
      </c>
      <c r="R33" s="887">
        <f t="shared" si="10"/>
        <v>78</v>
      </c>
      <c r="S33" s="889">
        <f t="shared" si="10"/>
        <v>143</v>
      </c>
      <c r="T33" s="886">
        <v>0</v>
      </c>
      <c r="U33" s="887">
        <v>5</v>
      </c>
      <c r="V33" s="4614">
        <v>5</v>
      </c>
      <c r="W33" s="886">
        <v>0</v>
      </c>
      <c r="X33" s="887">
        <v>14</v>
      </c>
      <c r="Y33" s="4614">
        <v>14</v>
      </c>
      <c r="Z33" s="886">
        <v>0</v>
      </c>
      <c r="AA33" s="887">
        <v>0</v>
      </c>
      <c r="AB33" s="4614">
        <v>0</v>
      </c>
      <c r="AC33" s="888">
        <v>0</v>
      </c>
      <c r="AD33" s="887">
        <v>19</v>
      </c>
      <c r="AE33" s="890">
        <v>19</v>
      </c>
      <c r="AF33" s="4607">
        <f t="shared" si="11"/>
        <v>65</v>
      </c>
      <c r="AG33" s="4608">
        <f t="shared" si="11"/>
        <v>97</v>
      </c>
      <c r="AH33" s="4609">
        <f t="shared" si="11"/>
        <v>162</v>
      </c>
    </row>
    <row r="34" spans="1:35" ht="45.75" customHeight="1">
      <c r="A34" s="4612" t="s">
        <v>115</v>
      </c>
      <c r="B34" s="886">
        <v>0</v>
      </c>
      <c r="C34" s="887">
        <v>46</v>
      </c>
      <c r="D34" s="4614">
        <v>46</v>
      </c>
      <c r="E34" s="886">
        <v>5</v>
      </c>
      <c r="F34" s="887">
        <v>65</v>
      </c>
      <c r="G34" s="4614">
        <v>70</v>
      </c>
      <c r="H34" s="886">
        <v>40</v>
      </c>
      <c r="I34" s="887">
        <v>94</v>
      </c>
      <c r="J34" s="4614">
        <v>134</v>
      </c>
      <c r="K34" s="886">
        <v>50</v>
      </c>
      <c r="L34" s="887">
        <v>63</v>
      </c>
      <c r="M34" s="4614">
        <v>113</v>
      </c>
      <c r="N34" s="886">
        <v>83</v>
      </c>
      <c r="O34" s="887">
        <v>82</v>
      </c>
      <c r="P34" s="4614">
        <v>165</v>
      </c>
      <c r="Q34" s="888">
        <f t="shared" si="10"/>
        <v>178</v>
      </c>
      <c r="R34" s="887">
        <f t="shared" si="10"/>
        <v>350</v>
      </c>
      <c r="S34" s="889">
        <f t="shared" si="10"/>
        <v>528</v>
      </c>
      <c r="T34" s="886">
        <v>23</v>
      </c>
      <c r="U34" s="887">
        <v>121</v>
      </c>
      <c r="V34" s="4614">
        <v>144</v>
      </c>
      <c r="W34" s="886">
        <v>45</v>
      </c>
      <c r="X34" s="887">
        <v>107</v>
      </c>
      <c r="Y34" s="4614">
        <v>152</v>
      </c>
      <c r="Z34" s="886">
        <v>0</v>
      </c>
      <c r="AA34" s="887">
        <v>1</v>
      </c>
      <c r="AB34" s="4614">
        <v>1</v>
      </c>
      <c r="AC34" s="888">
        <v>68</v>
      </c>
      <c r="AD34" s="887">
        <v>229</v>
      </c>
      <c r="AE34" s="890">
        <v>297</v>
      </c>
      <c r="AF34" s="4607">
        <f t="shared" si="11"/>
        <v>246</v>
      </c>
      <c r="AG34" s="4608">
        <f t="shared" si="11"/>
        <v>579</v>
      </c>
      <c r="AH34" s="4609">
        <f t="shared" si="11"/>
        <v>825</v>
      </c>
      <c r="AI34" s="897"/>
    </row>
    <row r="35" spans="1:35" ht="45.75" customHeight="1">
      <c r="A35" s="4639" t="s">
        <v>116</v>
      </c>
      <c r="B35" s="886">
        <v>0</v>
      </c>
      <c r="C35" s="887">
        <v>0</v>
      </c>
      <c r="D35" s="4615">
        <v>0</v>
      </c>
      <c r="E35" s="4613">
        <v>0</v>
      </c>
      <c r="F35" s="887">
        <v>0</v>
      </c>
      <c r="G35" s="4615">
        <v>0</v>
      </c>
      <c r="H35" s="4613">
        <v>0</v>
      </c>
      <c r="I35" s="887">
        <v>0</v>
      </c>
      <c r="J35" s="4613">
        <v>0</v>
      </c>
      <c r="K35" s="886">
        <v>0</v>
      </c>
      <c r="L35" s="887">
        <v>0</v>
      </c>
      <c r="M35" s="4615">
        <v>0</v>
      </c>
      <c r="N35" s="4613">
        <v>0</v>
      </c>
      <c r="O35" s="887">
        <v>0</v>
      </c>
      <c r="P35" s="4613">
        <v>0</v>
      </c>
      <c r="Q35" s="886">
        <f t="shared" si="10"/>
        <v>0</v>
      </c>
      <c r="R35" s="887">
        <f t="shared" si="10"/>
        <v>0</v>
      </c>
      <c r="S35" s="889">
        <f t="shared" si="10"/>
        <v>0</v>
      </c>
      <c r="T35" s="886">
        <v>0</v>
      </c>
      <c r="U35" s="887">
        <v>0</v>
      </c>
      <c r="V35" s="4614">
        <v>0</v>
      </c>
      <c r="W35" s="886">
        <v>0</v>
      </c>
      <c r="X35" s="887">
        <v>0</v>
      </c>
      <c r="Y35" s="4614">
        <v>0</v>
      </c>
      <c r="Z35" s="886">
        <v>0</v>
      </c>
      <c r="AA35" s="887">
        <v>1</v>
      </c>
      <c r="AB35" s="4614">
        <v>1</v>
      </c>
      <c r="AC35" s="888">
        <v>0</v>
      </c>
      <c r="AD35" s="887">
        <v>1</v>
      </c>
      <c r="AE35" s="890">
        <v>1</v>
      </c>
      <c r="AF35" s="4607">
        <f t="shared" si="11"/>
        <v>0</v>
      </c>
      <c r="AG35" s="4608">
        <f t="shared" si="11"/>
        <v>1</v>
      </c>
      <c r="AH35" s="4609">
        <f t="shared" si="11"/>
        <v>1</v>
      </c>
    </row>
    <row r="36" spans="1:35" ht="68.25" customHeight="1">
      <c r="A36" s="4616" t="s">
        <v>300</v>
      </c>
      <c r="B36" s="886">
        <v>0</v>
      </c>
      <c r="C36" s="887">
        <v>23</v>
      </c>
      <c r="D36" s="4615">
        <v>23</v>
      </c>
      <c r="E36" s="4613">
        <v>29</v>
      </c>
      <c r="F36" s="887">
        <v>21</v>
      </c>
      <c r="G36" s="4613">
        <v>50</v>
      </c>
      <c r="H36" s="886">
        <v>16</v>
      </c>
      <c r="I36" s="887">
        <v>19</v>
      </c>
      <c r="J36" s="4615">
        <v>35</v>
      </c>
      <c r="K36" s="4613">
        <v>24</v>
      </c>
      <c r="L36" s="887">
        <v>10</v>
      </c>
      <c r="M36" s="4613">
        <v>34</v>
      </c>
      <c r="N36" s="886">
        <v>12</v>
      </c>
      <c r="O36" s="887">
        <v>23</v>
      </c>
      <c r="P36" s="4615">
        <v>35</v>
      </c>
      <c r="Q36" s="888">
        <f t="shared" si="10"/>
        <v>81</v>
      </c>
      <c r="R36" s="887">
        <f t="shared" si="10"/>
        <v>96</v>
      </c>
      <c r="S36" s="889">
        <f>D36+G36+J36+M36+P36</f>
        <v>177</v>
      </c>
      <c r="T36" s="886">
        <v>0</v>
      </c>
      <c r="U36" s="887">
        <v>0</v>
      </c>
      <c r="V36" s="4615">
        <v>0</v>
      </c>
      <c r="W36" s="4613">
        <v>0</v>
      </c>
      <c r="X36" s="887">
        <v>0</v>
      </c>
      <c r="Y36" s="4613">
        <v>0</v>
      </c>
      <c r="Z36" s="886">
        <v>0</v>
      </c>
      <c r="AA36" s="887">
        <v>0</v>
      </c>
      <c r="AB36" s="4613">
        <v>0</v>
      </c>
      <c r="AC36" s="888">
        <v>0</v>
      </c>
      <c r="AD36" s="887">
        <v>0</v>
      </c>
      <c r="AE36" s="890">
        <v>0</v>
      </c>
      <c r="AF36" s="4607">
        <f t="shared" si="11"/>
        <v>81</v>
      </c>
      <c r="AG36" s="4608">
        <f t="shared" si="11"/>
        <v>96</v>
      </c>
      <c r="AH36" s="4609">
        <f t="shared" si="11"/>
        <v>177</v>
      </c>
    </row>
    <row r="37" spans="1:35" ht="42.75" customHeight="1">
      <c r="A37" s="4623" t="s">
        <v>314</v>
      </c>
      <c r="B37" s="4617">
        <v>10</v>
      </c>
      <c r="C37" s="4620">
        <v>1</v>
      </c>
      <c r="D37" s="4619">
        <v>11</v>
      </c>
      <c r="E37" s="4617">
        <v>37</v>
      </c>
      <c r="F37" s="4620">
        <v>34</v>
      </c>
      <c r="G37" s="4619">
        <v>71</v>
      </c>
      <c r="H37" s="4617">
        <v>88</v>
      </c>
      <c r="I37" s="4620">
        <v>37</v>
      </c>
      <c r="J37" s="4619">
        <v>125</v>
      </c>
      <c r="K37" s="4617">
        <v>61</v>
      </c>
      <c r="L37" s="4620">
        <v>20</v>
      </c>
      <c r="M37" s="4619">
        <v>81</v>
      </c>
      <c r="N37" s="4617">
        <v>69</v>
      </c>
      <c r="O37" s="4620">
        <v>37</v>
      </c>
      <c r="P37" s="4619">
        <v>106</v>
      </c>
      <c r="Q37" s="886">
        <f t="shared" si="10"/>
        <v>265</v>
      </c>
      <c r="R37" s="887">
        <f t="shared" si="10"/>
        <v>129</v>
      </c>
      <c r="S37" s="4614">
        <f t="shared" si="10"/>
        <v>394</v>
      </c>
      <c r="T37" s="886">
        <v>18</v>
      </c>
      <c r="U37" s="887">
        <v>1</v>
      </c>
      <c r="V37" s="4614">
        <v>19</v>
      </c>
      <c r="W37" s="886">
        <v>32</v>
      </c>
      <c r="X37" s="887">
        <v>31</v>
      </c>
      <c r="Y37" s="4614">
        <v>63</v>
      </c>
      <c r="Z37" s="886">
        <v>1</v>
      </c>
      <c r="AA37" s="887">
        <v>0</v>
      </c>
      <c r="AB37" s="4613">
        <v>1</v>
      </c>
      <c r="AC37" s="888">
        <v>51</v>
      </c>
      <c r="AD37" s="887">
        <v>32</v>
      </c>
      <c r="AE37" s="890">
        <v>83</v>
      </c>
      <c r="AF37" s="4607">
        <f t="shared" si="11"/>
        <v>316</v>
      </c>
      <c r="AG37" s="4608">
        <f t="shared" si="11"/>
        <v>161</v>
      </c>
      <c r="AH37" s="4609">
        <f t="shared" si="11"/>
        <v>477</v>
      </c>
    </row>
    <row r="38" spans="1:35" ht="45" customHeight="1">
      <c r="A38" s="4623" t="s">
        <v>118</v>
      </c>
      <c r="B38" s="886">
        <v>20</v>
      </c>
      <c r="C38" s="887">
        <v>1</v>
      </c>
      <c r="D38" s="4615">
        <v>21</v>
      </c>
      <c r="E38" s="4613">
        <v>23</v>
      </c>
      <c r="F38" s="887">
        <v>13</v>
      </c>
      <c r="G38" s="4613">
        <v>36</v>
      </c>
      <c r="H38" s="886">
        <v>24</v>
      </c>
      <c r="I38" s="887">
        <v>8</v>
      </c>
      <c r="J38" s="4615">
        <v>32</v>
      </c>
      <c r="K38" s="4613">
        <v>19</v>
      </c>
      <c r="L38" s="887">
        <v>11</v>
      </c>
      <c r="M38" s="4613">
        <v>30</v>
      </c>
      <c r="N38" s="886">
        <v>23</v>
      </c>
      <c r="O38" s="887">
        <v>41</v>
      </c>
      <c r="P38" s="4615">
        <v>64</v>
      </c>
      <c r="Q38" s="888">
        <f t="shared" si="10"/>
        <v>109</v>
      </c>
      <c r="R38" s="887">
        <f t="shared" si="10"/>
        <v>74</v>
      </c>
      <c r="S38" s="889">
        <f t="shared" si="10"/>
        <v>183</v>
      </c>
      <c r="T38" s="886">
        <v>18</v>
      </c>
      <c r="U38" s="887">
        <v>9</v>
      </c>
      <c r="V38" s="4614">
        <v>27</v>
      </c>
      <c r="W38" s="886">
        <v>15</v>
      </c>
      <c r="X38" s="887">
        <v>6</v>
      </c>
      <c r="Y38" s="4614">
        <v>21</v>
      </c>
      <c r="Z38" s="886">
        <v>0</v>
      </c>
      <c r="AA38" s="887">
        <v>0</v>
      </c>
      <c r="AB38" s="4613">
        <v>0</v>
      </c>
      <c r="AC38" s="888">
        <v>33</v>
      </c>
      <c r="AD38" s="887">
        <v>15</v>
      </c>
      <c r="AE38" s="890">
        <v>48</v>
      </c>
      <c r="AF38" s="4607">
        <f t="shared" si="11"/>
        <v>142</v>
      </c>
      <c r="AG38" s="4608">
        <f t="shared" si="11"/>
        <v>89</v>
      </c>
      <c r="AH38" s="4609">
        <f t="shared" si="11"/>
        <v>231</v>
      </c>
    </row>
    <row r="39" spans="1:35" ht="46.5" customHeight="1" thickBot="1">
      <c r="A39" s="4640" t="s">
        <v>119</v>
      </c>
      <c r="B39" s="4629">
        <v>0</v>
      </c>
      <c r="C39" s="4641">
        <v>80</v>
      </c>
      <c r="D39" s="4642">
        <v>80</v>
      </c>
      <c r="E39" s="4629">
        <v>15</v>
      </c>
      <c r="F39" s="4641">
        <v>99</v>
      </c>
      <c r="G39" s="4642">
        <v>114</v>
      </c>
      <c r="H39" s="4629">
        <v>0</v>
      </c>
      <c r="I39" s="4641">
        <v>118</v>
      </c>
      <c r="J39" s="4642">
        <v>118</v>
      </c>
      <c r="K39" s="4629">
        <v>46</v>
      </c>
      <c r="L39" s="4641">
        <v>20</v>
      </c>
      <c r="M39" s="4642">
        <v>66</v>
      </c>
      <c r="N39" s="4629">
        <v>22</v>
      </c>
      <c r="O39" s="4641">
        <v>50</v>
      </c>
      <c r="P39" s="4642">
        <v>72</v>
      </c>
      <c r="Q39" s="4626">
        <f>B39+E39+H39+K39+N39</f>
        <v>83</v>
      </c>
      <c r="R39" s="4627">
        <f>C39+F39+I39+L39+O39</f>
        <v>367</v>
      </c>
      <c r="S39" s="4628">
        <f t="shared" si="10"/>
        <v>450</v>
      </c>
      <c r="T39" s="4617">
        <v>0</v>
      </c>
      <c r="U39" s="4627">
        <v>162</v>
      </c>
      <c r="V39" s="4619">
        <v>162</v>
      </c>
      <c r="W39" s="4617">
        <v>0</v>
      </c>
      <c r="X39" s="4627">
        <v>158</v>
      </c>
      <c r="Y39" s="4619">
        <v>158</v>
      </c>
      <c r="Z39" s="4617">
        <v>0</v>
      </c>
      <c r="AA39" s="4627">
        <v>0</v>
      </c>
      <c r="AB39" s="4618">
        <v>0</v>
      </c>
      <c r="AC39" s="4626">
        <v>0</v>
      </c>
      <c r="AD39" s="4627">
        <v>320</v>
      </c>
      <c r="AE39" s="4643">
        <v>320</v>
      </c>
      <c r="AF39" s="4629">
        <f t="shared" si="11"/>
        <v>83</v>
      </c>
      <c r="AG39" s="4608">
        <f t="shared" si="11"/>
        <v>687</v>
      </c>
      <c r="AH39" s="4631">
        <f>S39+AE39</f>
        <v>770</v>
      </c>
    </row>
    <row r="40" spans="1:35" ht="33.75" customHeight="1" thickBot="1">
      <c r="A40" s="209" t="s">
        <v>287</v>
      </c>
      <c r="B40" s="228">
        <f t="shared" ref="B40:AD40" si="17">SUM(B28:B39)</f>
        <v>288</v>
      </c>
      <c r="C40" s="228">
        <f t="shared" si="17"/>
        <v>292</v>
      </c>
      <c r="D40" s="228">
        <f t="shared" si="17"/>
        <v>580</v>
      </c>
      <c r="E40" s="228">
        <f t="shared" si="17"/>
        <v>379</v>
      </c>
      <c r="F40" s="228">
        <f t="shared" si="17"/>
        <v>450</v>
      </c>
      <c r="G40" s="228">
        <f t="shared" si="17"/>
        <v>829</v>
      </c>
      <c r="H40" s="228">
        <f t="shared" si="17"/>
        <v>428</v>
      </c>
      <c r="I40" s="228">
        <f t="shared" si="17"/>
        <v>525</v>
      </c>
      <c r="J40" s="228">
        <f t="shared" si="17"/>
        <v>953</v>
      </c>
      <c r="K40" s="228">
        <f t="shared" si="17"/>
        <v>445</v>
      </c>
      <c r="L40" s="228">
        <f t="shared" si="17"/>
        <v>303</v>
      </c>
      <c r="M40" s="228">
        <f t="shared" si="17"/>
        <v>748</v>
      </c>
      <c r="N40" s="228">
        <f t="shared" si="17"/>
        <v>491</v>
      </c>
      <c r="O40" s="228">
        <f t="shared" si="17"/>
        <v>541</v>
      </c>
      <c r="P40" s="228">
        <f t="shared" si="17"/>
        <v>1032</v>
      </c>
      <c r="Q40" s="229">
        <f>SUM(Q28:Q39)</f>
        <v>2031</v>
      </c>
      <c r="R40" s="229">
        <f t="shared" si="17"/>
        <v>2111</v>
      </c>
      <c r="S40" s="229">
        <f t="shared" si="17"/>
        <v>4142</v>
      </c>
      <c r="T40" s="228">
        <f t="shared" si="17"/>
        <v>163</v>
      </c>
      <c r="U40" s="228">
        <f t="shared" si="17"/>
        <v>644</v>
      </c>
      <c r="V40" s="228">
        <f t="shared" si="17"/>
        <v>807</v>
      </c>
      <c r="W40" s="228">
        <f t="shared" si="17"/>
        <v>289</v>
      </c>
      <c r="X40" s="228">
        <f t="shared" si="17"/>
        <v>585</v>
      </c>
      <c r="Y40" s="230">
        <f t="shared" si="17"/>
        <v>874</v>
      </c>
      <c r="Z40" s="228">
        <f t="shared" si="17"/>
        <v>4</v>
      </c>
      <c r="AA40" s="228">
        <f t="shared" si="17"/>
        <v>9</v>
      </c>
      <c r="AB40" s="231">
        <f t="shared" si="17"/>
        <v>13</v>
      </c>
      <c r="AC40" s="231">
        <f>SUM(AC28:AC39)</f>
        <v>456</v>
      </c>
      <c r="AD40" s="231">
        <f t="shared" si="17"/>
        <v>1238</v>
      </c>
      <c r="AE40" s="231">
        <f>SUM(AE28:AE39)</f>
        <v>1694</v>
      </c>
      <c r="AF40" s="230">
        <f t="shared" ref="AF40" si="18">Q40+AC40</f>
        <v>2487</v>
      </c>
      <c r="AG40" s="232">
        <f t="shared" ref="AG40" si="19">R40+AD40</f>
        <v>3349</v>
      </c>
      <c r="AH40" s="233">
        <f>S40+AE40</f>
        <v>5836</v>
      </c>
    </row>
    <row r="41" spans="1:35" s="46" customFormat="1" ht="31.5" customHeight="1">
      <c r="A41" s="64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2"/>
      <c r="R41" s="62"/>
      <c r="S41" s="62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3"/>
      <c r="AG41" s="63"/>
      <c r="AH41" s="63"/>
    </row>
    <row r="42" spans="1:35" ht="29.25" customHeight="1" thickBot="1">
      <c r="A42" s="4434" t="s">
        <v>345</v>
      </c>
      <c r="B42" s="4434"/>
      <c r="C42" s="4434"/>
      <c r="D42" s="4434"/>
      <c r="E42" s="4434"/>
      <c r="F42" s="4434"/>
      <c r="G42" s="4434"/>
      <c r="H42" s="4434"/>
      <c r="I42" s="4434"/>
      <c r="J42" s="4434"/>
      <c r="K42" s="4434"/>
      <c r="L42" s="4434"/>
      <c r="M42" s="4434"/>
      <c r="N42" s="4434"/>
      <c r="O42" s="4434"/>
      <c r="P42" s="4434"/>
      <c r="Q42" s="4434"/>
      <c r="R42" s="4434"/>
      <c r="S42" s="4434"/>
      <c r="T42" s="4434"/>
      <c r="U42" s="4434"/>
      <c r="V42" s="4434"/>
    </row>
    <row r="43" spans="1:35" ht="27" customHeight="1" thickBot="1">
      <c r="A43" s="4437" t="s">
        <v>131</v>
      </c>
      <c r="B43" s="3685" t="s">
        <v>0</v>
      </c>
      <c r="C43" s="3686"/>
      <c r="D43" s="3687"/>
      <c r="E43" s="3685" t="s">
        <v>1</v>
      </c>
      <c r="F43" s="3686"/>
      <c r="G43" s="3687"/>
      <c r="H43" s="3685" t="s">
        <v>2</v>
      </c>
      <c r="I43" s="3686"/>
      <c r="J43" s="3687"/>
      <c r="K43" s="3685" t="s">
        <v>3</v>
      </c>
      <c r="L43" s="3686"/>
      <c r="M43" s="3687"/>
      <c r="N43" s="3685" t="s">
        <v>124</v>
      </c>
      <c r="O43" s="3686"/>
      <c r="P43" s="3687"/>
      <c r="Q43" s="3685" t="s">
        <v>125</v>
      </c>
      <c r="R43" s="3686"/>
      <c r="S43" s="3687"/>
      <c r="T43" s="4403" t="s">
        <v>111</v>
      </c>
      <c r="U43" s="4404"/>
      <c r="V43" s="4405"/>
      <c r="W43" s="50"/>
      <c r="X43" s="50"/>
      <c r="Y43" s="50"/>
      <c r="Z43" s="50"/>
      <c r="AA43" s="50"/>
    </row>
    <row r="44" spans="1:35" ht="25.5" customHeight="1" thickBot="1">
      <c r="A44" s="4438"/>
      <c r="B44" s="3688"/>
      <c r="C44" s="3689"/>
      <c r="D44" s="3690"/>
      <c r="E44" s="3688"/>
      <c r="F44" s="3689"/>
      <c r="G44" s="3690"/>
      <c r="H44" s="3688"/>
      <c r="I44" s="3689"/>
      <c r="J44" s="3690"/>
      <c r="K44" s="3688"/>
      <c r="L44" s="3689"/>
      <c r="M44" s="3690"/>
      <c r="N44" s="3688"/>
      <c r="O44" s="3689"/>
      <c r="P44" s="3690"/>
      <c r="Q44" s="3688"/>
      <c r="R44" s="3689"/>
      <c r="S44" s="3690"/>
      <c r="T44" s="4406" t="s">
        <v>126</v>
      </c>
      <c r="U44" s="4407"/>
      <c r="V44" s="4408"/>
      <c r="W44" s="51"/>
      <c r="X44" s="51"/>
      <c r="Y44" s="51"/>
      <c r="Z44" s="51"/>
      <c r="AA44" s="51"/>
    </row>
    <row r="45" spans="1:35" ht="72.75" customHeight="1" thickBot="1">
      <c r="A45" s="4438"/>
      <c r="B45" s="40" t="s">
        <v>109</v>
      </c>
      <c r="C45" s="41" t="s">
        <v>110</v>
      </c>
      <c r="D45" s="44" t="s">
        <v>111</v>
      </c>
      <c r="E45" s="40" t="s">
        <v>109</v>
      </c>
      <c r="F45" s="41" t="s">
        <v>110</v>
      </c>
      <c r="G45" s="44" t="s">
        <v>111</v>
      </c>
      <c r="H45" s="40" t="s">
        <v>109</v>
      </c>
      <c r="I45" s="41" t="s">
        <v>110</v>
      </c>
      <c r="J45" s="44" t="s">
        <v>111</v>
      </c>
      <c r="K45" s="40" t="s">
        <v>109</v>
      </c>
      <c r="L45" s="41" t="s">
        <v>110</v>
      </c>
      <c r="M45" s="44" t="s">
        <v>111</v>
      </c>
      <c r="N45" s="40" t="s">
        <v>109</v>
      </c>
      <c r="O45" s="41" t="s">
        <v>110</v>
      </c>
      <c r="P45" s="44" t="s">
        <v>111</v>
      </c>
      <c r="Q45" s="40" t="s">
        <v>109</v>
      </c>
      <c r="R45" s="41" t="s">
        <v>110</v>
      </c>
      <c r="S45" s="44" t="s">
        <v>111</v>
      </c>
      <c r="T45" s="40" t="s">
        <v>109</v>
      </c>
      <c r="U45" s="41" t="s">
        <v>110</v>
      </c>
      <c r="V45" s="44" t="s">
        <v>111</v>
      </c>
      <c r="W45" s="52"/>
      <c r="X45" s="52"/>
      <c r="Y45" s="52"/>
      <c r="Z45" s="52"/>
    </row>
    <row r="46" spans="1:35" ht="42" customHeight="1">
      <c r="A46" s="1713" t="s">
        <v>332</v>
      </c>
      <c r="B46" s="1694">
        <v>23</v>
      </c>
      <c r="C46" s="1692">
        <v>9</v>
      </c>
      <c r="D46" s="1714">
        <v>32</v>
      </c>
      <c r="E46" s="1694">
        <v>25</v>
      </c>
      <c r="F46" s="1692">
        <v>3</v>
      </c>
      <c r="G46" s="1695">
        <v>28</v>
      </c>
      <c r="H46" s="1693">
        <v>23</v>
      </c>
      <c r="I46" s="1692">
        <v>3</v>
      </c>
      <c r="J46" s="1714">
        <v>26</v>
      </c>
      <c r="K46" s="1694">
        <v>24</v>
      </c>
      <c r="L46" s="1692">
        <v>1</v>
      </c>
      <c r="M46" s="1695">
        <v>25</v>
      </c>
      <c r="N46" s="1693">
        <v>21</v>
      </c>
      <c r="O46" s="1692">
        <v>1</v>
      </c>
      <c r="P46" s="1714">
        <v>22</v>
      </c>
      <c r="Q46" s="1694">
        <v>19</v>
      </c>
      <c r="R46" s="1692">
        <v>1</v>
      </c>
      <c r="S46" s="1695">
        <v>20</v>
      </c>
      <c r="T46" s="1694">
        <f>B46+E46+K46+H46+N46+Q46</f>
        <v>135</v>
      </c>
      <c r="U46" s="1692">
        <f t="shared" ref="T46:V49" si="20">C46+F46+L46+I46+O46+R46</f>
        <v>18</v>
      </c>
      <c r="V46" s="1695">
        <f t="shared" si="20"/>
        <v>153</v>
      </c>
      <c r="W46" s="53"/>
      <c r="X46" s="53"/>
      <c r="Y46" s="53"/>
      <c r="Z46" s="53"/>
      <c r="AA46" s="53"/>
    </row>
    <row r="47" spans="1:35" ht="43.5" customHeight="1">
      <c r="A47" s="4644" t="s">
        <v>116</v>
      </c>
      <c r="B47" s="888">
        <v>486</v>
      </c>
      <c r="C47" s="887">
        <v>995</v>
      </c>
      <c r="D47" s="890">
        <v>1481</v>
      </c>
      <c r="E47" s="888">
        <v>514</v>
      </c>
      <c r="F47" s="887">
        <v>524</v>
      </c>
      <c r="G47" s="889">
        <v>1038</v>
      </c>
      <c r="H47" s="4614">
        <v>518</v>
      </c>
      <c r="I47" s="887">
        <v>513</v>
      </c>
      <c r="J47" s="890">
        <v>1031</v>
      </c>
      <c r="K47" s="888">
        <v>444</v>
      </c>
      <c r="L47" s="887">
        <v>310</v>
      </c>
      <c r="M47" s="889">
        <v>754</v>
      </c>
      <c r="N47" s="4614">
        <v>437</v>
      </c>
      <c r="O47" s="887">
        <v>239</v>
      </c>
      <c r="P47" s="890">
        <v>676</v>
      </c>
      <c r="Q47" s="888">
        <v>349</v>
      </c>
      <c r="R47" s="887">
        <v>212</v>
      </c>
      <c r="S47" s="889">
        <v>561</v>
      </c>
      <c r="T47" s="887">
        <f>B47+E47+K47+H47+N47+Q47</f>
        <v>2748</v>
      </c>
      <c r="U47" s="887">
        <f>C47+F47+L47+I47+O47+R47</f>
        <v>2793</v>
      </c>
      <c r="V47" s="889">
        <f>D47+G47+M47+J47+P47+S47</f>
        <v>5541</v>
      </c>
      <c r="W47" s="53"/>
      <c r="X47" s="53"/>
      <c r="Y47" s="53"/>
      <c r="Z47" s="53"/>
      <c r="AA47" s="53"/>
    </row>
    <row r="48" spans="1:35" ht="41.25" customHeight="1">
      <c r="A48" s="4645" t="s">
        <v>133</v>
      </c>
      <c r="B48" s="888">
        <v>25</v>
      </c>
      <c r="C48" s="887">
        <v>2</v>
      </c>
      <c r="D48" s="890">
        <v>27</v>
      </c>
      <c r="E48" s="888">
        <v>22</v>
      </c>
      <c r="F48" s="887">
        <v>0</v>
      </c>
      <c r="G48" s="889">
        <v>22</v>
      </c>
      <c r="H48" s="4614">
        <v>12</v>
      </c>
      <c r="I48" s="887">
        <v>0</v>
      </c>
      <c r="J48" s="890">
        <v>12</v>
      </c>
      <c r="K48" s="888">
        <v>25</v>
      </c>
      <c r="L48" s="887">
        <v>0</v>
      </c>
      <c r="M48" s="889">
        <v>25</v>
      </c>
      <c r="N48" s="4614">
        <v>22</v>
      </c>
      <c r="O48" s="887">
        <v>0</v>
      </c>
      <c r="P48" s="890">
        <v>22</v>
      </c>
      <c r="Q48" s="888">
        <v>7</v>
      </c>
      <c r="R48" s="887">
        <v>0</v>
      </c>
      <c r="S48" s="889">
        <v>7</v>
      </c>
      <c r="T48" s="888">
        <f t="shared" si="20"/>
        <v>113</v>
      </c>
      <c r="U48" s="887">
        <f t="shared" si="20"/>
        <v>2</v>
      </c>
      <c r="V48" s="889">
        <f t="shared" si="20"/>
        <v>115</v>
      </c>
      <c r="W48" s="53"/>
      <c r="X48" s="53"/>
      <c r="Y48" s="53"/>
      <c r="Z48" s="53"/>
      <c r="AA48" s="53"/>
    </row>
    <row r="49" spans="1:31" ht="37.5" customHeight="1" thickBot="1">
      <c r="A49" s="4612" t="s">
        <v>321</v>
      </c>
      <c r="B49" s="4626">
        <v>86</v>
      </c>
      <c r="C49" s="4627">
        <v>0</v>
      </c>
      <c r="D49" s="4643">
        <v>86</v>
      </c>
      <c r="E49" s="4626">
        <v>90</v>
      </c>
      <c r="F49" s="4627">
        <v>5</v>
      </c>
      <c r="G49" s="4628">
        <v>95</v>
      </c>
      <c r="H49" s="4646">
        <v>79</v>
      </c>
      <c r="I49" s="4627">
        <v>4</v>
      </c>
      <c r="J49" s="4643">
        <v>83</v>
      </c>
      <c r="K49" s="4626">
        <v>65</v>
      </c>
      <c r="L49" s="4627">
        <v>2</v>
      </c>
      <c r="M49" s="4628">
        <v>67</v>
      </c>
      <c r="N49" s="4646">
        <v>68</v>
      </c>
      <c r="O49" s="4627">
        <v>4</v>
      </c>
      <c r="P49" s="4643">
        <v>72</v>
      </c>
      <c r="Q49" s="4626">
        <v>0</v>
      </c>
      <c r="R49" s="4627">
        <v>0</v>
      </c>
      <c r="S49" s="4621">
        <v>0</v>
      </c>
      <c r="T49" s="4625">
        <f t="shared" si="20"/>
        <v>388</v>
      </c>
      <c r="U49" s="887">
        <f t="shared" si="20"/>
        <v>15</v>
      </c>
      <c r="V49" s="4621">
        <f t="shared" si="20"/>
        <v>403</v>
      </c>
      <c r="W49" s="53"/>
      <c r="X49" s="53"/>
      <c r="Y49" s="53"/>
      <c r="Z49" s="53"/>
      <c r="AA49" s="53"/>
    </row>
    <row r="50" spans="1:31" ht="36.75" customHeight="1" thickBot="1">
      <c r="A50" s="209" t="s">
        <v>287</v>
      </c>
      <c r="B50" s="229">
        <f t="shared" ref="B50:V50" si="21">SUM(B46:B49)</f>
        <v>620</v>
      </c>
      <c r="C50" s="234">
        <f t="shared" si="21"/>
        <v>1006</v>
      </c>
      <c r="D50" s="235">
        <f t="shared" si="21"/>
        <v>1626</v>
      </c>
      <c r="E50" s="229">
        <f t="shared" si="21"/>
        <v>651</v>
      </c>
      <c r="F50" s="234">
        <f t="shared" si="21"/>
        <v>532</v>
      </c>
      <c r="G50" s="236">
        <f t="shared" si="21"/>
        <v>1183</v>
      </c>
      <c r="H50" s="237">
        <f t="shared" si="21"/>
        <v>632</v>
      </c>
      <c r="I50" s="234">
        <f t="shared" si="21"/>
        <v>520</v>
      </c>
      <c r="J50" s="235">
        <f t="shared" si="21"/>
        <v>1152</v>
      </c>
      <c r="K50" s="229">
        <f t="shared" si="21"/>
        <v>558</v>
      </c>
      <c r="L50" s="229">
        <f t="shared" si="21"/>
        <v>313</v>
      </c>
      <c r="M50" s="236">
        <f t="shared" si="21"/>
        <v>871</v>
      </c>
      <c r="N50" s="237">
        <f t="shared" si="21"/>
        <v>548</v>
      </c>
      <c r="O50" s="234">
        <f t="shared" si="21"/>
        <v>244</v>
      </c>
      <c r="P50" s="235">
        <f t="shared" si="21"/>
        <v>792</v>
      </c>
      <c r="Q50" s="229">
        <f t="shared" si="21"/>
        <v>375</v>
      </c>
      <c r="R50" s="234">
        <f t="shared" si="21"/>
        <v>213</v>
      </c>
      <c r="S50" s="233">
        <f t="shared" si="21"/>
        <v>588</v>
      </c>
      <c r="T50" s="228">
        <f>SUM(T46:T49)</f>
        <v>3384</v>
      </c>
      <c r="U50" s="232">
        <f t="shared" si="21"/>
        <v>2828</v>
      </c>
      <c r="V50" s="233">
        <f t="shared" si="21"/>
        <v>6212</v>
      </c>
      <c r="W50" s="54"/>
      <c r="X50" s="54"/>
      <c r="Y50" s="54"/>
      <c r="Z50" s="53"/>
      <c r="AA50" s="53"/>
      <c r="AB50" s="46"/>
    </row>
    <row r="51" spans="1:31" ht="31.5" customHeight="1" thickBot="1">
      <c r="A51" s="4435" t="s">
        <v>346</v>
      </c>
      <c r="B51" s="4435"/>
      <c r="C51" s="4435"/>
      <c r="D51" s="4435"/>
      <c r="E51" s="4435"/>
      <c r="F51" s="4435"/>
      <c r="G51" s="4435"/>
      <c r="H51" s="4435"/>
      <c r="I51" s="4435"/>
      <c r="J51" s="4435"/>
      <c r="K51" s="4435"/>
      <c r="L51" s="4435"/>
      <c r="M51" s="4435"/>
      <c r="N51" s="4435"/>
      <c r="O51" s="4435"/>
      <c r="P51" s="4435"/>
      <c r="Q51" s="4435"/>
      <c r="R51" s="4435"/>
      <c r="S51" s="4435"/>
      <c r="T51" s="4435"/>
      <c r="U51" s="4435"/>
      <c r="V51" s="4435"/>
      <c r="W51" s="54"/>
      <c r="X51" s="54"/>
      <c r="Y51" s="54"/>
      <c r="Z51" s="53"/>
      <c r="AA51" s="53"/>
      <c r="AB51" s="46"/>
    </row>
    <row r="52" spans="1:31" ht="39.75" customHeight="1" thickBot="1">
      <c r="A52" s="55" t="s">
        <v>286</v>
      </c>
      <c r="B52" s="279" t="s">
        <v>0</v>
      </c>
      <c r="C52" s="280"/>
      <c r="D52" s="281"/>
      <c r="E52" s="279" t="s">
        <v>1</v>
      </c>
      <c r="F52" s="280"/>
      <c r="G52" s="281"/>
      <c r="H52" s="279" t="s">
        <v>2</v>
      </c>
      <c r="I52" s="280"/>
      <c r="J52" s="281"/>
      <c r="K52" s="279" t="s">
        <v>3</v>
      </c>
      <c r="L52" s="280"/>
      <c r="M52" s="281"/>
      <c r="N52" s="279" t="s">
        <v>124</v>
      </c>
      <c r="O52" s="280"/>
      <c r="P52" s="281"/>
      <c r="Q52" s="279" t="s">
        <v>125</v>
      </c>
      <c r="R52" s="3686"/>
      <c r="S52" s="3687"/>
      <c r="T52" s="4430" t="s">
        <v>111</v>
      </c>
      <c r="U52" s="4431"/>
      <c r="V52" s="4432"/>
      <c r="W52" s="54"/>
      <c r="X52" s="54"/>
      <c r="Y52" s="54"/>
      <c r="Z52" s="53"/>
      <c r="AA52" s="53"/>
      <c r="AB52" s="46"/>
    </row>
    <row r="53" spans="1:31" ht="82.5" customHeight="1" thickBot="1">
      <c r="A53" s="56"/>
      <c r="B53" s="40" t="s">
        <v>109</v>
      </c>
      <c r="C53" s="41" t="s">
        <v>110</v>
      </c>
      <c r="D53" s="44" t="s">
        <v>111</v>
      </c>
      <c r="E53" s="40" t="s">
        <v>109</v>
      </c>
      <c r="F53" s="41" t="s">
        <v>110</v>
      </c>
      <c r="G53" s="44" t="s">
        <v>111</v>
      </c>
      <c r="H53" s="40" t="s">
        <v>109</v>
      </c>
      <c r="I53" s="41" t="s">
        <v>110</v>
      </c>
      <c r="J53" s="44" t="s">
        <v>111</v>
      </c>
      <c r="K53" s="40" t="s">
        <v>109</v>
      </c>
      <c r="L53" s="41" t="s">
        <v>110</v>
      </c>
      <c r="M53" s="44" t="s">
        <v>111</v>
      </c>
      <c r="N53" s="40" t="s">
        <v>109</v>
      </c>
      <c r="O53" s="41" t="s">
        <v>110</v>
      </c>
      <c r="P53" s="44" t="s">
        <v>111</v>
      </c>
      <c r="Q53" s="40" t="s">
        <v>109</v>
      </c>
      <c r="R53" s="41" t="s">
        <v>110</v>
      </c>
      <c r="S53" s="44" t="s">
        <v>111</v>
      </c>
      <c r="T53" s="40" t="s">
        <v>109</v>
      </c>
      <c r="U53" s="41" t="s">
        <v>110</v>
      </c>
      <c r="V53" s="44" t="s">
        <v>111</v>
      </c>
      <c r="W53" s="54"/>
      <c r="X53" s="54"/>
      <c r="Y53" s="54"/>
      <c r="Z53" s="53"/>
      <c r="AA53" s="53"/>
      <c r="AB53" s="46"/>
    </row>
    <row r="54" spans="1:31" ht="45.75" customHeight="1" thickBot="1">
      <c r="A54" s="4647" t="s">
        <v>133</v>
      </c>
      <c r="B54" s="4648">
        <v>0</v>
      </c>
      <c r="C54" s="4649">
        <v>0</v>
      </c>
      <c r="D54" s="4650">
        <v>0</v>
      </c>
      <c r="E54" s="4648">
        <v>0</v>
      </c>
      <c r="F54" s="4649">
        <v>0</v>
      </c>
      <c r="G54" s="4650">
        <v>0</v>
      </c>
      <c r="H54" s="4648">
        <v>0</v>
      </c>
      <c r="I54" s="4649">
        <v>0</v>
      </c>
      <c r="J54" s="4651">
        <v>0</v>
      </c>
      <c r="K54" s="4648">
        <v>4</v>
      </c>
      <c r="L54" s="4649">
        <v>1</v>
      </c>
      <c r="M54" s="4651">
        <v>5</v>
      </c>
      <c r="N54" s="4652">
        <v>0</v>
      </c>
      <c r="O54" s="4649">
        <v>3</v>
      </c>
      <c r="P54" s="4650">
        <v>3</v>
      </c>
      <c r="Q54" s="4648">
        <v>2</v>
      </c>
      <c r="R54" s="4649">
        <v>1</v>
      </c>
      <c r="S54" s="4650">
        <v>3</v>
      </c>
      <c r="T54" s="4648">
        <f>B54+E54+K54+H54+N54+Q54</f>
        <v>6</v>
      </c>
      <c r="U54" s="4649">
        <f>C54+F54+L54+I54+O54+R54</f>
        <v>5</v>
      </c>
      <c r="V54" s="4651">
        <f>D54+G54+M54+J54+P54+S54</f>
        <v>11</v>
      </c>
      <c r="W54" s="211"/>
      <c r="X54" s="211"/>
      <c r="Y54" s="211"/>
      <c r="Z54" s="212"/>
      <c r="AA54" s="212"/>
      <c r="AB54" s="213"/>
      <c r="AC54" s="214"/>
      <c r="AD54" s="214"/>
      <c r="AE54" s="214"/>
    </row>
    <row r="55" spans="1:31" ht="40.5" customHeight="1" thickBot="1">
      <c r="A55" s="209" t="s">
        <v>287</v>
      </c>
      <c r="B55" s="229">
        <f t="shared" ref="B55:V55" si="22">SUM(B54:B54)</f>
        <v>0</v>
      </c>
      <c r="C55" s="234">
        <f t="shared" si="22"/>
        <v>0</v>
      </c>
      <c r="D55" s="235">
        <f t="shared" si="22"/>
        <v>0</v>
      </c>
      <c r="E55" s="229">
        <f t="shared" si="22"/>
        <v>0</v>
      </c>
      <c r="F55" s="234">
        <f t="shared" si="22"/>
        <v>0</v>
      </c>
      <c r="G55" s="236">
        <f t="shared" si="22"/>
        <v>0</v>
      </c>
      <c r="H55" s="237">
        <f t="shared" si="22"/>
        <v>0</v>
      </c>
      <c r="I55" s="234">
        <f t="shared" si="22"/>
        <v>0</v>
      </c>
      <c r="J55" s="235">
        <f t="shared" si="22"/>
        <v>0</v>
      </c>
      <c r="K55" s="237">
        <f t="shared" ref="K55:S55" si="23">SUM(K54:K54)</f>
        <v>4</v>
      </c>
      <c r="L55" s="234">
        <f t="shared" si="23"/>
        <v>1</v>
      </c>
      <c r="M55" s="235">
        <f t="shared" si="23"/>
        <v>5</v>
      </c>
      <c r="N55" s="229">
        <f t="shared" si="23"/>
        <v>0</v>
      </c>
      <c r="O55" s="234">
        <f t="shared" si="23"/>
        <v>3</v>
      </c>
      <c r="P55" s="236">
        <f t="shared" si="23"/>
        <v>3</v>
      </c>
      <c r="Q55" s="237">
        <f t="shared" si="23"/>
        <v>2</v>
      </c>
      <c r="R55" s="234">
        <f t="shared" si="23"/>
        <v>1</v>
      </c>
      <c r="S55" s="235">
        <f t="shared" si="23"/>
        <v>3</v>
      </c>
      <c r="T55" s="228">
        <f t="shared" si="22"/>
        <v>6</v>
      </c>
      <c r="U55" s="234">
        <f t="shared" si="22"/>
        <v>5</v>
      </c>
      <c r="V55" s="236">
        <f t="shared" si="22"/>
        <v>11</v>
      </c>
      <c r="W55" s="57"/>
      <c r="X55" s="57"/>
      <c r="Y55" s="57"/>
      <c r="Z55" s="57"/>
      <c r="AA55" s="57"/>
      <c r="AB55" s="213"/>
      <c r="AC55" s="214"/>
      <c r="AD55" s="214"/>
      <c r="AE55" s="214"/>
    </row>
    <row r="56" spans="1:31" ht="9" customHeight="1">
      <c r="A56" s="215"/>
      <c r="B56" s="215"/>
      <c r="C56" s="215"/>
      <c r="D56" s="215"/>
      <c r="E56" s="215"/>
      <c r="F56" s="215"/>
      <c r="G56" s="215"/>
      <c r="H56" s="215"/>
      <c r="I56" s="215"/>
      <c r="J56" s="215"/>
      <c r="K56" s="215"/>
      <c r="L56" s="215"/>
      <c r="M56" s="215"/>
      <c r="N56" s="214"/>
      <c r="O56" s="214"/>
      <c r="P56" s="214"/>
      <c r="Q56" s="214"/>
      <c r="R56" s="214"/>
      <c r="S56" s="214"/>
      <c r="T56" s="214"/>
      <c r="U56" s="214"/>
      <c r="V56" s="214"/>
      <c r="W56" s="214"/>
      <c r="X56" s="214"/>
      <c r="Y56" s="214"/>
      <c r="Z56" s="214"/>
      <c r="AA56" s="214"/>
      <c r="AB56" s="214"/>
      <c r="AC56" s="214"/>
      <c r="AD56" s="214"/>
      <c r="AE56" s="214"/>
    </row>
    <row r="57" spans="1:31" ht="21.75" customHeight="1">
      <c r="A57" s="4388" t="s">
        <v>347</v>
      </c>
      <c r="B57" s="4388"/>
      <c r="C57" s="4388"/>
      <c r="D57" s="4388"/>
      <c r="E57" s="4388"/>
      <c r="F57" s="4388"/>
      <c r="G57" s="4388"/>
      <c r="H57" s="4388"/>
      <c r="I57" s="4388"/>
      <c r="J57" s="4388"/>
      <c r="K57" s="4388"/>
      <c r="L57" s="4388"/>
      <c r="M57" s="4388"/>
      <c r="N57" s="4388"/>
      <c r="O57" s="4388"/>
      <c r="P57" s="4388"/>
      <c r="Q57" s="4388"/>
      <c r="R57" s="4388"/>
      <c r="S57" s="4388"/>
      <c r="T57" s="4388"/>
      <c r="U57" s="4388"/>
      <c r="V57" s="4388"/>
      <c r="W57" s="4388"/>
      <c r="X57" s="4388"/>
      <c r="Y57" s="4388"/>
      <c r="Z57" s="4388"/>
      <c r="AA57" s="4388"/>
      <c r="AB57" s="4388"/>
      <c r="AC57" s="214"/>
      <c r="AD57" s="214"/>
      <c r="AE57" s="214"/>
    </row>
    <row r="58" spans="1:31" ht="10.5" customHeight="1" thickBot="1">
      <c r="A58" s="214"/>
      <c r="B58" s="214"/>
      <c r="C58" s="214"/>
      <c r="D58" s="214"/>
      <c r="E58" s="214"/>
      <c r="F58" s="214"/>
      <c r="G58" s="214"/>
      <c r="H58" s="214"/>
      <c r="I58" s="214"/>
      <c r="J58" s="214"/>
      <c r="K58" s="214"/>
      <c r="L58" s="214"/>
      <c r="M58" s="214"/>
      <c r="N58" s="214"/>
      <c r="O58" s="214"/>
      <c r="P58" s="214"/>
      <c r="Q58" s="214"/>
      <c r="R58" s="214"/>
      <c r="S58" s="214"/>
      <c r="T58" s="214"/>
      <c r="U58" s="214"/>
      <c r="V58" s="214"/>
      <c r="W58" s="214"/>
      <c r="X58" s="214"/>
      <c r="Y58" s="214"/>
      <c r="Z58" s="214"/>
      <c r="AA58" s="214"/>
      <c r="AB58" s="214"/>
      <c r="AC58" s="214"/>
      <c r="AD58" s="214"/>
      <c r="AE58" s="214"/>
    </row>
    <row r="59" spans="1:31" ht="25.5" customHeight="1" thickBot="1">
      <c r="A59" s="4415" t="s">
        <v>286</v>
      </c>
      <c r="B59" s="4399">
        <v>1</v>
      </c>
      <c r="C59" s="4400"/>
      <c r="D59" s="4401"/>
      <c r="E59" s="4393" t="s">
        <v>1</v>
      </c>
      <c r="F59" s="4394"/>
      <c r="G59" s="4395"/>
      <c r="H59" s="4393" t="s">
        <v>2</v>
      </c>
      <c r="I59" s="4394"/>
      <c r="J59" s="4395"/>
      <c r="K59" s="4393" t="s">
        <v>3</v>
      </c>
      <c r="L59" s="4394"/>
      <c r="M59" s="4395"/>
      <c r="N59" s="4393">
        <v>5</v>
      </c>
      <c r="O59" s="4394"/>
      <c r="P59" s="4395"/>
      <c r="Q59" s="4409" t="s">
        <v>6</v>
      </c>
      <c r="R59" s="4410"/>
      <c r="S59" s="4411"/>
      <c r="T59" s="4433" t="s">
        <v>19</v>
      </c>
      <c r="U59" s="4422"/>
      <c r="V59" s="4423"/>
      <c r="W59" s="4421" t="s">
        <v>20</v>
      </c>
      <c r="X59" s="4422"/>
      <c r="Y59" s="4423"/>
      <c r="Z59" s="4421" t="s">
        <v>29</v>
      </c>
      <c r="AA59" s="4422"/>
      <c r="AB59" s="4423"/>
      <c r="AC59" s="4426" t="s">
        <v>127</v>
      </c>
      <c r="AD59" s="4427"/>
      <c r="AE59" s="4428"/>
    </row>
    <row r="60" spans="1:31" ht="21" customHeight="1" thickBot="1">
      <c r="A60" s="4416"/>
      <c r="B60" s="4402"/>
      <c r="C60" s="4397"/>
      <c r="D60" s="4398"/>
      <c r="E60" s="4396"/>
      <c r="F60" s="4397"/>
      <c r="G60" s="4398"/>
      <c r="H60" s="4396"/>
      <c r="I60" s="4397"/>
      <c r="J60" s="4398"/>
      <c r="K60" s="4396"/>
      <c r="L60" s="4397"/>
      <c r="M60" s="4398"/>
      <c r="N60" s="4396"/>
      <c r="O60" s="4397"/>
      <c r="P60" s="4398"/>
      <c r="Q60" s="4412"/>
      <c r="R60" s="4413"/>
      <c r="S60" s="4414"/>
      <c r="T60" s="4436" t="s">
        <v>5</v>
      </c>
      <c r="U60" s="4419"/>
      <c r="V60" s="4420"/>
      <c r="W60" s="4418" t="s">
        <v>5</v>
      </c>
      <c r="X60" s="4419"/>
      <c r="Y60" s="4420"/>
      <c r="Z60" s="4418" t="s">
        <v>5</v>
      </c>
      <c r="AA60" s="4419"/>
      <c r="AB60" s="4420"/>
      <c r="AC60" s="4429"/>
      <c r="AD60" s="4413"/>
      <c r="AE60" s="4414"/>
    </row>
    <row r="61" spans="1:31" ht="80.25" customHeight="1" thickBot="1">
      <c r="A61" s="4417"/>
      <c r="B61" s="40" t="s">
        <v>109</v>
      </c>
      <c r="C61" s="41" t="s">
        <v>110</v>
      </c>
      <c r="D61" s="44" t="s">
        <v>111</v>
      </c>
      <c r="E61" s="40" t="s">
        <v>109</v>
      </c>
      <c r="F61" s="41" t="s">
        <v>110</v>
      </c>
      <c r="G61" s="44" t="s">
        <v>111</v>
      </c>
      <c r="H61" s="40" t="s">
        <v>109</v>
      </c>
      <c r="I61" s="41" t="s">
        <v>110</v>
      </c>
      <c r="J61" s="44" t="s">
        <v>111</v>
      </c>
      <c r="K61" s="40" t="s">
        <v>109</v>
      </c>
      <c r="L61" s="41" t="s">
        <v>110</v>
      </c>
      <c r="M61" s="44" t="s">
        <v>111</v>
      </c>
      <c r="N61" s="40" t="s">
        <v>109</v>
      </c>
      <c r="O61" s="41" t="s">
        <v>110</v>
      </c>
      <c r="P61" s="44" t="s">
        <v>111</v>
      </c>
      <c r="Q61" s="40" t="s">
        <v>109</v>
      </c>
      <c r="R61" s="41" t="s">
        <v>110</v>
      </c>
      <c r="S61" s="44" t="s">
        <v>111</v>
      </c>
      <c r="T61" s="40" t="s">
        <v>109</v>
      </c>
      <c r="U61" s="41" t="s">
        <v>110</v>
      </c>
      <c r="V61" s="44" t="s">
        <v>111</v>
      </c>
      <c r="W61" s="40" t="s">
        <v>109</v>
      </c>
      <c r="X61" s="41" t="s">
        <v>110</v>
      </c>
      <c r="Y61" s="44" t="s">
        <v>111</v>
      </c>
      <c r="Z61" s="40" t="s">
        <v>109</v>
      </c>
      <c r="AA61" s="41" t="s">
        <v>110</v>
      </c>
      <c r="AB61" s="44" t="s">
        <v>111</v>
      </c>
      <c r="AC61" s="40" t="s">
        <v>109</v>
      </c>
      <c r="AD61" s="41" t="s">
        <v>110</v>
      </c>
      <c r="AE61" s="44" t="s">
        <v>111</v>
      </c>
    </row>
    <row r="62" spans="1:31" ht="33.75" customHeight="1">
      <c r="A62" s="4653" t="s">
        <v>113</v>
      </c>
      <c r="B62" s="1694">
        <v>15</v>
      </c>
      <c r="C62" s="1692">
        <v>20</v>
      </c>
      <c r="D62" s="1695">
        <v>35</v>
      </c>
      <c r="E62" s="1694">
        <v>15</v>
      </c>
      <c r="F62" s="1692">
        <v>19</v>
      </c>
      <c r="G62" s="1714">
        <v>34</v>
      </c>
      <c r="H62" s="1694">
        <v>0</v>
      </c>
      <c r="I62" s="1692">
        <v>23</v>
      </c>
      <c r="J62" s="1695">
        <v>23</v>
      </c>
      <c r="K62" s="1693">
        <v>13</v>
      </c>
      <c r="L62" s="1692">
        <v>29</v>
      </c>
      <c r="M62" s="1695">
        <v>42</v>
      </c>
      <c r="N62" s="1693">
        <v>12</v>
      </c>
      <c r="O62" s="1692">
        <v>11</v>
      </c>
      <c r="P62" s="1714">
        <v>23</v>
      </c>
      <c r="Q62" s="4654">
        <f>B62+E62+H62+K62+N62</f>
        <v>55</v>
      </c>
      <c r="R62" s="4655">
        <f t="shared" ref="R62:S65" si="24">C62+F62+I62+L62+O62</f>
        <v>102</v>
      </c>
      <c r="S62" s="4656">
        <f t="shared" si="24"/>
        <v>157</v>
      </c>
      <c r="T62" s="1694">
        <v>0</v>
      </c>
      <c r="U62" s="1692">
        <v>10</v>
      </c>
      <c r="V62" s="1695">
        <v>10</v>
      </c>
      <c r="W62" s="1694">
        <v>0</v>
      </c>
      <c r="X62" s="1692">
        <v>17</v>
      </c>
      <c r="Y62" s="1695">
        <v>17</v>
      </c>
      <c r="Z62" s="1694">
        <v>0</v>
      </c>
      <c r="AA62" s="1692">
        <v>0</v>
      </c>
      <c r="AB62" s="1695">
        <v>0</v>
      </c>
      <c r="AC62" s="4657">
        <f t="shared" ref="AC62:AE65" si="25">Q62+T62+W62+Z62</f>
        <v>55</v>
      </c>
      <c r="AD62" s="4655">
        <f t="shared" si="25"/>
        <v>129</v>
      </c>
      <c r="AE62" s="4658">
        <f t="shared" si="25"/>
        <v>184</v>
      </c>
    </row>
    <row r="63" spans="1:31" ht="42.75" customHeight="1">
      <c r="A63" s="1705" t="s">
        <v>332</v>
      </c>
      <c r="B63" s="888">
        <v>0</v>
      </c>
      <c r="C63" s="887">
        <v>0</v>
      </c>
      <c r="D63" s="890">
        <v>0</v>
      </c>
      <c r="E63" s="1715">
        <v>10</v>
      </c>
      <c r="F63" s="1716">
        <v>3</v>
      </c>
      <c r="G63" s="1717">
        <v>13</v>
      </c>
      <c r="H63" s="1715">
        <v>12</v>
      </c>
      <c r="I63" s="1716">
        <v>2</v>
      </c>
      <c r="J63" s="1717">
        <v>14</v>
      </c>
      <c r="K63" s="1718">
        <v>9</v>
      </c>
      <c r="L63" s="1716">
        <v>1</v>
      </c>
      <c r="M63" s="1719">
        <v>10</v>
      </c>
      <c r="N63" s="1720">
        <v>17</v>
      </c>
      <c r="O63" s="1716">
        <v>4</v>
      </c>
      <c r="P63" s="1717">
        <v>21</v>
      </c>
      <c r="Q63" s="1721">
        <f>B63+E63+H63+K63+N63</f>
        <v>48</v>
      </c>
      <c r="R63" s="1722">
        <f t="shared" ref="R63" si="26">C63+F63+I63+L63+O63</f>
        <v>10</v>
      </c>
      <c r="S63" s="1723">
        <f t="shared" ref="S63" si="27">D63+G63+J63+M63+P63</f>
        <v>58</v>
      </c>
      <c r="T63" s="1715">
        <v>0</v>
      </c>
      <c r="U63" s="1716">
        <v>0</v>
      </c>
      <c r="V63" s="1719">
        <v>0</v>
      </c>
      <c r="W63" s="1715">
        <v>0</v>
      </c>
      <c r="X63" s="1716">
        <v>0</v>
      </c>
      <c r="Y63" s="1719">
        <v>0</v>
      </c>
      <c r="Z63" s="1715">
        <v>0</v>
      </c>
      <c r="AA63" s="1716">
        <v>0</v>
      </c>
      <c r="AB63" s="1719">
        <v>0</v>
      </c>
      <c r="AC63" s="1718">
        <f t="shared" ref="AC63" si="28">Q63+T63+W63+Z63</f>
        <v>48</v>
      </c>
      <c r="AD63" s="1722">
        <f t="shared" ref="AD63" si="29">R63+U63+X63+AA63</f>
        <v>10</v>
      </c>
      <c r="AE63" s="1724">
        <f t="shared" ref="AE63" si="30">S63+V63+Y63+AB63</f>
        <v>58</v>
      </c>
    </row>
    <row r="64" spans="1:31" ht="45.75" customHeight="1">
      <c r="A64" s="4659" t="s">
        <v>119</v>
      </c>
      <c r="B64" s="888">
        <v>0</v>
      </c>
      <c r="C64" s="887">
        <v>0</v>
      </c>
      <c r="D64" s="890">
        <v>0</v>
      </c>
      <c r="E64" s="888">
        <v>0</v>
      </c>
      <c r="F64" s="887">
        <v>8</v>
      </c>
      <c r="G64" s="890">
        <v>8</v>
      </c>
      <c r="H64" s="888">
        <v>0</v>
      </c>
      <c r="I64" s="887">
        <v>9</v>
      </c>
      <c r="J64" s="890">
        <v>9</v>
      </c>
      <c r="K64" s="888">
        <v>0</v>
      </c>
      <c r="L64" s="887">
        <v>6</v>
      </c>
      <c r="M64" s="889">
        <v>6</v>
      </c>
      <c r="N64" s="4614">
        <v>0</v>
      </c>
      <c r="O64" s="887">
        <v>0</v>
      </c>
      <c r="P64" s="890">
        <v>0</v>
      </c>
      <c r="Q64" s="886">
        <f t="shared" ref="Q64:Q65" si="31">B64+E64+H64+K64+N64</f>
        <v>0</v>
      </c>
      <c r="R64" s="887">
        <f t="shared" si="24"/>
        <v>23</v>
      </c>
      <c r="S64" s="4615">
        <f t="shared" si="24"/>
        <v>23</v>
      </c>
      <c r="T64" s="888">
        <v>0</v>
      </c>
      <c r="U64" s="887">
        <v>0</v>
      </c>
      <c r="V64" s="889">
        <v>0</v>
      </c>
      <c r="W64" s="888">
        <v>0</v>
      </c>
      <c r="X64" s="887">
        <v>0</v>
      </c>
      <c r="Y64" s="889">
        <v>0</v>
      </c>
      <c r="Z64" s="888">
        <v>0</v>
      </c>
      <c r="AA64" s="887">
        <v>0</v>
      </c>
      <c r="AB64" s="889">
        <v>0</v>
      </c>
      <c r="AC64" s="888">
        <f t="shared" si="25"/>
        <v>0</v>
      </c>
      <c r="AD64" s="887">
        <f t="shared" si="25"/>
        <v>23</v>
      </c>
      <c r="AE64" s="889">
        <f t="shared" si="25"/>
        <v>23</v>
      </c>
    </row>
    <row r="65" spans="1:31" ht="48" customHeight="1" thickBot="1">
      <c r="A65" s="4660" t="s">
        <v>133</v>
      </c>
      <c r="B65" s="4626">
        <v>0</v>
      </c>
      <c r="C65" s="4627">
        <v>0</v>
      </c>
      <c r="D65" s="4628">
        <v>0</v>
      </c>
      <c r="E65" s="4626">
        <v>7</v>
      </c>
      <c r="F65" s="4627">
        <v>0</v>
      </c>
      <c r="G65" s="4628">
        <v>7</v>
      </c>
      <c r="H65" s="4626">
        <v>3</v>
      </c>
      <c r="I65" s="4627">
        <v>0</v>
      </c>
      <c r="J65" s="4643">
        <v>3</v>
      </c>
      <c r="K65" s="4626">
        <v>6</v>
      </c>
      <c r="L65" s="4627">
        <v>2</v>
      </c>
      <c r="M65" s="4628">
        <v>8</v>
      </c>
      <c r="N65" s="4646">
        <v>0</v>
      </c>
      <c r="O65" s="4627">
        <v>0</v>
      </c>
      <c r="P65" s="4643">
        <v>0</v>
      </c>
      <c r="Q65" s="4661">
        <f t="shared" si="31"/>
        <v>16</v>
      </c>
      <c r="R65" s="4627">
        <f t="shared" si="24"/>
        <v>2</v>
      </c>
      <c r="S65" s="4662">
        <f t="shared" si="24"/>
        <v>18</v>
      </c>
      <c r="T65" s="4626">
        <v>0</v>
      </c>
      <c r="U65" s="4627">
        <v>0</v>
      </c>
      <c r="V65" s="4628">
        <v>0</v>
      </c>
      <c r="W65" s="4626">
        <v>0</v>
      </c>
      <c r="X65" s="4627">
        <v>0</v>
      </c>
      <c r="Y65" s="4628">
        <v>0</v>
      </c>
      <c r="Z65" s="4646">
        <v>0</v>
      </c>
      <c r="AA65" s="4627">
        <v>0</v>
      </c>
      <c r="AB65" s="4628">
        <v>0</v>
      </c>
      <c r="AC65" s="4626">
        <f t="shared" si="25"/>
        <v>16</v>
      </c>
      <c r="AD65" s="4627">
        <f t="shared" si="25"/>
        <v>2</v>
      </c>
      <c r="AE65" s="4628">
        <f t="shared" si="25"/>
        <v>18</v>
      </c>
    </row>
    <row r="66" spans="1:31" ht="30.75" customHeight="1" thickBot="1">
      <c r="A66" s="209" t="s">
        <v>287</v>
      </c>
      <c r="B66" s="229">
        <f t="shared" ref="B66:Y66" si="32">SUM(B62:B65)</f>
        <v>15</v>
      </c>
      <c r="C66" s="234">
        <f t="shared" si="32"/>
        <v>20</v>
      </c>
      <c r="D66" s="235">
        <f t="shared" si="32"/>
        <v>35</v>
      </c>
      <c r="E66" s="229">
        <f t="shared" si="32"/>
        <v>32</v>
      </c>
      <c r="F66" s="234">
        <f t="shared" si="32"/>
        <v>30</v>
      </c>
      <c r="G66" s="235">
        <f t="shared" si="32"/>
        <v>62</v>
      </c>
      <c r="H66" s="229">
        <f t="shared" si="32"/>
        <v>15</v>
      </c>
      <c r="I66" s="234">
        <f t="shared" si="32"/>
        <v>34</v>
      </c>
      <c r="J66" s="236">
        <f t="shared" si="32"/>
        <v>49</v>
      </c>
      <c r="K66" s="237">
        <f t="shared" si="32"/>
        <v>28</v>
      </c>
      <c r="L66" s="234">
        <f t="shared" si="32"/>
        <v>38</v>
      </c>
      <c r="M66" s="236">
        <f t="shared" si="32"/>
        <v>66</v>
      </c>
      <c r="N66" s="237">
        <f t="shared" si="32"/>
        <v>29</v>
      </c>
      <c r="O66" s="234">
        <f t="shared" si="32"/>
        <v>15</v>
      </c>
      <c r="P66" s="235">
        <f t="shared" si="32"/>
        <v>44</v>
      </c>
      <c r="Q66" s="229">
        <f t="shared" si="32"/>
        <v>119</v>
      </c>
      <c r="R66" s="234">
        <f t="shared" si="32"/>
        <v>137</v>
      </c>
      <c r="S66" s="235">
        <f t="shared" si="32"/>
        <v>256</v>
      </c>
      <c r="T66" s="229">
        <f t="shared" si="32"/>
        <v>0</v>
      </c>
      <c r="U66" s="234">
        <f t="shared" si="32"/>
        <v>10</v>
      </c>
      <c r="V66" s="236">
        <f t="shared" si="32"/>
        <v>10</v>
      </c>
      <c r="W66" s="237">
        <f t="shared" si="32"/>
        <v>0</v>
      </c>
      <c r="X66" s="234">
        <f t="shared" si="32"/>
        <v>17</v>
      </c>
      <c r="Y66" s="236">
        <f t="shared" si="32"/>
        <v>17</v>
      </c>
      <c r="Z66" s="229">
        <f t="shared" ref="Z66:AE66" si="33">SUM(Z62:Z65)</f>
        <v>0</v>
      </c>
      <c r="AA66" s="234">
        <f t="shared" si="33"/>
        <v>0</v>
      </c>
      <c r="AB66" s="236">
        <f t="shared" si="33"/>
        <v>0</v>
      </c>
      <c r="AC66" s="229">
        <f t="shared" si="33"/>
        <v>119</v>
      </c>
      <c r="AD66" s="234">
        <f t="shared" si="33"/>
        <v>164</v>
      </c>
      <c r="AE66" s="236">
        <f t="shared" si="33"/>
        <v>283</v>
      </c>
    </row>
    <row r="67" spans="1:31" ht="9" customHeight="1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</row>
    <row r="68" spans="1:31" ht="9" customHeight="1" thickBot="1">
      <c r="A68" s="60"/>
    </row>
    <row r="69" spans="1:31" ht="42" customHeight="1" thickBot="1">
      <c r="A69" s="287" t="s">
        <v>128</v>
      </c>
      <c r="B69" s="286">
        <f>AC21+T50</f>
        <v>14147</v>
      </c>
      <c r="C69" s="286">
        <f t="shared" ref="C69:D69" si="34">AD21+U50</f>
        <v>3938</v>
      </c>
      <c r="D69" s="289">
        <f t="shared" si="34"/>
        <v>18085</v>
      </c>
      <c r="E69" s="60"/>
      <c r="F69" s="60"/>
      <c r="G69" s="60"/>
      <c r="H69" s="60"/>
      <c r="I69" s="60"/>
    </row>
    <row r="70" spans="1:31" ht="46.5" customHeight="1" thickBot="1">
      <c r="A70" s="287" t="s">
        <v>304</v>
      </c>
      <c r="B70" s="286">
        <f>AF40+T55</f>
        <v>2493</v>
      </c>
      <c r="C70" s="286">
        <f>AG40+U55</f>
        <v>3354</v>
      </c>
      <c r="D70" s="289">
        <f>AH40+V55</f>
        <v>5847</v>
      </c>
      <c r="E70" s="60"/>
      <c r="F70" s="60"/>
      <c r="G70" s="60"/>
      <c r="H70" s="60"/>
      <c r="I70" s="60"/>
    </row>
    <row r="71" spans="1:31" ht="48" customHeight="1" thickBot="1">
      <c r="A71" s="238" t="s">
        <v>303</v>
      </c>
      <c r="B71" s="228">
        <f>AC66</f>
        <v>119</v>
      </c>
      <c r="C71" s="228">
        <f t="shared" ref="C71:D71" si="35">AD66</f>
        <v>164</v>
      </c>
      <c r="D71" s="288">
        <f t="shared" si="35"/>
        <v>283</v>
      </c>
    </row>
    <row r="72" spans="1:31" ht="36.75" customHeight="1" thickBot="1">
      <c r="A72" s="238" t="s">
        <v>129</v>
      </c>
      <c r="B72" s="228">
        <f>SUM(B69:B71)</f>
        <v>16759</v>
      </c>
      <c r="C72" s="228">
        <f>SUM(C69:C71)</f>
        <v>7456</v>
      </c>
      <c r="D72" s="288">
        <f>SUM(D69:D71)</f>
        <v>24215</v>
      </c>
      <c r="E72" s="224"/>
      <c r="F72" s="224"/>
    </row>
    <row r="74" spans="1:31" ht="30">
      <c r="A74" s="225"/>
      <c r="B74" s="224"/>
      <c r="C74" s="224"/>
      <c r="D74" s="224"/>
    </row>
    <row r="138" spans="4:4">
      <c r="D138" s="34">
        <f>15+1+12</f>
        <v>28</v>
      </c>
    </row>
  </sheetData>
  <mergeCells count="59">
    <mergeCell ref="AH25:AH27"/>
    <mergeCell ref="AF25:AG25"/>
    <mergeCell ref="AC59:AE60"/>
    <mergeCell ref="W26:Y26"/>
    <mergeCell ref="T52:V52"/>
    <mergeCell ref="T59:V59"/>
    <mergeCell ref="A42:V42"/>
    <mergeCell ref="A51:V51"/>
    <mergeCell ref="T60:V60"/>
    <mergeCell ref="W59:Y59"/>
    <mergeCell ref="N59:P60"/>
    <mergeCell ref="Z60:AB60"/>
    <mergeCell ref="H59:J60"/>
    <mergeCell ref="A25:A27"/>
    <mergeCell ref="B25:D26"/>
    <mergeCell ref="A43:A45"/>
    <mergeCell ref="E59:G60"/>
    <mergeCell ref="B59:D60"/>
    <mergeCell ref="T43:V43"/>
    <mergeCell ref="E25:G26"/>
    <mergeCell ref="T26:V26"/>
    <mergeCell ref="T44:V44"/>
    <mergeCell ref="K25:M26"/>
    <mergeCell ref="Q59:S60"/>
    <mergeCell ref="A57:AB57"/>
    <mergeCell ref="A59:A61"/>
    <mergeCell ref="W60:Y60"/>
    <mergeCell ref="K59:M60"/>
    <mergeCell ref="Z59:AB59"/>
    <mergeCell ref="A3:AE3"/>
    <mergeCell ref="A4:AE4"/>
    <mergeCell ref="A5:AE6"/>
    <mergeCell ref="N25:P26"/>
    <mergeCell ref="T25:V25"/>
    <mergeCell ref="W8:Y8"/>
    <mergeCell ref="A24:AE24"/>
    <mergeCell ref="Z25:AB25"/>
    <mergeCell ref="T7:V7"/>
    <mergeCell ref="H25:J26"/>
    <mergeCell ref="N7:P8"/>
    <mergeCell ref="B7:D8"/>
    <mergeCell ref="Q25:S25"/>
    <mergeCell ref="Z26:AB26"/>
    <mergeCell ref="W7:Y7"/>
    <mergeCell ref="A23:AE23"/>
    <mergeCell ref="A22:AE22"/>
    <mergeCell ref="Q7:S7"/>
    <mergeCell ref="Q26:S26"/>
    <mergeCell ref="T8:V8"/>
    <mergeCell ref="AC25:AE25"/>
    <mergeCell ref="AC26:AE26"/>
    <mergeCell ref="W25:Y25"/>
    <mergeCell ref="Z7:AB7"/>
    <mergeCell ref="A7:A9"/>
    <mergeCell ref="E7:G8"/>
    <mergeCell ref="H7:J8"/>
    <mergeCell ref="K7:M8"/>
    <mergeCell ref="Z8:AB8"/>
    <mergeCell ref="Q8:S8"/>
  </mergeCells>
  <pageMargins left="0.70866141732283472" right="0.70866141732283472" top="0.74803149606299213" bottom="0.74803149606299213" header="0.31496062992125984" footer="0.31496062992125984"/>
  <pageSetup paperSize="9" scale="34" orientation="landscape" r:id="rId1"/>
  <rowBreaks count="1" manualBreakCount="1">
    <brk id="40" max="3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991"/>
  <sheetViews>
    <sheetView zoomScale="50" zoomScaleNormal="50" workbookViewId="0">
      <selection activeCell="E37" sqref="E37"/>
    </sheetView>
  </sheetViews>
  <sheetFormatPr defaultRowHeight="15" customHeight="1"/>
  <cols>
    <col min="1" max="1" width="74" style="412" customWidth="1"/>
    <col min="2" max="2" width="13.85546875" style="412" customWidth="1"/>
    <col min="3" max="3" width="12.140625" style="412" customWidth="1"/>
    <col min="4" max="4" width="11" style="412" customWidth="1"/>
    <col min="5" max="5" width="14.140625" style="412" customWidth="1"/>
    <col min="6" max="6" width="11.85546875" style="412" customWidth="1"/>
    <col min="7" max="7" width="9.5703125" style="412" customWidth="1"/>
    <col min="8" max="8" width="14.7109375" style="412" customWidth="1"/>
    <col min="9" max="10" width="9.5703125" style="412" customWidth="1"/>
    <col min="11" max="11" width="13.7109375" style="412" customWidth="1"/>
    <col min="12" max="12" width="13.140625" style="412" customWidth="1"/>
    <col min="13" max="15" width="10.7109375" style="412" customWidth="1"/>
    <col min="16" max="16" width="9.140625" style="412"/>
    <col min="17" max="17" width="12.85546875" style="412" customWidth="1"/>
    <col min="18" max="18" width="23.42578125" style="412" customWidth="1"/>
    <col min="19" max="20" width="9.140625" style="412"/>
    <col min="21" max="21" width="10.5703125" style="412" bestFit="1" customWidth="1"/>
    <col min="22" max="22" width="11.28515625" style="412" customWidth="1"/>
    <col min="23" max="256" width="9.140625" style="412"/>
    <col min="257" max="257" width="72.28515625" style="412" customWidth="1"/>
    <col min="258" max="258" width="13.85546875" style="412" customWidth="1"/>
    <col min="259" max="259" width="12.140625" style="412" customWidth="1"/>
    <col min="260" max="260" width="11" style="412" customWidth="1"/>
    <col min="261" max="261" width="14.140625" style="412" customWidth="1"/>
    <col min="262" max="262" width="11.85546875" style="412" customWidth="1"/>
    <col min="263" max="263" width="9.5703125" style="412" customWidth="1"/>
    <col min="264" max="264" width="14.7109375" style="412" customWidth="1"/>
    <col min="265" max="266" width="9.5703125" style="412" customWidth="1"/>
    <col min="267" max="267" width="14.28515625" style="412" customWidth="1"/>
    <col min="268" max="268" width="13.140625" style="412" customWidth="1"/>
    <col min="269" max="271" width="10.7109375" style="412" customWidth="1"/>
    <col min="272" max="272" width="9.140625" style="412"/>
    <col min="273" max="273" width="12.85546875" style="412" customWidth="1"/>
    <col min="274" max="274" width="23.42578125" style="412" customWidth="1"/>
    <col min="275" max="276" width="9.140625" style="412"/>
    <col min="277" max="277" width="10.5703125" style="412" bestFit="1" customWidth="1"/>
    <col min="278" max="278" width="11.28515625" style="412" customWidth="1"/>
    <col min="279" max="512" width="9.140625" style="412"/>
    <col min="513" max="513" width="72.28515625" style="412" customWidth="1"/>
    <col min="514" max="514" width="13.85546875" style="412" customWidth="1"/>
    <col min="515" max="515" width="12.140625" style="412" customWidth="1"/>
    <col min="516" max="516" width="11" style="412" customWidth="1"/>
    <col min="517" max="517" width="14.140625" style="412" customWidth="1"/>
    <col min="518" max="518" width="11.85546875" style="412" customWidth="1"/>
    <col min="519" max="519" width="9.5703125" style="412" customWidth="1"/>
    <col min="520" max="520" width="14.7109375" style="412" customWidth="1"/>
    <col min="521" max="522" width="9.5703125" style="412" customWidth="1"/>
    <col min="523" max="523" width="14.28515625" style="412" customWidth="1"/>
    <col min="524" max="524" width="13.140625" style="412" customWidth="1"/>
    <col min="525" max="527" width="10.7109375" style="412" customWidth="1"/>
    <col min="528" max="528" width="9.140625" style="412"/>
    <col min="529" max="529" width="12.85546875" style="412" customWidth="1"/>
    <col min="530" max="530" width="23.42578125" style="412" customWidth="1"/>
    <col min="531" max="532" width="9.140625" style="412"/>
    <col min="533" max="533" width="10.5703125" style="412" bestFit="1" customWidth="1"/>
    <col min="534" max="534" width="11.28515625" style="412" customWidth="1"/>
    <col min="535" max="768" width="9.140625" style="412"/>
    <col min="769" max="769" width="72.28515625" style="412" customWidth="1"/>
    <col min="770" max="770" width="13.85546875" style="412" customWidth="1"/>
    <col min="771" max="771" width="12.140625" style="412" customWidth="1"/>
    <col min="772" max="772" width="11" style="412" customWidth="1"/>
    <col min="773" max="773" width="14.140625" style="412" customWidth="1"/>
    <col min="774" max="774" width="11.85546875" style="412" customWidth="1"/>
    <col min="775" max="775" width="9.5703125" style="412" customWidth="1"/>
    <col min="776" max="776" width="14.7109375" style="412" customWidth="1"/>
    <col min="777" max="778" width="9.5703125" style="412" customWidth="1"/>
    <col min="779" max="779" width="14.28515625" style="412" customWidth="1"/>
    <col min="780" max="780" width="13.140625" style="412" customWidth="1"/>
    <col min="781" max="783" width="10.7109375" style="412" customWidth="1"/>
    <col min="784" max="784" width="9.140625" style="412"/>
    <col min="785" max="785" width="12.85546875" style="412" customWidth="1"/>
    <col min="786" max="786" width="23.42578125" style="412" customWidth="1"/>
    <col min="787" max="788" width="9.140625" style="412"/>
    <col min="789" max="789" width="10.5703125" style="412" bestFit="1" customWidth="1"/>
    <col min="790" max="790" width="11.28515625" style="412" customWidth="1"/>
    <col min="791" max="1024" width="9.140625" style="412"/>
    <col min="1025" max="1025" width="72.28515625" style="412" customWidth="1"/>
    <col min="1026" max="1026" width="13.85546875" style="412" customWidth="1"/>
    <col min="1027" max="1027" width="12.140625" style="412" customWidth="1"/>
    <col min="1028" max="1028" width="11" style="412" customWidth="1"/>
    <col min="1029" max="1029" width="14.140625" style="412" customWidth="1"/>
    <col min="1030" max="1030" width="11.85546875" style="412" customWidth="1"/>
    <col min="1031" max="1031" width="9.5703125" style="412" customWidth="1"/>
    <col min="1032" max="1032" width="14.7109375" style="412" customWidth="1"/>
    <col min="1033" max="1034" width="9.5703125" style="412" customWidth="1"/>
    <col min="1035" max="1035" width="14.28515625" style="412" customWidth="1"/>
    <col min="1036" max="1036" width="13.140625" style="412" customWidth="1"/>
    <col min="1037" max="1039" width="10.7109375" style="412" customWidth="1"/>
    <col min="1040" max="1040" width="9.140625" style="412"/>
    <col min="1041" max="1041" width="12.85546875" style="412" customWidth="1"/>
    <col min="1042" max="1042" width="23.42578125" style="412" customWidth="1"/>
    <col min="1043" max="1044" width="9.140625" style="412"/>
    <col min="1045" max="1045" width="10.5703125" style="412" bestFit="1" customWidth="1"/>
    <col min="1046" max="1046" width="11.28515625" style="412" customWidth="1"/>
    <col min="1047" max="1280" width="9.140625" style="412"/>
    <col min="1281" max="1281" width="72.28515625" style="412" customWidth="1"/>
    <col min="1282" max="1282" width="13.85546875" style="412" customWidth="1"/>
    <col min="1283" max="1283" width="12.140625" style="412" customWidth="1"/>
    <col min="1284" max="1284" width="11" style="412" customWidth="1"/>
    <col min="1285" max="1285" width="14.140625" style="412" customWidth="1"/>
    <col min="1286" max="1286" width="11.85546875" style="412" customWidth="1"/>
    <col min="1287" max="1287" width="9.5703125" style="412" customWidth="1"/>
    <col min="1288" max="1288" width="14.7109375" style="412" customWidth="1"/>
    <col min="1289" max="1290" width="9.5703125" style="412" customWidth="1"/>
    <col min="1291" max="1291" width="14.28515625" style="412" customWidth="1"/>
    <col min="1292" max="1292" width="13.140625" style="412" customWidth="1"/>
    <col min="1293" max="1295" width="10.7109375" style="412" customWidth="1"/>
    <col min="1296" max="1296" width="9.140625" style="412"/>
    <col min="1297" max="1297" width="12.85546875" style="412" customWidth="1"/>
    <col min="1298" max="1298" width="23.42578125" style="412" customWidth="1"/>
    <col min="1299" max="1300" width="9.140625" style="412"/>
    <col min="1301" max="1301" width="10.5703125" style="412" bestFit="1" customWidth="1"/>
    <col min="1302" max="1302" width="11.28515625" style="412" customWidth="1"/>
    <col min="1303" max="1536" width="9.140625" style="412"/>
    <col min="1537" max="1537" width="72.28515625" style="412" customWidth="1"/>
    <col min="1538" max="1538" width="13.85546875" style="412" customWidth="1"/>
    <col min="1539" max="1539" width="12.140625" style="412" customWidth="1"/>
    <col min="1540" max="1540" width="11" style="412" customWidth="1"/>
    <col min="1541" max="1541" width="14.140625" style="412" customWidth="1"/>
    <col min="1542" max="1542" width="11.85546875" style="412" customWidth="1"/>
    <col min="1543" max="1543" width="9.5703125" style="412" customWidth="1"/>
    <col min="1544" max="1544" width="14.7109375" style="412" customWidth="1"/>
    <col min="1545" max="1546" width="9.5703125" style="412" customWidth="1"/>
    <col min="1547" max="1547" width="14.28515625" style="412" customWidth="1"/>
    <col min="1548" max="1548" width="13.140625" style="412" customWidth="1"/>
    <col min="1549" max="1551" width="10.7109375" style="412" customWidth="1"/>
    <col min="1552" max="1552" width="9.140625" style="412"/>
    <col min="1553" max="1553" width="12.85546875" style="412" customWidth="1"/>
    <col min="1554" max="1554" width="23.42578125" style="412" customWidth="1"/>
    <col min="1555" max="1556" width="9.140625" style="412"/>
    <col min="1557" max="1557" width="10.5703125" style="412" bestFit="1" customWidth="1"/>
    <col min="1558" max="1558" width="11.28515625" style="412" customWidth="1"/>
    <col min="1559" max="1792" width="9.140625" style="412"/>
    <col min="1793" max="1793" width="72.28515625" style="412" customWidth="1"/>
    <col min="1794" max="1794" width="13.85546875" style="412" customWidth="1"/>
    <col min="1795" max="1795" width="12.140625" style="412" customWidth="1"/>
    <col min="1796" max="1796" width="11" style="412" customWidth="1"/>
    <col min="1797" max="1797" width="14.140625" style="412" customWidth="1"/>
    <col min="1798" max="1798" width="11.85546875" style="412" customWidth="1"/>
    <col min="1799" max="1799" width="9.5703125" style="412" customWidth="1"/>
    <col min="1800" max="1800" width="14.7109375" style="412" customWidth="1"/>
    <col min="1801" max="1802" width="9.5703125" style="412" customWidth="1"/>
    <col min="1803" max="1803" width="14.28515625" style="412" customWidth="1"/>
    <col min="1804" max="1804" width="13.140625" style="412" customWidth="1"/>
    <col min="1805" max="1807" width="10.7109375" style="412" customWidth="1"/>
    <col min="1808" max="1808" width="9.140625" style="412"/>
    <col min="1809" max="1809" width="12.85546875" style="412" customWidth="1"/>
    <col min="1810" max="1810" width="23.42578125" style="412" customWidth="1"/>
    <col min="1811" max="1812" width="9.140625" style="412"/>
    <col min="1813" max="1813" width="10.5703125" style="412" bestFit="1" customWidth="1"/>
    <col min="1814" max="1814" width="11.28515625" style="412" customWidth="1"/>
    <col min="1815" max="2048" width="9.140625" style="412"/>
    <col min="2049" max="2049" width="72.28515625" style="412" customWidth="1"/>
    <col min="2050" max="2050" width="13.85546875" style="412" customWidth="1"/>
    <col min="2051" max="2051" width="12.140625" style="412" customWidth="1"/>
    <col min="2052" max="2052" width="11" style="412" customWidth="1"/>
    <col min="2053" max="2053" width="14.140625" style="412" customWidth="1"/>
    <col min="2054" max="2054" width="11.85546875" style="412" customWidth="1"/>
    <col min="2055" max="2055" width="9.5703125" style="412" customWidth="1"/>
    <col min="2056" max="2056" width="14.7109375" style="412" customWidth="1"/>
    <col min="2057" max="2058" width="9.5703125" style="412" customWidth="1"/>
    <col min="2059" max="2059" width="14.28515625" style="412" customWidth="1"/>
    <col min="2060" max="2060" width="13.140625" style="412" customWidth="1"/>
    <col min="2061" max="2063" width="10.7109375" style="412" customWidth="1"/>
    <col min="2064" max="2064" width="9.140625" style="412"/>
    <col min="2065" max="2065" width="12.85546875" style="412" customWidth="1"/>
    <col min="2066" max="2066" width="23.42578125" style="412" customWidth="1"/>
    <col min="2067" max="2068" width="9.140625" style="412"/>
    <col min="2069" max="2069" width="10.5703125" style="412" bestFit="1" customWidth="1"/>
    <col min="2070" max="2070" width="11.28515625" style="412" customWidth="1"/>
    <col min="2071" max="2304" width="9.140625" style="412"/>
    <col min="2305" max="2305" width="72.28515625" style="412" customWidth="1"/>
    <col min="2306" max="2306" width="13.85546875" style="412" customWidth="1"/>
    <col min="2307" max="2307" width="12.140625" style="412" customWidth="1"/>
    <col min="2308" max="2308" width="11" style="412" customWidth="1"/>
    <col min="2309" max="2309" width="14.140625" style="412" customWidth="1"/>
    <col min="2310" max="2310" width="11.85546875" style="412" customWidth="1"/>
    <col min="2311" max="2311" width="9.5703125" style="412" customWidth="1"/>
    <col min="2312" max="2312" width="14.7109375" style="412" customWidth="1"/>
    <col min="2313" max="2314" width="9.5703125" style="412" customWidth="1"/>
    <col min="2315" max="2315" width="14.28515625" style="412" customWidth="1"/>
    <col min="2316" max="2316" width="13.140625" style="412" customWidth="1"/>
    <col min="2317" max="2319" width="10.7109375" style="412" customWidth="1"/>
    <col min="2320" max="2320" width="9.140625" style="412"/>
    <col min="2321" max="2321" width="12.85546875" style="412" customWidth="1"/>
    <col min="2322" max="2322" width="23.42578125" style="412" customWidth="1"/>
    <col min="2323" max="2324" width="9.140625" style="412"/>
    <col min="2325" max="2325" width="10.5703125" style="412" bestFit="1" customWidth="1"/>
    <col min="2326" max="2326" width="11.28515625" style="412" customWidth="1"/>
    <col min="2327" max="2560" width="9.140625" style="412"/>
    <col min="2561" max="2561" width="72.28515625" style="412" customWidth="1"/>
    <col min="2562" max="2562" width="13.85546875" style="412" customWidth="1"/>
    <col min="2563" max="2563" width="12.140625" style="412" customWidth="1"/>
    <col min="2564" max="2564" width="11" style="412" customWidth="1"/>
    <col min="2565" max="2565" width="14.140625" style="412" customWidth="1"/>
    <col min="2566" max="2566" width="11.85546875" style="412" customWidth="1"/>
    <col min="2567" max="2567" width="9.5703125" style="412" customWidth="1"/>
    <col min="2568" max="2568" width="14.7109375" style="412" customWidth="1"/>
    <col min="2569" max="2570" width="9.5703125" style="412" customWidth="1"/>
    <col min="2571" max="2571" width="14.28515625" style="412" customWidth="1"/>
    <col min="2572" max="2572" width="13.140625" style="412" customWidth="1"/>
    <col min="2573" max="2575" width="10.7109375" style="412" customWidth="1"/>
    <col min="2576" max="2576" width="9.140625" style="412"/>
    <col min="2577" max="2577" width="12.85546875" style="412" customWidth="1"/>
    <col min="2578" max="2578" width="23.42578125" style="412" customWidth="1"/>
    <col min="2579" max="2580" width="9.140625" style="412"/>
    <col min="2581" max="2581" width="10.5703125" style="412" bestFit="1" customWidth="1"/>
    <col min="2582" max="2582" width="11.28515625" style="412" customWidth="1"/>
    <col min="2583" max="2816" width="9.140625" style="412"/>
    <col min="2817" max="2817" width="72.28515625" style="412" customWidth="1"/>
    <col min="2818" max="2818" width="13.85546875" style="412" customWidth="1"/>
    <col min="2819" max="2819" width="12.140625" style="412" customWidth="1"/>
    <col min="2820" max="2820" width="11" style="412" customWidth="1"/>
    <col min="2821" max="2821" width="14.140625" style="412" customWidth="1"/>
    <col min="2822" max="2822" width="11.85546875" style="412" customWidth="1"/>
    <col min="2823" max="2823" width="9.5703125" style="412" customWidth="1"/>
    <col min="2824" max="2824" width="14.7109375" style="412" customWidth="1"/>
    <col min="2825" max="2826" width="9.5703125" style="412" customWidth="1"/>
    <col min="2827" max="2827" width="14.28515625" style="412" customWidth="1"/>
    <col min="2828" max="2828" width="13.140625" style="412" customWidth="1"/>
    <col min="2829" max="2831" width="10.7109375" style="412" customWidth="1"/>
    <col min="2832" max="2832" width="9.140625" style="412"/>
    <col min="2833" max="2833" width="12.85546875" style="412" customWidth="1"/>
    <col min="2834" max="2834" width="23.42578125" style="412" customWidth="1"/>
    <col min="2835" max="2836" width="9.140625" style="412"/>
    <col min="2837" max="2837" width="10.5703125" style="412" bestFit="1" customWidth="1"/>
    <col min="2838" max="2838" width="11.28515625" style="412" customWidth="1"/>
    <col min="2839" max="3072" width="9.140625" style="412"/>
    <col min="3073" max="3073" width="72.28515625" style="412" customWidth="1"/>
    <col min="3074" max="3074" width="13.85546875" style="412" customWidth="1"/>
    <col min="3075" max="3075" width="12.140625" style="412" customWidth="1"/>
    <col min="3076" max="3076" width="11" style="412" customWidth="1"/>
    <col min="3077" max="3077" width="14.140625" style="412" customWidth="1"/>
    <col min="3078" max="3078" width="11.85546875" style="412" customWidth="1"/>
    <col min="3079" max="3079" width="9.5703125" style="412" customWidth="1"/>
    <col min="3080" max="3080" width="14.7109375" style="412" customWidth="1"/>
    <col min="3081" max="3082" width="9.5703125" style="412" customWidth="1"/>
    <col min="3083" max="3083" width="14.28515625" style="412" customWidth="1"/>
    <col min="3084" max="3084" width="13.140625" style="412" customWidth="1"/>
    <col min="3085" max="3087" width="10.7109375" style="412" customWidth="1"/>
    <col min="3088" max="3088" width="9.140625" style="412"/>
    <col min="3089" max="3089" width="12.85546875" style="412" customWidth="1"/>
    <col min="3090" max="3090" width="23.42578125" style="412" customWidth="1"/>
    <col min="3091" max="3092" width="9.140625" style="412"/>
    <col min="3093" max="3093" width="10.5703125" style="412" bestFit="1" customWidth="1"/>
    <col min="3094" max="3094" width="11.28515625" style="412" customWidth="1"/>
    <col min="3095" max="3328" width="9.140625" style="412"/>
    <col min="3329" max="3329" width="72.28515625" style="412" customWidth="1"/>
    <col min="3330" max="3330" width="13.85546875" style="412" customWidth="1"/>
    <col min="3331" max="3331" width="12.140625" style="412" customWidth="1"/>
    <col min="3332" max="3332" width="11" style="412" customWidth="1"/>
    <col min="3333" max="3333" width="14.140625" style="412" customWidth="1"/>
    <col min="3334" max="3334" width="11.85546875" style="412" customWidth="1"/>
    <col min="3335" max="3335" width="9.5703125" style="412" customWidth="1"/>
    <col min="3336" max="3336" width="14.7109375" style="412" customWidth="1"/>
    <col min="3337" max="3338" width="9.5703125" style="412" customWidth="1"/>
    <col min="3339" max="3339" width="14.28515625" style="412" customWidth="1"/>
    <col min="3340" max="3340" width="13.140625" style="412" customWidth="1"/>
    <col min="3341" max="3343" width="10.7109375" style="412" customWidth="1"/>
    <col min="3344" max="3344" width="9.140625" style="412"/>
    <col min="3345" max="3345" width="12.85546875" style="412" customWidth="1"/>
    <col min="3346" max="3346" width="23.42578125" style="412" customWidth="1"/>
    <col min="3347" max="3348" width="9.140625" style="412"/>
    <col min="3349" max="3349" width="10.5703125" style="412" bestFit="1" customWidth="1"/>
    <col min="3350" max="3350" width="11.28515625" style="412" customWidth="1"/>
    <col min="3351" max="3584" width="9.140625" style="412"/>
    <col min="3585" max="3585" width="72.28515625" style="412" customWidth="1"/>
    <col min="3586" max="3586" width="13.85546875" style="412" customWidth="1"/>
    <col min="3587" max="3587" width="12.140625" style="412" customWidth="1"/>
    <col min="3588" max="3588" width="11" style="412" customWidth="1"/>
    <col min="3589" max="3589" width="14.140625" style="412" customWidth="1"/>
    <col min="3590" max="3590" width="11.85546875" style="412" customWidth="1"/>
    <col min="3591" max="3591" width="9.5703125" style="412" customWidth="1"/>
    <col min="3592" max="3592" width="14.7109375" style="412" customWidth="1"/>
    <col min="3593" max="3594" width="9.5703125" style="412" customWidth="1"/>
    <col min="3595" max="3595" width="14.28515625" style="412" customWidth="1"/>
    <col min="3596" max="3596" width="13.140625" style="412" customWidth="1"/>
    <col min="3597" max="3599" width="10.7109375" style="412" customWidth="1"/>
    <col min="3600" max="3600" width="9.140625" style="412"/>
    <col min="3601" max="3601" width="12.85546875" style="412" customWidth="1"/>
    <col min="3602" max="3602" width="23.42578125" style="412" customWidth="1"/>
    <col min="3603" max="3604" width="9.140625" style="412"/>
    <col min="3605" max="3605" width="10.5703125" style="412" bestFit="1" customWidth="1"/>
    <col min="3606" max="3606" width="11.28515625" style="412" customWidth="1"/>
    <col min="3607" max="3840" width="9.140625" style="412"/>
    <col min="3841" max="3841" width="72.28515625" style="412" customWidth="1"/>
    <col min="3842" max="3842" width="13.85546875" style="412" customWidth="1"/>
    <col min="3843" max="3843" width="12.140625" style="412" customWidth="1"/>
    <col min="3844" max="3844" width="11" style="412" customWidth="1"/>
    <col min="3845" max="3845" width="14.140625" style="412" customWidth="1"/>
    <col min="3846" max="3846" width="11.85546875" style="412" customWidth="1"/>
    <col min="3847" max="3847" width="9.5703125" style="412" customWidth="1"/>
    <col min="3848" max="3848" width="14.7109375" style="412" customWidth="1"/>
    <col min="3849" max="3850" width="9.5703125" style="412" customWidth="1"/>
    <col min="3851" max="3851" width="14.28515625" style="412" customWidth="1"/>
    <col min="3852" max="3852" width="13.140625" style="412" customWidth="1"/>
    <col min="3853" max="3855" width="10.7109375" style="412" customWidth="1"/>
    <col min="3856" max="3856" width="9.140625" style="412"/>
    <col min="3857" max="3857" width="12.85546875" style="412" customWidth="1"/>
    <col min="3858" max="3858" width="23.42578125" style="412" customWidth="1"/>
    <col min="3859" max="3860" width="9.140625" style="412"/>
    <col min="3861" max="3861" width="10.5703125" style="412" bestFit="1" customWidth="1"/>
    <col min="3862" max="3862" width="11.28515625" style="412" customWidth="1"/>
    <col min="3863" max="4096" width="9.140625" style="412"/>
    <col min="4097" max="4097" width="72.28515625" style="412" customWidth="1"/>
    <col min="4098" max="4098" width="13.85546875" style="412" customWidth="1"/>
    <col min="4099" max="4099" width="12.140625" style="412" customWidth="1"/>
    <col min="4100" max="4100" width="11" style="412" customWidth="1"/>
    <col min="4101" max="4101" width="14.140625" style="412" customWidth="1"/>
    <col min="4102" max="4102" width="11.85546875" style="412" customWidth="1"/>
    <col min="4103" max="4103" width="9.5703125" style="412" customWidth="1"/>
    <col min="4104" max="4104" width="14.7109375" style="412" customWidth="1"/>
    <col min="4105" max="4106" width="9.5703125" style="412" customWidth="1"/>
    <col min="4107" max="4107" width="14.28515625" style="412" customWidth="1"/>
    <col min="4108" max="4108" width="13.140625" style="412" customWidth="1"/>
    <col min="4109" max="4111" width="10.7109375" style="412" customWidth="1"/>
    <col min="4112" max="4112" width="9.140625" style="412"/>
    <col min="4113" max="4113" width="12.85546875" style="412" customWidth="1"/>
    <col min="4114" max="4114" width="23.42578125" style="412" customWidth="1"/>
    <col min="4115" max="4116" width="9.140625" style="412"/>
    <col min="4117" max="4117" width="10.5703125" style="412" bestFit="1" customWidth="1"/>
    <col min="4118" max="4118" width="11.28515625" style="412" customWidth="1"/>
    <col min="4119" max="4352" width="9.140625" style="412"/>
    <col min="4353" max="4353" width="72.28515625" style="412" customWidth="1"/>
    <col min="4354" max="4354" width="13.85546875" style="412" customWidth="1"/>
    <col min="4355" max="4355" width="12.140625" style="412" customWidth="1"/>
    <col min="4356" max="4356" width="11" style="412" customWidth="1"/>
    <col min="4357" max="4357" width="14.140625" style="412" customWidth="1"/>
    <col min="4358" max="4358" width="11.85546875" style="412" customWidth="1"/>
    <col min="4359" max="4359" width="9.5703125" style="412" customWidth="1"/>
    <col min="4360" max="4360" width="14.7109375" style="412" customWidth="1"/>
    <col min="4361" max="4362" width="9.5703125" style="412" customWidth="1"/>
    <col min="4363" max="4363" width="14.28515625" style="412" customWidth="1"/>
    <col min="4364" max="4364" width="13.140625" style="412" customWidth="1"/>
    <col min="4365" max="4367" width="10.7109375" style="412" customWidth="1"/>
    <col min="4368" max="4368" width="9.140625" style="412"/>
    <col min="4369" max="4369" width="12.85546875" style="412" customWidth="1"/>
    <col min="4370" max="4370" width="23.42578125" style="412" customWidth="1"/>
    <col min="4371" max="4372" width="9.140625" style="412"/>
    <col min="4373" max="4373" width="10.5703125" style="412" bestFit="1" customWidth="1"/>
    <col min="4374" max="4374" width="11.28515625" style="412" customWidth="1"/>
    <col min="4375" max="4608" width="9.140625" style="412"/>
    <col min="4609" max="4609" width="72.28515625" style="412" customWidth="1"/>
    <col min="4610" max="4610" width="13.85546875" style="412" customWidth="1"/>
    <col min="4611" max="4611" width="12.140625" style="412" customWidth="1"/>
    <col min="4612" max="4612" width="11" style="412" customWidth="1"/>
    <col min="4613" max="4613" width="14.140625" style="412" customWidth="1"/>
    <col min="4614" max="4614" width="11.85546875" style="412" customWidth="1"/>
    <col min="4615" max="4615" width="9.5703125" style="412" customWidth="1"/>
    <col min="4616" max="4616" width="14.7109375" style="412" customWidth="1"/>
    <col min="4617" max="4618" width="9.5703125" style="412" customWidth="1"/>
    <col min="4619" max="4619" width="14.28515625" style="412" customWidth="1"/>
    <col min="4620" max="4620" width="13.140625" style="412" customWidth="1"/>
    <col min="4621" max="4623" width="10.7109375" style="412" customWidth="1"/>
    <col min="4624" max="4624" width="9.140625" style="412"/>
    <col min="4625" max="4625" width="12.85546875" style="412" customWidth="1"/>
    <col min="4626" max="4626" width="23.42578125" style="412" customWidth="1"/>
    <col min="4627" max="4628" width="9.140625" style="412"/>
    <col min="4629" max="4629" width="10.5703125" style="412" bestFit="1" customWidth="1"/>
    <col min="4630" max="4630" width="11.28515625" style="412" customWidth="1"/>
    <col min="4631" max="4864" width="9.140625" style="412"/>
    <col min="4865" max="4865" width="72.28515625" style="412" customWidth="1"/>
    <col min="4866" max="4866" width="13.85546875" style="412" customWidth="1"/>
    <col min="4867" max="4867" width="12.140625" style="412" customWidth="1"/>
    <col min="4868" max="4868" width="11" style="412" customWidth="1"/>
    <col min="4869" max="4869" width="14.140625" style="412" customWidth="1"/>
    <col min="4870" max="4870" width="11.85546875" style="412" customWidth="1"/>
    <col min="4871" max="4871" width="9.5703125" style="412" customWidth="1"/>
    <col min="4872" max="4872" width="14.7109375" style="412" customWidth="1"/>
    <col min="4873" max="4874" width="9.5703125" style="412" customWidth="1"/>
    <col min="4875" max="4875" width="14.28515625" style="412" customWidth="1"/>
    <col min="4876" max="4876" width="13.140625" style="412" customWidth="1"/>
    <col min="4877" max="4879" width="10.7109375" style="412" customWidth="1"/>
    <col min="4880" max="4880" width="9.140625" style="412"/>
    <col min="4881" max="4881" width="12.85546875" style="412" customWidth="1"/>
    <col min="4882" max="4882" width="23.42578125" style="412" customWidth="1"/>
    <col min="4883" max="4884" width="9.140625" style="412"/>
    <col min="4885" max="4885" width="10.5703125" style="412" bestFit="1" customWidth="1"/>
    <col min="4886" max="4886" width="11.28515625" style="412" customWidth="1"/>
    <col min="4887" max="5120" width="9.140625" style="412"/>
    <col min="5121" max="5121" width="72.28515625" style="412" customWidth="1"/>
    <col min="5122" max="5122" width="13.85546875" style="412" customWidth="1"/>
    <col min="5123" max="5123" width="12.140625" style="412" customWidth="1"/>
    <col min="5124" max="5124" width="11" style="412" customWidth="1"/>
    <col min="5125" max="5125" width="14.140625" style="412" customWidth="1"/>
    <col min="5126" max="5126" width="11.85546875" style="412" customWidth="1"/>
    <col min="5127" max="5127" width="9.5703125" style="412" customWidth="1"/>
    <col min="5128" max="5128" width="14.7109375" style="412" customWidth="1"/>
    <col min="5129" max="5130" width="9.5703125" style="412" customWidth="1"/>
    <col min="5131" max="5131" width="14.28515625" style="412" customWidth="1"/>
    <col min="5132" max="5132" width="13.140625" style="412" customWidth="1"/>
    <col min="5133" max="5135" width="10.7109375" style="412" customWidth="1"/>
    <col min="5136" max="5136" width="9.140625" style="412"/>
    <col min="5137" max="5137" width="12.85546875" style="412" customWidth="1"/>
    <col min="5138" max="5138" width="23.42578125" style="412" customWidth="1"/>
    <col min="5139" max="5140" width="9.140625" style="412"/>
    <col min="5141" max="5141" width="10.5703125" style="412" bestFit="1" customWidth="1"/>
    <col min="5142" max="5142" width="11.28515625" style="412" customWidth="1"/>
    <col min="5143" max="5376" width="9.140625" style="412"/>
    <col min="5377" max="5377" width="72.28515625" style="412" customWidth="1"/>
    <col min="5378" max="5378" width="13.85546875" style="412" customWidth="1"/>
    <col min="5379" max="5379" width="12.140625" style="412" customWidth="1"/>
    <col min="5380" max="5380" width="11" style="412" customWidth="1"/>
    <col min="5381" max="5381" width="14.140625" style="412" customWidth="1"/>
    <col min="5382" max="5382" width="11.85546875" style="412" customWidth="1"/>
    <col min="5383" max="5383" width="9.5703125" style="412" customWidth="1"/>
    <col min="5384" max="5384" width="14.7109375" style="412" customWidth="1"/>
    <col min="5385" max="5386" width="9.5703125" style="412" customWidth="1"/>
    <col min="5387" max="5387" width="14.28515625" style="412" customWidth="1"/>
    <col min="5388" max="5388" width="13.140625" style="412" customWidth="1"/>
    <col min="5389" max="5391" width="10.7109375" style="412" customWidth="1"/>
    <col min="5392" max="5392" width="9.140625" style="412"/>
    <col min="5393" max="5393" width="12.85546875" style="412" customWidth="1"/>
    <col min="5394" max="5394" width="23.42578125" style="412" customWidth="1"/>
    <col min="5395" max="5396" width="9.140625" style="412"/>
    <col min="5397" max="5397" width="10.5703125" style="412" bestFit="1" customWidth="1"/>
    <col min="5398" max="5398" width="11.28515625" style="412" customWidth="1"/>
    <col min="5399" max="5632" width="9.140625" style="412"/>
    <col min="5633" max="5633" width="72.28515625" style="412" customWidth="1"/>
    <col min="5634" max="5634" width="13.85546875" style="412" customWidth="1"/>
    <col min="5635" max="5635" width="12.140625" style="412" customWidth="1"/>
    <col min="5636" max="5636" width="11" style="412" customWidth="1"/>
    <col min="5637" max="5637" width="14.140625" style="412" customWidth="1"/>
    <col min="5638" max="5638" width="11.85546875" style="412" customWidth="1"/>
    <col min="5639" max="5639" width="9.5703125" style="412" customWidth="1"/>
    <col min="5640" max="5640" width="14.7109375" style="412" customWidth="1"/>
    <col min="5641" max="5642" width="9.5703125" style="412" customWidth="1"/>
    <col min="5643" max="5643" width="14.28515625" style="412" customWidth="1"/>
    <col min="5644" max="5644" width="13.140625" style="412" customWidth="1"/>
    <col min="5645" max="5647" width="10.7109375" style="412" customWidth="1"/>
    <col min="5648" max="5648" width="9.140625" style="412"/>
    <col min="5649" max="5649" width="12.85546875" style="412" customWidth="1"/>
    <col min="5650" max="5650" width="23.42578125" style="412" customWidth="1"/>
    <col min="5651" max="5652" width="9.140625" style="412"/>
    <col min="5653" max="5653" width="10.5703125" style="412" bestFit="1" customWidth="1"/>
    <col min="5654" max="5654" width="11.28515625" style="412" customWidth="1"/>
    <col min="5655" max="5888" width="9.140625" style="412"/>
    <col min="5889" max="5889" width="72.28515625" style="412" customWidth="1"/>
    <col min="5890" max="5890" width="13.85546875" style="412" customWidth="1"/>
    <col min="5891" max="5891" width="12.140625" style="412" customWidth="1"/>
    <col min="5892" max="5892" width="11" style="412" customWidth="1"/>
    <col min="5893" max="5893" width="14.140625" style="412" customWidth="1"/>
    <col min="5894" max="5894" width="11.85546875" style="412" customWidth="1"/>
    <col min="5895" max="5895" width="9.5703125" style="412" customWidth="1"/>
    <col min="5896" max="5896" width="14.7109375" style="412" customWidth="1"/>
    <col min="5897" max="5898" width="9.5703125" style="412" customWidth="1"/>
    <col min="5899" max="5899" width="14.28515625" style="412" customWidth="1"/>
    <col min="5900" max="5900" width="13.140625" style="412" customWidth="1"/>
    <col min="5901" max="5903" width="10.7109375" style="412" customWidth="1"/>
    <col min="5904" max="5904" width="9.140625" style="412"/>
    <col min="5905" max="5905" width="12.85546875" style="412" customWidth="1"/>
    <col min="5906" max="5906" width="23.42578125" style="412" customWidth="1"/>
    <col min="5907" max="5908" width="9.140625" style="412"/>
    <col min="5909" max="5909" width="10.5703125" style="412" bestFit="1" customWidth="1"/>
    <col min="5910" max="5910" width="11.28515625" style="412" customWidth="1"/>
    <col min="5911" max="6144" width="9.140625" style="412"/>
    <col min="6145" max="6145" width="72.28515625" style="412" customWidth="1"/>
    <col min="6146" max="6146" width="13.85546875" style="412" customWidth="1"/>
    <col min="6147" max="6147" width="12.140625" style="412" customWidth="1"/>
    <col min="6148" max="6148" width="11" style="412" customWidth="1"/>
    <col min="6149" max="6149" width="14.140625" style="412" customWidth="1"/>
    <col min="6150" max="6150" width="11.85546875" style="412" customWidth="1"/>
    <col min="6151" max="6151" width="9.5703125" style="412" customWidth="1"/>
    <col min="6152" max="6152" width="14.7109375" style="412" customWidth="1"/>
    <col min="6153" max="6154" width="9.5703125" style="412" customWidth="1"/>
    <col min="6155" max="6155" width="14.28515625" style="412" customWidth="1"/>
    <col min="6156" max="6156" width="13.140625" style="412" customWidth="1"/>
    <col min="6157" max="6159" width="10.7109375" style="412" customWidth="1"/>
    <col min="6160" max="6160" width="9.140625" style="412"/>
    <col min="6161" max="6161" width="12.85546875" style="412" customWidth="1"/>
    <col min="6162" max="6162" width="23.42578125" style="412" customWidth="1"/>
    <col min="6163" max="6164" width="9.140625" style="412"/>
    <col min="6165" max="6165" width="10.5703125" style="412" bestFit="1" customWidth="1"/>
    <col min="6166" max="6166" width="11.28515625" style="412" customWidth="1"/>
    <col min="6167" max="6400" width="9.140625" style="412"/>
    <col min="6401" max="6401" width="72.28515625" style="412" customWidth="1"/>
    <col min="6402" max="6402" width="13.85546875" style="412" customWidth="1"/>
    <col min="6403" max="6403" width="12.140625" style="412" customWidth="1"/>
    <col min="6404" max="6404" width="11" style="412" customWidth="1"/>
    <col min="6405" max="6405" width="14.140625" style="412" customWidth="1"/>
    <col min="6406" max="6406" width="11.85546875" style="412" customWidth="1"/>
    <col min="6407" max="6407" width="9.5703125" style="412" customWidth="1"/>
    <col min="6408" max="6408" width="14.7109375" style="412" customWidth="1"/>
    <col min="6409" max="6410" width="9.5703125" style="412" customWidth="1"/>
    <col min="6411" max="6411" width="14.28515625" style="412" customWidth="1"/>
    <col min="6412" max="6412" width="13.140625" style="412" customWidth="1"/>
    <col min="6413" max="6415" width="10.7109375" style="412" customWidth="1"/>
    <col min="6416" max="6416" width="9.140625" style="412"/>
    <col min="6417" max="6417" width="12.85546875" style="412" customWidth="1"/>
    <col min="6418" max="6418" width="23.42578125" style="412" customWidth="1"/>
    <col min="6419" max="6420" width="9.140625" style="412"/>
    <col min="6421" max="6421" width="10.5703125" style="412" bestFit="1" customWidth="1"/>
    <col min="6422" max="6422" width="11.28515625" style="412" customWidth="1"/>
    <col min="6423" max="6656" width="9.140625" style="412"/>
    <col min="6657" max="6657" width="72.28515625" style="412" customWidth="1"/>
    <col min="6658" max="6658" width="13.85546875" style="412" customWidth="1"/>
    <col min="6659" max="6659" width="12.140625" style="412" customWidth="1"/>
    <col min="6660" max="6660" width="11" style="412" customWidth="1"/>
    <col min="6661" max="6661" width="14.140625" style="412" customWidth="1"/>
    <col min="6662" max="6662" width="11.85546875" style="412" customWidth="1"/>
    <col min="6663" max="6663" width="9.5703125" style="412" customWidth="1"/>
    <col min="6664" max="6664" width="14.7109375" style="412" customWidth="1"/>
    <col min="6665" max="6666" width="9.5703125" style="412" customWidth="1"/>
    <col min="6667" max="6667" width="14.28515625" style="412" customWidth="1"/>
    <col min="6668" max="6668" width="13.140625" style="412" customWidth="1"/>
    <col min="6669" max="6671" width="10.7109375" style="412" customWidth="1"/>
    <col min="6672" max="6672" width="9.140625" style="412"/>
    <col min="6673" max="6673" width="12.85546875" style="412" customWidth="1"/>
    <col min="6674" max="6674" width="23.42578125" style="412" customWidth="1"/>
    <col min="6675" max="6676" width="9.140625" style="412"/>
    <col min="6677" max="6677" width="10.5703125" style="412" bestFit="1" customWidth="1"/>
    <col min="6678" max="6678" width="11.28515625" style="412" customWidth="1"/>
    <col min="6679" max="6912" width="9.140625" style="412"/>
    <col min="6913" max="6913" width="72.28515625" style="412" customWidth="1"/>
    <col min="6914" max="6914" width="13.85546875" style="412" customWidth="1"/>
    <col min="6915" max="6915" width="12.140625" style="412" customWidth="1"/>
    <col min="6916" max="6916" width="11" style="412" customWidth="1"/>
    <col min="6917" max="6917" width="14.140625" style="412" customWidth="1"/>
    <col min="6918" max="6918" width="11.85546875" style="412" customWidth="1"/>
    <col min="6919" max="6919" width="9.5703125" style="412" customWidth="1"/>
    <col min="6920" max="6920" width="14.7109375" style="412" customWidth="1"/>
    <col min="6921" max="6922" width="9.5703125" style="412" customWidth="1"/>
    <col min="6923" max="6923" width="14.28515625" style="412" customWidth="1"/>
    <col min="6924" max="6924" width="13.140625" style="412" customWidth="1"/>
    <col min="6925" max="6927" width="10.7109375" style="412" customWidth="1"/>
    <col min="6928" max="6928" width="9.140625" style="412"/>
    <col min="6929" max="6929" width="12.85546875" style="412" customWidth="1"/>
    <col min="6930" max="6930" width="23.42578125" style="412" customWidth="1"/>
    <col min="6931" max="6932" width="9.140625" style="412"/>
    <col min="6933" max="6933" width="10.5703125" style="412" bestFit="1" customWidth="1"/>
    <col min="6934" max="6934" width="11.28515625" style="412" customWidth="1"/>
    <col min="6935" max="7168" width="9.140625" style="412"/>
    <col min="7169" max="7169" width="72.28515625" style="412" customWidth="1"/>
    <col min="7170" max="7170" width="13.85546875" style="412" customWidth="1"/>
    <col min="7171" max="7171" width="12.140625" style="412" customWidth="1"/>
    <col min="7172" max="7172" width="11" style="412" customWidth="1"/>
    <col min="7173" max="7173" width="14.140625" style="412" customWidth="1"/>
    <col min="7174" max="7174" width="11.85546875" style="412" customWidth="1"/>
    <col min="7175" max="7175" width="9.5703125" style="412" customWidth="1"/>
    <col min="7176" max="7176" width="14.7109375" style="412" customWidth="1"/>
    <col min="7177" max="7178" width="9.5703125" style="412" customWidth="1"/>
    <col min="7179" max="7179" width="14.28515625" style="412" customWidth="1"/>
    <col min="7180" max="7180" width="13.140625" style="412" customWidth="1"/>
    <col min="7181" max="7183" width="10.7109375" style="412" customWidth="1"/>
    <col min="7184" max="7184" width="9.140625" style="412"/>
    <col min="7185" max="7185" width="12.85546875" style="412" customWidth="1"/>
    <col min="7186" max="7186" width="23.42578125" style="412" customWidth="1"/>
    <col min="7187" max="7188" width="9.140625" style="412"/>
    <col min="7189" max="7189" width="10.5703125" style="412" bestFit="1" customWidth="1"/>
    <col min="7190" max="7190" width="11.28515625" style="412" customWidth="1"/>
    <col min="7191" max="7424" width="9.140625" style="412"/>
    <col min="7425" max="7425" width="72.28515625" style="412" customWidth="1"/>
    <col min="7426" max="7426" width="13.85546875" style="412" customWidth="1"/>
    <col min="7427" max="7427" width="12.140625" style="412" customWidth="1"/>
    <col min="7428" max="7428" width="11" style="412" customWidth="1"/>
    <col min="7429" max="7429" width="14.140625" style="412" customWidth="1"/>
    <col min="7430" max="7430" width="11.85546875" style="412" customWidth="1"/>
    <col min="7431" max="7431" width="9.5703125" style="412" customWidth="1"/>
    <col min="7432" max="7432" width="14.7109375" style="412" customWidth="1"/>
    <col min="7433" max="7434" width="9.5703125" style="412" customWidth="1"/>
    <col min="7435" max="7435" width="14.28515625" style="412" customWidth="1"/>
    <col min="7436" max="7436" width="13.140625" style="412" customWidth="1"/>
    <col min="7437" max="7439" width="10.7109375" style="412" customWidth="1"/>
    <col min="7440" max="7440" width="9.140625" style="412"/>
    <col min="7441" max="7441" width="12.85546875" style="412" customWidth="1"/>
    <col min="7442" max="7442" width="23.42578125" style="412" customWidth="1"/>
    <col min="7443" max="7444" width="9.140625" style="412"/>
    <col min="7445" max="7445" width="10.5703125" style="412" bestFit="1" customWidth="1"/>
    <col min="7446" max="7446" width="11.28515625" style="412" customWidth="1"/>
    <col min="7447" max="7680" width="9.140625" style="412"/>
    <col min="7681" max="7681" width="72.28515625" style="412" customWidth="1"/>
    <col min="7682" max="7682" width="13.85546875" style="412" customWidth="1"/>
    <col min="7683" max="7683" width="12.140625" style="412" customWidth="1"/>
    <col min="7684" max="7684" width="11" style="412" customWidth="1"/>
    <col min="7685" max="7685" width="14.140625" style="412" customWidth="1"/>
    <col min="7686" max="7686" width="11.85546875" style="412" customWidth="1"/>
    <col min="7687" max="7687" width="9.5703125" style="412" customWidth="1"/>
    <col min="7688" max="7688" width="14.7109375" style="412" customWidth="1"/>
    <col min="7689" max="7690" width="9.5703125" style="412" customWidth="1"/>
    <col min="7691" max="7691" width="14.28515625" style="412" customWidth="1"/>
    <col min="7692" max="7692" width="13.140625" style="412" customWidth="1"/>
    <col min="7693" max="7695" width="10.7109375" style="412" customWidth="1"/>
    <col min="7696" max="7696" width="9.140625" style="412"/>
    <col min="7697" max="7697" width="12.85546875" style="412" customWidth="1"/>
    <col min="7698" max="7698" width="23.42578125" style="412" customWidth="1"/>
    <col min="7699" max="7700" width="9.140625" style="412"/>
    <col min="7701" max="7701" width="10.5703125" style="412" bestFit="1" customWidth="1"/>
    <col min="7702" max="7702" width="11.28515625" style="412" customWidth="1"/>
    <col min="7703" max="7936" width="9.140625" style="412"/>
    <col min="7937" max="7937" width="72.28515625" style="412" customWidth="1"/>
    <col min="7938" max="7938" width="13.85546875" style="412" customWidth="1"/>
    <col min="7939" max="7939" width="12.140625" style="412" customWidth="1"/>
    <col min="7940" max="7940" width="11" style="412" customWidth="1"/>
    <col min="7941" max="7941" width="14.140625" style="412" customWidth="1"/>
    <col min="7942" max="7942" width="11.85546875" style="412" customWidth="1"/>
    <col min="7943" max="7943" width="9.5703125" style="412" customWidth="1"/>
    <col min="7944" max="7944" width="14.7109375" style="412" customWidth="1"/>
    <col min="7945" max="7946" width="9.5703125" style="412" customWidth="1"/>
    <col min="7947" max="7947" width="14.28515625" style="412" customWidth="1"/>
    <col min="7948" max="7948" width="13.140625" style="412" customWidth="1"/>
    <col min="7949" max="7951" width="10.7109375" style="412" customWidth="1"/>
    <col min="7952" max="7952" width="9.140625" style="412"/>
    <col min="7953" max="7953" width="12.85546875" style="412" customWidth="1"/>
    <col min="7954" max="7954" width="23.42578125" style="412" customWidth="1"/>
    <col min="7955" max="7956" width="9.140625" style="412"/>
    <col min="7957" max="7957" width="10.5703125" style="412" bestFit="1" customWidth="1"/>
    <col min="7958" max="7958" width="11.28515625" style="412" customWidth="1"/>
    <col min="7959" max="8192" width="9.140625" style="412"/>
    <col min="8193" max="8193" width="72.28515625" style="412" customWidth="1"/>
    <col min="8194" max="8194" width="13.85546875" style="412" customWidth="1"/>
    <col min="8195" max="8195" width="12.140625" style="412" customWidth="1"/>
    <col min="8196" max="8196" width="11" style="412" customWidth="1"/>
    <col min="8197" max="8197" width="14.140625" style="412" customWidth="1"/>
    <col min="8198" max="8198" width="11.85546875" style="412" customWidth="1"/>
    <col min="8199" max="8199" width="9.5703125" style="412" customWidth="1"/>
    <col min="8200" max="8200" width="14.7109375" style="412" customWidth="1"/>
    <col min="8201" max="8202" width="9.5703125" style="412" customWidth="1"/>
    <col min="8203" max="8203" width="14.28515625" style="412" customWidth="1"/>
    <col min="8204" max="8204" width="13.140625" style="412" customWidth="1"/>
    <col min="8205" max="8207" width="10.7109375" style="412" customWidth="1"/>
    <col min="8208" max="8208" width="9.140625" style="412"/>
    <col min="8209" max="8209" width="12.85546875" style="412" customWidth="1"/>
    <col min="8210" max="8210" width="23.42578125" style="412" customWidth="1"/>
    <col min="8211" max="8212" width="9.140625" style="412"/>
    <col min="8213" max="8213" width="10.5703125" style="412" bestFit="1" customWidth="1"/>
    <col min="8214" max="8214" width="11.28515625" style="412" customWidth="1"/>
    <col min="8215" max="8448" width="9.140625" style="412"/>
    <col min="8449" max="8449" width="72.28515625" style="412" customWidth="1"/>
    <col min="8450" max="8450" width="13.85546875" style="412" customWidth="1"/>
    <col min="8451" max="8451" width="12.140625" style="412" customWidth="1"/>
    <col min="8452" max="8452" width="11" style="412" customWidth="1"/>
    <col min="8453" max="8453" width="14.140625" style="412" customWidth="1"/>
    <col min="8454" max="8454" width="11.85546875" style="412" customWidth="1"/>
    <col min="8455" max="8455" width="9.5703125" style="412" customWidth="1"/>
    <col min="8456" max="8456" width="14.7109375" style="412" customWidth="1"/>
    <col min="8457" max="8458" width="9.5703125" style="412" customWidth="1"/>
    <col min="8459" max="8459" width="14.28515625" style="412" customWidth="1"/>
    <col min="8460" max="8460" width="13.140625" style="412" customWidth="1"/>
    <col min="8461" max="8463" width="10.7109375" style="412" customWidth="1"/>
    <col min="8464" max="8464" width="9.140625" style="412"/>
    <col min="8465" max="8465" width="12.85546875" style="412" customWidth="1"/>
    <col min="8466" max="8466" width="23.42578125" style="412" customWidth="1"/>
    <col min="8467" max="8468" width="9.140625" style="412"/>
    <col min="8469" max="8469" width="10.5703125" style="412" bestFit="1" customWidth="1"/>
    <col min="8470" max="8470" width="11.28515625" style="412" customWidth="1"/>
    <col min="8471" max="8704" width="9.140625" style="412"/>
    <col min="8705" max="8705" width="72.28515625" style="412" customWidth="1"/>
    <col min="8706" max="8706" width="13.85546875" style="412" customWidth="1"/>
    <col min="8707" max="8707" width="12.140625" style="412" customWidth="1"/>
    <col min="8708" max="8708" width="11" style="412" customWidth="1"/>
    <col min="8709" max="8709" width="14.140625" style="412" customWidth="1"/>
    <col min="8710" max="8710" width="11.85546875" style="412" customWidth="1"/>
    <col min="8711" max="8711" width="9.5703125" style="412" customWidth="1"/>
    <col min="8712" max="8712" width="14.7109375" style="412" customWidth="1"/>
    <col min="8713" max="8714" width="9.5703125" style="412" customWidth="1"/>
    <col min="8715" max="8715" width="14.28515625" style="412" customWidth="1"/>
    <col min="8716" max="8716" width="13.140625" style="412" customWidth="1"/>
    <col min="8717" max="8719" width="10.7109375" style="412" customWidth="1"/>
    <col min="8720" max="8720" width="9.140625" style="412"/>
    <col min="8721" max="8721" width="12.85546875" style="412" customWidth="1"/>
    <col min="8722" max="8722" width="23.42578125" style="412" customWidth="1"/>
    <col min="8723" max="8724" width="9.140625" style="412"/>
    <col min="8725" max="8725" width="10.5703125" style="412" bestFit="1" customWidth="1"/>
    <col min="8726" max="8726" width="11.28515625" style="412" customWidth="1"/>
    <col min="8727" max="8960" width="9.140625" style="412"/>
    <col min="8961" max="8961" width="72.28515625" style="412" customWidth="1"/>
    <col min="8962" max="8962" width="13.85546875" style="412" customWidth="1"/>
    <col min="8963" max="8963" width="12.140625" style="412" customWidth="1"/>
    <col min="8964" max="8964" width="11" style="412" customWidth="1"/>
    <col min="8965" max="8965" width="14.140625" style="412" customWidth="1"/>
    <col min="8966" max="8966" width="11.85546875" style="412" customWidth="1"/>
    <col min="8967" max="8967" width="9.5703125" style="412" customWidth="1"/>
    <col min="8968" max="8968" width="14.7109375" style="412" customWidth="1"/>
    <col min="8969" max="8970" width="9.5703125" style="412" customWidth="1"/>
    <col min="8971" max="8971" width="14.28515625" style="412" customWidth="1"/>
    <col min="8972" max="8972" width="13.140625" style="412" customWidth="1"/>
    <col min="8973" max="8975" width="10.7109375" style="412" customWidth="1"/>
    <col min="8976" max="8976" width="9.140625" style="412"/>
    <col min="8977" max="8977" width="12.85546875" style="412" customWidth="1"/>
    <col min="8978" max="8978" width="23.42578125" style="412" customWidth="1"/>
    <col min="8979" max="8980" width="9.140625" style="412"/>
    <col min="8981" max="8981" width="10.5703125" style="412" bestFit="1" customWidth="1"/>
    <col min="8982" max="8982" width="11.28515625" style="412" customWidth="1"/>
    <col min="8983" max="9216" width="9.140625" style="412"/>
    <col min="9217" max="9217" width="72.28515625" style="412" customWidth="1"/>
    <col min="9218" max="9218" width="13.85546875" style="412" customWidth="1"/>
    <col min="9219" max="9219" width="12.140625" style="412" customWidth="1"/>
    <col min="9220" max="9220" width="11" style="412" customWidth="1"/>
    <col min="9221" max="9221" width="14.140625" style="412" customWidth="1"/>
    <col min="9222" max="9222" width="11.85546875" style="412" customWidth="1"/>
    <col min="9223" max="9223" width="9.5703125" style="412" customWidth="1"/>
    <col min="9224" max="9224" width="14.7109375" style="412" customWidth="1"/>
    <col min="9225" max="9226" width="9.5703125" style="412" customWidth="1"/>
    <col min="9227" max="9227" width="14.28515625" style="412" customWidth="1"/>
    <col min="9228" max="9228" width="13.140625" style="412" customWidth="1"/>
    <col min="9229" max="9231" width="10.7109375" style="412" customWidth="1"/>
    <col min="9232" max="9232" width="9.140625" style="412"/>
    <col min="9233" max="9233" width="12.85546875" style="412" customWidth="1"/>
    <col min="9234" max="9234" width="23.42578125" style="412" customWidth="1"/>
    <col min="9235" max="9236" width="9.140625" style="412"/>
    <col min="9237" max="9237" width="10.5703125" style="412" bestFit="1" customWidth="1"/>
    <col min="9238" max="9238" width="11.28515625" style="412" customWidth="1"/>
    <col min="9239" max="9472" width="9.140625" style="412"/>
    <col min="9473" max="9473" width="72.28515625" style="412" customWidth="1"/>
    <col min="9474" max="9474" width="13.85546875" style="412" customWidth="1"/>
    <col min="9475" max="9475" width="12.140625" style="412" customWidth="1"/>
    <col min="9476" max="9476" width="11" style="412" customWidth="1"/>
    <col min="9477" max="9477" width="14.140625" style="412" customWidth="1"/>
    <col min="9478" max="9478" width="11.85546875" style="412" customWidth="1"/>
    <col min="9479" max="9479" width="9.5703125" style="412" customWidth="1"/>
    <col min="9480" max="9480" width="14.7109375" style="412" customWidth="1"/>
    <col min="9481" max="9482" width="9.5703125" style="412" customWidth="1"/>
    <col min="9483" max="9483" width="14.28515625" style="412" customWidth="1"/>
    <col min="9484" max="9484" width="13.140625" style="412" customWidth="1"/>
    <col min="9485" max="9487" width="10.7109375" style="412" customWidth="1"/>
    <col min="9488" max="9488" width="9.140625" style="412"/>
    <col min="9489" max="9489" width="12.85546875" style="412" customWidth="1"/>
    <col min="9490" max="9490" width="23.42578125" style="412" customWidth="1"/>
    <col min="9491" max="9492" width="9.140625" style="412"/>
    <col min="9493" max="9493" width="10.5703125" style="412" bestFit="1" customWidth="1"/>
    <col min="9494" max="9494" width="11.28515625" style="412" customWidth="1"/>
    <col min="9495" max="9728" width="9.140625" style="412"/>
    <col min="9729" max="9729" width="72.28515625" style="412" customWidth="1"/>
    <col min="9730" max="9730" width="13.85546875" style="412" customWidth="1"/>
    <col min="9731" max="9731" width="12.140625" style="412" customWidth="1"/>
    <col min="9732" max="9732" width="11" style="412" customWidth="1"/>
    <col min="9733" max="9733" width="14.140625" style="412" customWidth="1"/>
    <col min="9734" max="9734" width="11.85546875" style="412" customWidth="1"/>
    <col min="9735" max="9735" width="9.5703125" style="412" customWidth="1"/>
    <col min="9736" max="9736" width="14.7109375" style="412" customWidth="1"/>
    <col min="9737" max="9738" width="9.5703125" style="412" customWidth="1"/>
    <col min="9739" max="9739" width="14.28515625" style="412" customWidth="1"/>
    <col min="9740" max="9740" width="13.140625" style="412" customWidth="1"/>
    <col min="9741" max="9743" width="10.7109375" style="412" customWidth="1"/>
    <col min="9744" max="9744" width="9.140625" style="412"/>
    <col min="9745" max="9745" width="12.85546875" style="412" customWidth="1"/>
    <col min="9746" max="9746" width="23.42578125" style="412" customWidth="1"/>
    <col min="9747" max="9748" width="9.140625" style="412"/>
    <col min="9749" max="9749" width="10.5703125" style="412" bestFit="1" customWidth="1"/>
    <col min="9750" max="9750" width="11.28515625" style="412" customWidth="1"/>
    <col min="9751" max="9984" width="9.140625" style="412"/>
    <col min="9985" max="9985" width="72.28515625" style="412" customWidth="1"/>
    <col min="9986" max="9986" width="13.85546875" style="412" customWidth="1"/>
    <col min="9987" max="9987" width="12.140625" style="412" customWidth="1"/>
    <col min="9988" max="9988" width="11" style="412" customWidth="1"/>
    <col min="9989" max="9989" width="14.140625" style="412" customWidth="1"/>
    <col min="9990" max="9990" width="11.85546875" style="412" customWidth="1"/>
    <col min="9991" max="9991" width="9.5703125" style="412" customWidth="1"/>
    <col min="9992" max="9992" width="14.7109375" style="412" customWidth="1"/>
    <col min="9993" max="9994" width="9.5703125" style="412" customWidth="1"/>
    <col min="9995" max="9995" width="14.28515625" style="412" customWidth="1"/>
    <col min="9996" max="9996" width="13.140625" style="412" customWidth="1"/>
    <col min="9997" max="9999" width="10.7109375" style="412" customWidth="1"/>
    <col min="10000" max="10000" width="9.140625" style="412"/>
    <col min="10001" max="10001" width="12.85546875" style="412" customWidth="1"/>
    <col min="10002" max="10002" width="23.42578125" style="412" customWidth="1"/>
    <col min="10003" max="10004" width="9.140625" style="412"/>
    <col min="10005" max="10005" width="10.5703125" style="412" bestFit="1" customWidth="1"/>
    <col min="10006" max="10006" width="11.28515625" style="412" customWidth="1"/>
    <col min="10007" max="10240" width="9.140625" style="412"/>
    <col min="10241" max="10241" width="72.28515625" style="412" customWidth="1"/>
    <col min="10242" max="10242" width="13.85546875" style="412" customWidth="1"/>
    <col min="10243" max="10243" width="12.140625" style="412" customWidth="1"/>
    <col min="10244" max="10244" width="11" style="412" customWidth="1"/>
    <col min="10245" max="10245" width="14.140625" style="412" customWidth="1"/>
    <col min="10246" max="10246" width="11.85546875" style="412" customWidth="1"/>
    <col min="10247" max="10247" width="9.5703125" style="412" customWidth="1"/>
    <col min="10248" max="10248" width="14.7109375" style="412" customWidth="1"/>
    <col min="10249" max="10250" width="9.5703125" style="412" customWidth="1"/>
    <col min="10251" max="10251" width="14.28515625" style="412" customWidth="1"/>
    <col min="10252" max="10252" width="13.140625" style="412" customWidth="1"/>
    <col min="10253" max="10255" width="10.7109375" style="412" customWidth="1"/>
    <col min="10256" max="10256" width="9.140625" style="412"/>
    <col min="10257" max="10257" width="12.85546875" style="412" customWidth="1"/>
    <col min="10258" max="10258" width="23.42578125" style="412" customWidth="1"/>
    <col min="10259" max="10260" width="9.140625" style="412"/>
    <col min="10261" max="10261" width="10.5703125" style="412" bestFit="1" customWidth="1"/>
    <col min="10262" max="10262" width="11.28515625" style="412" customWidth="1"/>
    <col min="10263" max="10496" width="9.140625" style="412"/>
    <col min="10497" max="10497" width="72.28515625" style="412" customWidth="1"/>
    <col min="10498" max="10498" width="13.85546875" style="412" customWidth="1"/>
    <col min="10499" max="10499" width="12.140625" style="412" customWidth="1"/>
    <col min="10500" max="10500" width="11" style="412" customWidth="1"/>
    <col min="10501" max="10501" width="14.140625" style="412" customWidth="1"/>
    <col min="10502" max="10502" width="11.85546875" style="412" customWidth="1"/>
    <col min="10503" max="10503" width="9.5703125" style="412" customWidth="1"/>
    <col min="10504" max="10504" width="14.7109375" style="412" customWidth="1"/>
    <col min="10505" max="10506" width="9.5703125" style="412" customWidth="1"/>
    <col min="10507" max="10507" width="14.28515625" style="412" customWidth="1"/>
    <col min="10508" max="10508" width="13.140625" style="412" customWidth="1"/>
    <col min="10509" max="10511" width="10.7109375" style="412" customWidth="1"/>
    <col min="10512" max="10512" width="9.140625" style="412"/>
    <col min="10513" max="10513" width="12.85546875" style="412" customWidth="1"/>
    <col min="10514" max="10514" width="23.42578125" style="412" customWidth="1"/>
    <col min="10515" max="10516" width="9.140625" style="412"/>
    <col min="10517" max="10517" width="10.5703125" style="412" bestFit="1" customWidth="1"/>
    <col min="10518" max="10518" width="11.28515625" style="412" customWidth="1"/>
    <col min="10519" max="10752" width="9.140625" style="412"/>
    <col min="10753" max="10753" width="72.28515625" style="412" customWidth="1"/>
    <col min="10754" max="10754" width="13.85546875" style="412" customWidth="1"/>
    <col min="10755" max="10755" width="12.140625" style="412" customWidth="1"/>
    <col min="10756" max="10756" width="11" style="412" customWidth="1"/>
    <col min="10757" max="10757" width="14.140625" style="412" customWidth="1"/>
    <col min="10758" max="10758" width="11.85546875" style="412" customWidth="1"/>
    <col min="10759" max="10759" width="9.5703125" style="412" customWidth="1"/>
    <col min="10760" max="10760" width="14.7109375" style="412" customWidth="1"/>
    <col min="10761" max="10762" width="9.5703125" style="412" customWidth="1"/>
    <col min="10763" max="10763" width="14.28515625" style="412" customWidth="1"/>
    <col min="10764" max="10764" width="13.140625" style="412" customWidth="1"/>
    <col min="10765" max="10767" width="10.7109375" style="412" customWidth="1"/>
    <col min="10768" max="10768" width="9.140625" style="412"/>
    <col min="10769" max="10769" width="12.85546875" style="412" customWidth="1"/>
    <col min="10770" max="10770" width="23.42578125" style="412" customWidth="1"/>
    <col min="10771" max="10772" width="9.140625" style="412"/>
    <col min="10773" max="10773" width="10.5703125" style="412" bestFit="1" customWidth="1"/>
    <col min="10774" max="10774" width="11.28515625" style="412" customWidth="1"/>
    <col min="10775" max="11008" width="9.140625" style="412"/>
    <col min="11009" max="11009" width="72.28515625" style="412" customWidth="1"/>
    <col min="11010" max="11010" width="13.85546875" style="412" customWidth="1"/>
    <col min="11011" max="11011" width="12.140625" style="412" customWidth="1"/>
    <col min="11012" max="11012" width="11" style="412" customWidth="1"/>
    <col min="11013" max="11013" width="14.140625" style="412" customWidth="1"/>
    <col min="11014" max="11014" width="11.85546875" style="412" customWidth="1"/>
    <col min="11015" max="11015" width="9.5703125" style="412" customWidth="1"/>
    <col min="11016" max="11016" width="14.7109375" style="412" customWidth="1"/>
    <col min="11017" max="11018" width="9.5703125" style="412" customWidth="1"/>
    <col min="11019" max="11019" width="14.28515625" style="412" customWidth="1"/>
    <col min="11020" max="11020" width="13.140625" style="412" customWidth="1"/>
    <col min="11021" max="11023" width="10.7109375" style="412" customWidth="1"/>
    <col min="11024" max="11024" width="9.140625" style="412"/>
    <col min="11025" max="11025" width="12.85546875" style="412" customWidth="1"/>
    <col min="11026" max="11026" width="23.42578125" style="412" customWidth="1"/>
    <col min="11027" max="11028" width="9.140625" style="412"/>
    <col min="11029" max="11029" width="10.5703125" style="412" bestFit="1" customWidth="1"/>
    <col min="11030" max="11030" width="11.28515625" style="412" customWidth="1"/>
    <col min="11031" max="11264" width="9.140625" style="412"/>
    <col min="11265" max="11265" width="72.28515625" style="412" customWidth="1"/>
    <col min="11266" max="11266" width="13.85546875" style="412" customWidth="1"/>
    <col min="11267" max="11267" width="12.140625" style="412" customWidth="1"/>
    <col min="11268" max="11268" width="11" style="412" customWidth="1"/>
    <col min="11269" max="11269" width="14.140625" style="412" customWidth="1"/>
    <col min="11270" max="11270" width="11.85546875" style="412" customWidth="1"/>
    <col min="11271" max="11271" width="9.5703125" style="412" customWidth="1"/>
    <col min="11272" max="11272" width="14.7109375" style="412" customWidth="1"/>
    <col min="11273" max="11274" width="9.5703125" style="412" customWidth="1"/>
    <col min="11275" max="11275" width="14.28515625" style="412" customWidth="1"/>
    <col min="11276" max="11276" width="13.140625" style="412" customWidth="1"/>
    <col min="11277" max="11279" width="10.7109375" style="412" customWidth="1"/>
    <col min="11280" max="11280" width="9.140625" style="412"/>
    <col min="11281" max="11281" width="12.85546875" style="412" customWidth="1"/>
    <col min="11282" max="11282" width="23.42578125" style="412" customWidth="1"/>
    <col min="11283" max="11284" width="9.140625" style="412"/>
    <col min="11285" max="11285" width="10.5703125" style="412" bestFit="1" customWidth="1"/>
    <col min="11286" max="11286" width="11.28515625" style="412" customWidth="1"/>
    <col min="11287" max="11520" width="9.140625" style="412"/>
    <col min="11521" max="11521" width="72.28515625" style="412" customWidth="1"/>
    <col min="11522" max="11522" width="13.85546875" style="412" customWidth="1"/>
    <col min="11523" max="11523" width="12.140625" style="412" customWidth="1"/>
    <col min="11524" max="11524" width="11" style="412" customWidth="1"/>
    <col min="11525" max="11525" width="14.140625" style="412" customWidth="1"/>
    <col min="11526" max="11526" width="11.85546875" style="412" customWidth="1"/>
    <col min="11527" max="11527" width="9.5703125" style="412" customWidth="1"/>
    <col min="11528" max="11528" width="14.7109375" style="412" customWidth="1"/>
    <col min="11529" max="11530" width="9.5703125" style="412" customWidth="1"/>
    <col min="11531" max="11531" width="14.28515625" style="412" customWidth="1"/>
    <col min="11532" max="11532" width="13.140625" style="412" customWidth="1"/>
    <col min="11533" max="11535" width="10.7109375" style="412" customWidth="1"/>
    <col min="11536" max="11536" width="9.140625" style="412"/>
    <col min="11537" max="11537" width="12.85546875" style="412" customWidth="1"/>
    <col min="11538" max="11538" width="23.42578125" style="412" customWidth="1"/>
    <col min="11539" max="11540" width="9.140625" style="412"/>
    <col min="11541" max="11541" width="10.5703125" style="412" bestFit="1" customWidth="1"/>
    <col min="11542" max="11542" width="11.28515625" style="412" customWidth="1"/>
    <col min="11543" max="11776" width="9.140625" style="412"/>
    <col min="11777" max="11777" width="72.28515625" style="412" customWidth="1"/>
    <col min="11778" max="11778" width="13.85546875" style="412" customWidth="1"/>
    <col min="11779" max="11779" width="12.140625" style="412" customWidth="1"/>
    <col min="11780" max="11780" width="11" style="412" customWidth="1"/>
    <col min="11781" max="11781" width="14.140625" style="412" customWidth="1"/>
    <col min="11782" max="11782" width="11.85546875" style="412" customWidth="1"/>
    <col min="11783" max="11783" width="9.5703125" style="412" customWidth="1"/>
    <col min="11784" max="11784" width="14.7109375" style="412" customWidth="1"/>
    <col min="11785" max="11786" width="9.5703125" style="412" customWidth="1"/>
    <col min="11787" max="11787" width="14.28515625" style="412" customWidth="1"/>
    <col min="11788" max="11788" width="13.140625" style="412" customWidth="1"/>
    <col min="11789" max="11791" width="10.7109375" style="412" customWidth="1"/>
    <col min="11792" max="11792" width="9.140625" style="412"/>
    <col min="11793" max="11793" width="12.85546875" style="412" customWidth="1"/>
    <col min="11794" max="11794" width="23.42578125" style="412" customWidth="1"/>
    <col min="11795" max="11796" width="9.140625" style="412"/>
    <col min="11797" max="11797" width="10.5703125" style="412" bestFit="1" customWidth="1"/>
    <col min="11798" max="11798" width="11.28515625" style="412" customWidth="1"/>
    <col min="11799" max="12032" width="9.140625" style="412"/>
    <col min="12033" max="12033" width="72.28515625" style="412" customWidth="1"/>
    <col min="12034" max="12034" width="13.85546875" style="412" customWidth="1"/>
    <col min="12035" max="12035" width="12.140625" style="412" customWidth="1"/>
    <col min="12036" max="12036" width="11" style="412" customWidth="1"/>
    <col min="12037" max="12037" width="14.140625" style="412" customWidth="1"/>
    <col min="12038" max="12038" width="11.85546875" style="412" customWidth="1"/>
    <col min="12039" max="12039" width="9.5703125" style="412" customWidth="1"/>
    <col min="12040" max="12040" width="14.7109375" style="412" customWidth="1"/>
    <col min="12041" max="12042" width="9.5703125" style="412" customWidth="1"/>
    <col min="12043" max="12043" width="14.28515625" style="412" customWidth="1"/>
    <col min="12044" max="12044" width="13.140625" style="412" customWidth="1"/>
    <col min="12045" max="12047" width="10.7109375" style="412" customWidth="1"/>
    <col min="12048" max="12048" width="9.140625" style="412"/>
    <col min="12049" max="12049" width="12.85546875" style="412" customWidth="1"/>
    <col min="12050" max="12050" width="23.42578125" style="412" customWidth="1"/>
    <col min="12051" max="12052" width="9.140625" style="412"/>
    <col min="12053" max="12053" width="10.5703125" style="412" bestFit="1" customWidth="1"/>
    <col min="12054" max="12054" width="11.28515625" style="412" customWidth="1"/>
    <col min="12055" max="12288" width="9.140625" style="412"/>
    <col min="12289" max="12289" width="72.28515625" style="412" customWidth="1"/>
    <col min="12290" max="12290" width="13.85546875" style="412" customWidth="1"/>
    <col min="12291" max="12291" width="12.140625" style="412" customWidth="1"/>
    <col min="12292" max="12292" width="11" style="412" customWidth="1"/>
    <col min="12293" max="12293" width="14.140625" style="412" customWidth="1"/>
    <col min="12294" max="12294" width="11.85546875" style="412" customWidth="1"/>
    <col min="12295" max="12295" width="9.5703125" style="412" customWidth="1"/>
    <col min="12296" max="12296" width="14.7109375" style="412" customWidth="1"/>
    <col min="12297" max="12298" width="9.5703125" style="412" customWidth="1"/>
    <col min="12299" max="12299" width="14.28515625" style="412" customWidth="1"/>
    <col min="12300" max="12300" width="13.140625" style="412" customWidth="1"/>
    <col min="12301" max="12303" width="10.7109375" style="412" customWidth="1"/>
    <col min="12304" max="12304" width="9.140625" style="412"/>
    <col min="12305" max="12305" width="12.85546875" style="412" customWidth="1"/>
    <col min="12306" max="12306" width="23.42578125" style="412" customWidth="1"/>
    <col min="12307" max="12308" width="9.140625" style="412"/>
    <col min="12309" max="12309" width="10.5703125" style="412" bestFit="1" customWidth="1"/>
    <col min="12310" max="12310" width="11.28515625" style="412" customWidth="1"/>
    <col min="12311" max="12544" width="9.140625" style="412"/>
    <col min="12545" max="12545" width="72.28515625" style="412" customWidth="1"/>
    <col min="12546" max="12546" width="13.85546875" style="412" customWidth="1"/>
    <col min="12547" max="12547" width="12.140625" style="412" customWidth="1"/>
    <col min="12548" max="12548" width="11" style="412" customWidth="1"/>
    <col min="12549" max="12549" width="14.140625" style="412" customWidth="1"/>
    <col min="12550" max="12550" width="11.85546875" style="412" customWidth="1"/>
    <col min="12551" max="12551" width="9.5703125" style="412" customWidth="1"/>
    <col min="12552" max="12552" width="14.7109375" style="412" customWidth="1"/>
    <col min="12553" max="12554" width="9.5703125" style="412" customWidth="1"/>
    <col min="12555" max="12555" width="14.28515625" style="412" customWidth="1"/>
    <col min="12556" max="12556" width="13.140625" style="412" customWidth="1"/>
    <col min="12557" max="12559" width="10.7109375" style="412" customWidth="1"/>
    <col min="12560" max="12560" width="9.140625" style="412"/>
    <col min="12561" max="12561" width="12.85546875" style="412" customWidth="1"/>
    <col min="12562" max="12562" width="23.42578125" style="412" customWidth="1"/>
    <col min="12563" max="12564" width="9.140625" style="412"/>
    <col min="12565" max="12565" width="10.5703125" style="412" bestFit="1" customWidth="1"/>
    <col min="12566" max="12566" width="11.28515625" style="412" customWidth="1"/>
    <col min="12567" max="12800" width="9.140625" style="412"/>
    <col min="12801" max="12801" width="72.28515625" style="412" customWidth="1"/>
    <col min="12802" max="12802" width="13.85546875" style="412" customWidth="1"/>
    <col min="12803" max="12803" width="12.140625" style="412" customWidth="1"/>
    <col min="12804" max="12804" width="11" style="412" customWidth="1"/>
    <col min="12805" max="12805" width="14.140625" style="412" customWidth="1"/>
    <col min="12806" max="12806" width="11.85546875" style="412" customWidth="1"/>
    <col min="12807" max="12807" width="9.5703125" style="412" customWidth="1"/>
    <col min="12808" max="12808" width="14.7109375" style="412" customWidth="1"/>
    <col min="12809" max="12810" width="9.5703125" style="412" customWidth="1"/>
    <col min="12811" max="12811" width="14.28515625" style="412" customWidth="1"/>
    <col min="12812" max="12812" width="13.140625" style="412" customWidth="1"/>
    <col min="12813" max="12815" width="10.7109375" style="412" customWidth="1"/>
    <col min="12816" max="12816" width="9.140625" style="412"/>
    <col min="12817" max="12817" width="12.85546875" style="412" customWidth="1"/>
    <col min="12818" max="12818" width="23.42578125" style="412" customWidth="1"/>
    <col min="12819" max="12820" width="9.140625" style="412"/>
    <col min="12821" max="12821" width="10.5703125" style="412" bestFit="1" customWidth="1"/>
    <col min="12822" max="12822" width="11.28515625" style="412" customWidth="1"/>
    <col min="12823" max="13056" width="9.140625" style="412"/>
    <col min="13057" max="13057" width="72.28515625" style="412" customWidth="1"/>
    <col min="13058" max="13058" width="13.85546875" style="412" customWidth="1"/>
    <col min="13059" max="13059" width="12.140625" style="412" customWidth="1"/>
    <col min="13060" max="13060" width="11" style="412" customWidth="1"/>
    <col min="13061" max="13061" width="14.140625" style="412" customWidth="1"/>
    <col min="13062" max="13062" width="11.85546875" style="412" customWidth="1"/>
    <col min="13063" max="13063" width="9.5703125" style="412" customWidth="1"/>
    <col min="13064" max="13064" width="14.7109375" style="412" customWidth="1"/>
    <col min="13065" max="13066" width="9.5703125" style="412" customWidth="1"/>
    <col min="13067" max="13067" width="14.28515625" style="412" customWidth="1"/>
    <col min="13068" max="13068" width="13.140625" style="412" customWidth="1"/>
    <col min="13069" max="13071" width="10.7109375" style="412" customWidth="1"/>
    <col min="13072" max="13072" width="9.140625" style="412"/>
    <col min="13073" max="13073" width="12.85546875" style="412" customWidth="1"/>
    <col min="13074" max="13074" width="23.42578125" style="412" customWidth="1"/>
    <col min="13075" max="13076" width="9.140625" style="412"/>
    <col min="13077" max="13077" width="10.5703125" style="412" bestFit="1" customWidth="1"/>
    <col min="13078" max="13078" width="11.28515625" style="412" customWidth="1"/>
    <col min="13079" max="13312" width="9.140625" style="412"/>
    <col min="13313" max="13313" width="72.28515625" style="412" customWidth="1"/>
    <col min="13314" max="13314" width="13.85546875" style="412" customWidth="1"/>
    <col min="13315" max="13315" width="12.140625" style="412" customWidth="1"/>
    <col min="13316" max="13316" width="11" style="412" customWidth="1"/>
    <col min="13317" max="13317" width="14.140625" style="412" customWidth="1"/>
    <col min="13318" max="13318" width="11.85546875" style="412" customWidth="1"/>
    <col min="13319" max="13319" width="9.5703125" style="412" customWidth="1"/>
    <col min="13320" max="13320" width="14.7109375" style="412" customWidth="1"/>
    <col min="13321" max="13322" width="9.5703125" style="412" customWidth="1"/>
    <col min="13323" max="13323" width="14.28515625" style="412" customWidth="1"/>
    <col min="13324" max="13324" width="13.140625" style="412" customWidth="1"/>
    <col min="13325" max="13327" width="10.7109375" style="412" customWidth="1"/>
    <col min="13328" max="13328" width="9.140625" style="412"/>
    <col min="13329" max="13329" width="12.85546875" style="412" customWidth="1"/>
    <col min="13330" max="13330" width="23.42578125" style="412" customWidth="1"/>
    <col min="13331" max="13332" width="9.140625" style="412"/>
    <col min="13333" max="13333" width="10.5703125" style="412" bestFit="1" customWidth="1"/>
    <col min="13334" max="13334" width="11.28515625" style="412" customWidth="1"/>
    <col min="13335" max="13568" width="9.140625" style="412"/>
    <col min="13569" max="13569" width="72.28515625" style="412" customWidth="1"/>
    <col min="13570" max="13570" width="13.85546875" style="412" customWidth="1"/>
    <col min="13571" max="13571" width="12.140625" style="412" customWidth="1"/>
    <col min="13572" max="13572" width="11" style="412" customWidth="1"/>
    <col min="13573" max="13573" width="14.140625" style="412" customWidth="1"/>
    <col min="13574" max="13574" width="11.85546875" style="412" customWidth="1"/>
    <col min="13575" max="13575" width="9.5703125" style="412" customWidth="1"/>
    <col min="13576" max="13576" width="14.7109375" style="412" customWidth="1"/>
    <col min="13577" max="13578" width="9.5703125" style="412" customWidth="1"/>
    <col min="13579" max="13579" width="14.28515625" style="412" customWidth="1"/>
    <col min="13580" max="13580" width="13.140625" style="412" customWidth="1"/>
    <col min="13581" max="13583" width="10.7109375" style="412" customWidth="1"/>
    <col min="13584" max="13584" width="9.140625" style="412"/>
    <col min="13585" max="13585" width="12.85546875" style="412" customWidth="1"/>
    <col min="13586" max="13586" width="23.42578125" style="412" customWidth="1"/>
    <col min="13587" max="13588" width="9.140625" style="412"/>
    <col min="13589" max="13589" width="10.5703125" style="412" bestFit="1" customWidth="1"/>
    <col min="13590" max="13590" width="11.28515625" style="412" customWidth="1"/>
    <col min="13591" max="13824" width="9.140625" style="412"/>
    <col min="13825" max="13825" width="72.28515625" style="412" customWidth="1"/>
    <col min="13826" max="13826" width="13.85546875" style="412" customWidth="1"/>
    <col min="13827" max="13827" width="12.140625" style="412" customWidth="1"/>
    <col min="13828" max="13828" width="11" style="412" customWidth="1"/>
    <col min="13829" max="13829" width="14.140625" style="412" customWidth="1"/>
    <col min="13830" max="13830" width="11.85546875" style="412" customWidth="1"/>
    <col min="13831" max="13831" width="9.5703125" style="412" customWidth="1"/>
    <col min="13832" max="13832" width="14.7109375" style="412" customWidth="1"/>
    <col min="13833" max="13834" width="9.5703125" style="412" customWidth="1"/>
    <col min="13835" max="13835" width="14.28515625" style="412" customWidth="1"/>
    <col min="13836" max="13836" width="13.140625" style="412" customWidth="1"/>
    <col min="13837" max="13839" width="10.7109375" style="412" customWidth="1"/>
    <col min="13840" max="13840" width="9.140625" style="412"/>
    <col min="13841" max="13841" width="12.85546875" style="412" customWidth="1"/>
    <col min="13842" max="13842" width="23.42578125" style="412" customWidth="1"/>
    <col min="13843" max="13844" width="9.140625" style="412"/>
    <col min="13845" max="13845" width="10.5703125" style="412" bestFit="1" customWidth="1"/>
    <col min="13846" max="13846" width="11.28515625" style="412" customWidth="1"/>
    <col min="13847" max="14080" width="9.140625" style="412"/>
    <col min="14081" max="14081" width="72.28515625" style="412" customWidth="1"/>
    <col min="14082" max="14082" width="13.85546875" style="412" customWidth="1"/>
    <col min="14083" max="14083" width="12.140625" style="412" customWidth="1"/>
    <col min="14084" max="14084" width="11" style="412" customWidth="1"/>
    <col min="14085" max="14085" width="14.140625" style="412" customWidth="1"/>
    <col min="14086" max="14086" width="11.85546875" style="412" customWidth="1"/>
    <col min="14087" max="14087" width="9.5703125" style="412" customWidth="1"/>
    <col min="14088" max="14088" width="14.7109375" style="412" customWidth="1"/>
    <col min="14089" max="14090" width="9.5703125" style="412" customWidth="1"/>
    <col min="14091" max="14091" width="14.28515625" style="412" customWidth="1"/>
    <col min="14092" max="14092" width="13.140625" style="412" customWidth="1"/>
    <col min="14093" max="14095" width="10.7109375" style="412" customWidth="1"/>
    <col min="14096" max="14096" width="9.140625" style="412"/>
    <col min="14097" max="14097" width="12.85546875" style="412" customWidth="1"/>
    <col min="14098" max="14098" width="23.42578125" style="412" customWidth="1"/>
    <col min="14099" max="14100" width="9.140625" style="412"/>
    <col min="14101" max="14101" width="10.5703125" style="412" bestFit="1" customWidth="1"/>
    <col min="14102" max="14102" width="11.28515625" style="412" customWidth="1"/>
    <col min="14103" max="14336" width="9.140625" style="412"/>
    <col min="14337" max="14337" width="72.28515625" style="412" customWidth="1"/>
    <col min="14338" max="14338" width="13.85546875" style="412" customWidth="1"/>
    <col min="14339" max="14339" width="12.140625" style="412" customWidth="1"/>
    <col min="14340" max="14340" width="11" style="412" customWidth="1"/>
    <col min="14341" max="14341" width="14.140625" style="412" customWidth="1"/>
    <col min="14342" max="14342" width="11.85546875" style="412" customWidth="1"/>
    <col min="14343" max="14343" width="9.5703125" style="412" customWidth="1"/>
    <col min="14344" max="14344" width="14.7109375" style="412" customWidth="1"/>
    <col min="14345" max="14346" width="9.5703125" style="412" customWidth="1"/>
    <col min="14347" max="14347" width="14.28515625" style="412" customWidth="1"/>
    <col min="14348" max="14348" width="13.140625" style="412" customWidth="1"/>
    <col min="14349" max="14351" width="10.7109375" style="412" customWidth="1"/>
    <col min="14352" max="14352" width="9.140625" style="412"/>
    <col min="14353" max="14353" width="12.85546875" style="412" customWidth="1"/>
    <col min="14354" max="14354" width="23.42578125" style="412" customWidth="1"/>
    <col min="14355" max="14356" width="9.140625" style="412"/>
    <col min="14357" max="14357" width="10.5703125" style="412" bestFit="1" customWidth="1"/>
    <col min="14358" max="14358" width="11.28515625" style="412" customWidth="1"/>
    <col min="14359" max="14592" width="9.140625" style="412"/>
    <col min="14593" max="14593" width="72.28515625" style="412" customWidth="1"/>
    <col min="14594" max="14594" width="13.85546875" style="412" customWidth="1"/>
    <col min="14595" max="14595" width="12.140625" style="412" customWidth="1"/>
    <col min="14596" max="14596" width="11" style="412" customWidth="1"/>
    <col min="14597" max="14597" width="14.140625" style="412" customWidth="1"/>
    <col min="14598" max="14598" width="11.85546875" style="412" customWidth="1"/>
    <col min="14599" max="14599" width="9.5703125" style="412" customWidth="1"/>
    <col min="14600" max="14600" width="14.7109375" style="412" customWidth="1"/>
    <col min="14601" max="14602" width="9.5703125" style="412" customWidth="1"/>
    <col min="14603" max="14603" width="14.28515625" style="412" customWidth="1"/>
    <col min="14604" max="14604" width="13.140625" style="412" customWidth="1"/>
    <col min="14605" max="14607" width="10.7109375" style="412" customWidth="1"/>
    <col min="14608" max="14608" width="9.140625" style="412"/>
    <col min="14609" max="14609" width="12.85546875" style="412" customWidth="1"/>
    <col min="14610" max="14610" width="23.42578125" style="412" customWidth="1"/>
    <col min="14611" max="14612" width="9.140625" style="412"/>
    <col min="14613" max="14613" width="10.5703125" style="412" bestFit="1" customWidth="1"/>
    <col min="14614" max="14614" width="11.28515625" style="412" customWidth="1"/>
    <col min="14615" max="14848" width="9.140625" style="412"/>
    <col min="14849" max="14849" width="72.28515625" style="412" customWidth="1"/>
    <col min="14850" max="14850" width="13.85546875" style="412" customWidth="1"/>
    <col min="14851" max="14851" width="12.140625" style="412" customWidth="1"/>
    <col min="14852" max="14852" width="11" style="412" customWidth="1"/>
    <col min="14853" max="14853" width="14.140625" style="412" customWidth="1"/>
    <col min="14854" max="14854" width="11.85546875" style="412" customWidth="1"/>
    <col min="14855" max="14855" width="9.5703125" style="412" customWidth="1"/>
    <col min="14856" max="14856" width="14.7109375" style="412" customWidth="1"/>
    <col min="14857" max="14858" width="9.5703125" style="412" customWidth="1"/>
    <col min="14859" max="14859" width="14.28515625" style="412" customWidth="1"/>
    <col min="14860" max="14860" width="13.140625" style="412" customWidth="1"/>
    <col min="14861" max="14863" width="10.7109375" style="412" customWidth="1"/>
    <col min="14864" max="14864" width="9.140625" style="412"/>
    <col min="14865" max="14865" width="12.85546875" style="412" customWidth="1"/>
    <col min="14866" max="14866" width="23.42578125" style="412" customWidth="1"/>
    <col min="14867" max="14868" width="9.140625" style="412"/>
    <col min="14869" max="14869" width="10.5703125" style="412" bestFit="1" customWidth="1"/>
    <col min="14870" max="14870" width="11.28515625" style="412" customWidth="1"/>
    <col min="14871" max="15104" width="9.140625" style="412"/>
    <col min="15105" max="15105" width="72.28515625" style="412" customWidth="1"/>
    <col min="15106" max="15106" width="13.85546875" style="412" customWidth="1"/>
    <col min="15107" max="15107" width="12.140625" style="412" customWidth="1"/>
    <col min="15108" max="15108" width="11" style="412" customWidth="1"/>
    <col min="15109" max="15109" width="14.140625" style="412" customWidth="1"/>
    <col min="15110" max="15110" width="11.85546875" style="412" customWidth="1"/>
    <col min="15111" max="15111" width="9.5703125" style="412" customWidth="1"/>
    <col min="15112" max="15112" width="14.7109375" style="412" customWidth="1"/>
    <col min="15113" max="15114" width="9.5703125" style="412" customWidth="1"/>
    <col min="15115" max="15115" width="14.28515625" style="412" customWidth="1"/>
    <col min="15116" max="15116" width="13.140625" style="412" customWidth="1"/>
    <col min="15117" max="15119" width="10.7109375" style="412" customWidth="1"/>
    <col min="15120" max="15120" width="9.140625" style="412"/>
    <col min="15121" max="15121" width="12.85546875" style="412" customWidth="1"/>
    <col min="15122" max="15122" width="23.42578125" style="412" customWidth="1"/>
    <col min="15123" max="15124" width="9.140625" style="412"/>
    <col min="15125" max="15125" width="10.5703125" style="412" bestFit="1" customWidth="1"/>
    <col min="15126" max="15126" width="11.28515625" style="412" customWidth="1"/>
    <col min="15127" max="15360" width="9.140625" style="412"/>
    <col min="15361" max="15361" width="72.28515625" style="412" customWidth="1"/>
    <col min="15362" max="15362" width="13.85546875" style="412" customWidth="1"/>
    <col min="15363" max="15363" width="12.140625" style="412" customWidth="1"/>
    <col min="15364" max="15364" width="11" style="412" customWidth="1"/>
    <col min="15365" max="15365" width="14.140625" style="412" customWidth="1"/>
    <col min="15366" max="15366" width="11.85546875" style="412" customWidth="1"/>
    <col min="15367" max="15367" width="9.5703125" style="412" customWidth="1"/>
    <col min="15368" max="15368" width="14.7109375" style="412" customWidth="1"/>
    <col min="15369" max="15370" width="9.5703125" style="412" customWidth="1"/>
    <col min="15371" max="15371" width="14.28515625" style="412" customWidth="1"/>
    <col min="15372" max="15372" width="13.140625" style="412" customWidth="1"/>
    <col min="15373" max="15375" width="10.7109375" style="412" customWidth="1"/>
    <col min="15376" max="15376" width="9.140625" style="412"/>
    <col min="15377" max="15377" width="12.85546875" style="412" customWidth="1"/>
    <col min="15378" max="15378" width="23.42578125" style="412" customWidth="1"/>
    <col min="15379" max="15380" width="9.140625" style="412"/>
    <col min="15381" max="15381" width="10.5703125" style="412" bestFit="1" customWidth="1"/>
    <col min="15382" max="15382" width="11.28515625" style="412" customWidth="1"/>
    <col min="15383" max="15616" width="9.140625" style="412"/>
    <col min="15617" max="15617" width="72.28515625" style="412" customWidth="1"/>
    <col min="15618" max="15618" width="13.85546875" style="412" customWidth="1"/>
    <col min="15619" max="15619" width="12.140625" style="412" customWidth="1"/>
    <col min="15620" max="15620" width="11" style="412" customWidth="1"/>
    <col min="15621" max="15621" width="14.140625" style="412" customWidth="1"/>
    <col min="15622" max="15622" width="11.85546875" style="412" customWidth="1"/>
    <col min="15623" max="15623" width="9.5703125" style="412" customWidth="1"/>
    <col min="15624" max="15624" width="14.7109375" style="412" customWidth="1"/>
    <col min="15625" max="15626" width="9.5703125" style="412" customWidth="1"/>
    <col min="15627" max="15627" width="14.28515625" style="412" customWidth="1"/>
    <col min="15628" max="15628" width="13.140625" style="412" customWidth="1"/>
    <col min="15629" max="15631" width="10.7109375" style="412" customWidth="1"/>
    <col min="15632" max="15632" width="9.140625" style="412"/>
    <col min="15633" max="15633" width="12.85546875" style="412" customWidth="1"/>
    <col min="15634" max="15634" width="23.42578125" style="412" customWidth="1"/>
    <col min="15635" max="15636" width="9.140625" style="412"/>
    <col min="15637" max="15637" width="10.5703125" style="412" bestFit="1" customWidth="1"/>
    <col min="15638" max="15638" width="11.28515625" style="412" customWidth="1"/>
    <col min="15639" max="15872" width="9.140625" style="412"/>
    <col min="15873" max="15873" width="72.28515625" style="412" customWidth="1"/>
    <col min="15874" max="15874" width="13.85546875" style="412" customWidth="1"/>
    <col min="15875" max="15875" width="12.140625" style="412" customWidth="1"/>
    <col min="15876" max="15876" width="11" style="412" customWidth="1"/>
    <col min="15877" max="15877" width="14.140625" style="412" customWidth="1"/>
    <col min="15878" max="15878" width="11.85546875" style="412" customWidth="1"/>
    <col min="15879" max="15879" width="9.5703125" style="412" customWidth="1"/>
    <col min="15880" max="15880" width="14.7109375" style="412" customWidth="1"/>
    <col min="15881" max="15882" width="9.5703125" style="412" customWidth="1"/>
    <col min="15883" max="15883" width="14.28515625" style="412" customWidth="1"/>
    <col min="15884" max="15884" width="13.140625" style="412" customWidth="1"/>
    <col min="15885" max="15887" width="10.7109375" style="412" customWidth="1"/>
    <col min="15888" max="15888" width="9.140625" style="412"/>
    <col min="15889" max="15889" width="12.85546875" style="412" customWidth="1"/>
    <col min="15890" max="15890" width="23.42578125" style="412" customWidth="1"/>
    <col min="15891" max="15892" width="9.140625" style="412"/>
    <col min="15893" max="15893" width="10.5703125" style="412" bestFit="1" customWidth="1"/>
    <col min="15894" max="15894" width="11.28515625" style="412" customWidth="1"/>
    <col min="15895" max="16128" width="9.140625" style="412"/>
    <col min="16129" max="16129" width="72.28515625" style="412" customWidth="1"/>
    <col min="16130" max="16130" width="13.85546875" style="412" customWidth="1"/>
    <col min="16131" max="16131" width="12.140625" style="412" customWidth="1"/>
    <col min="16132" max="16132" width="11" style="412" customWidth="1"/>
    <col min="16133" max="16133" width="14.140625" style="412" customWidth="1"/>
    <col min="16134" max="16134" width="11.85546875" style="412" customWidth="1"/>
    <col min="16135" max="16135" width="9.5703125" style="412" customWidth="1"/>
    <col min="16136" max="16136" width="14.7109375" style="412" customWidth="1"/>
    <col min="16137" max="16138" width="9.5703125" style="412" customWidth="1"/>
    <col min="16139" max="16139" width="14.28515625" style="412" customWidth="1"/>
    <col min="16140" max="16140" width="13.140625" style="412" customWidth="1"/>
    <col min="16141" max="16143" width="10.7109375" style="412" customWidth="1"/>
    <col min="16144" max="16144" width="9.140625" style="412"/>
    <col min="16145" max="16145" width="12.85546875" style="412" customWidth="1"/>
    <col min="16146" max="16146" width="23.42578125" style="412" customWidth="1"/>
    <col min="16147" max="16148" width="9.140625" style="412"/>
    <col min="16149" max="16149" width="10.5703125" style="412" bestFit="1" customWidth="1"/>
    <col min="16150" max="16150" width="11.28515625" style="412" customWidth="1"/>
    <col min="16151" max="16384" width="9.140625" style="412"/>
  </cols>
  <sheetData>
    <row r="1" spans="1:20" ht="25.5" customHeight="1">
      <c r="A1" s="3720"/>
      <c r="B1" s="3720"/>
      <c r="C1" s="3720"/>
      <c r="D1" s="3720"/>
      <c r="E1" s="3720"/>
      <c r="F1" s="3720"/>
      <c r="G1" s="3720"/>
      <c r="H1" s="3720"/>
      <c r="I1" s="3720"/>
      <c r="J1" s="3720"/>
      <c r="K1" s="3720"/>
      <c r="L1" s="3720"/>
      <c r="M1" s="3720"/>
      <c r="N1" s="3720"/>
      <c r="O1" s="3720"/>
      <c r="P1" s="3720"/>
      <c r="Q1" s="3720"/>
      <c r="R1" s="3720"/>
      <c r="S1" s="3720"/>
      <c r="T1" s="3720"/>
    </row>
    <row r="2" spans="1:20" ht="29.25" customHeight="1">
      <c r="A2" s="3720" t="s">
        <v>30</v>
      </c>
      <c r="B2" s="3720"/>
      <c r="C2" s="3720"/>
      <c r="D2" s="3720"/>
      <c r="E2" s="3720"/>
      <c r="F2" s="3720"/>
      <c r="G2" s="3720"/>
      <c r="H2" s="3720"/>
      <c r="I2" s="3720"/>
      <c r="J2" s="3720"/>
      <c r="K2" s="3720"/>
      <c r="L2" s="3720"/>
      <c r="M2" s="3720"/>
      <c r="N2" s="3720"/>
      <c r="O2" s="3720"/>
      <c r="P2" s="3720"/>
    </row>
    <row r="3" spans="1:20" ht="24.75" customHeight="1">
      <c r="A3" s="3720" t="s">
        <v>394</v>
      </c>
      <c r="B3" s="3720"/>
      <c r="C3" s="3720"/>
      <c r="D3" s="3720"/>
      <c r="E3" s="3720"/>
      <c r="F3" s="3720"/>
      <c r="G3" s="3720"/>
      <c r="H3" s="3720"/>
      <c r="I3" s="3720"/>
      <c r="J3" s="3720"/>
      <c r="K3" s="3720"/>
      <c r="L3" s="3720"/>
      <c r="M3" s="3720"/>
      <c r="N3" s="2008"/>
      <c r="O3" s="2008"/>
    </row>
    <row r="4" spans="1:20" ht="33" customHeight="1" thickBot="1">
      <c r="A4" s="415"/>
    </row>
    <row r="5" spans="1:20" ht="33" customHeight="1" thickBot="1">
      <c r="A5" s="3763" t="s">
        <v>9</v>
      </c>
      <c r="B5" s="3760" t="s">
        <v>19</v>
      </c>
      <c r="C5" s="3761"/>
      <c r="D5" s="3762"/>
      <c r="E5" s="3760" t="s">
        <v>20</v>
      </c>
      <c r="F5" s="3761"/>
      <c r="G5" s="3762"/>
      <c r="H5" s="3760" t="s">
        <v>29</v>
      </c>
      <c r="I5" s="3761"/>
      <c r="J5" s="3762"/>
      <c r="K5" s="3757" t="s">
        <v>21</v>
      </c>
      <c r="L5" s="3738"/>
      <c r="M5" s="3759"/>
      <c r="N5" s="416"/>
      <c r="O5" s="416"/>
    </row>
    <row r="6" spans="1:20" ht="33" customHeight="1" thickBot="1">
      <c r="A6" s="3709"/>
      <c r="B6" s="3754" t="s">
        <v>5</v>
      </c>
      <c r="C6" s="3755"/>
      <c r="D6" s="3756"/>
      <c r="E6" s="3754" t="s">
        <v>5</v>
      </c>
      <c r="F6" s="3755"/>
      <c r="G6" s="3756"/>
      <c r="H6" s="3754" t="s">
        <v>5</v>
      </c>
      <c r="I6" s="3755"/>
      <c r="J6" s="3756"/>
      <c r="K6" s="3740"/>
      <c r="L6" s="3741"/>
      <c r="M6" s="3742"/>
      <c r="N6" s="416"/>
      <c r="O6" s="416"/>
    </row>
    <row r="7" spans="1:20" ht="80.25" customHeight="1" thickBot="1">
      <c r="A7" s="3722"/>
      <c r="B7" s="1093" t="s">
        <v>26</v>
      </c>
      <c r="C7" s="1093" t="s">
        <v>27</v>
      </c>
      <c r="D7" s="2475" t="s">
        <v>4</v>
      </c>
      <c r="E7" s="1093" t="s">
        <v>26</v>
      </c>
      <c r="F7" s="1093" t="s">
        <v>27</v>
      </c>
      <c r="G7" s="2475" t="s">
        <v>4</v>
      </c>
      <c r="H7" s="1093" t="s">
        <v>26</v>
      </c>
      <c r="I7" s="1093" t="s">
        <v>27</v>
      </c>
      <c r="J7" s="2475" t="s">
        <v>4</v>
      </c>
      <c r="K7" s="1093" t="s">
        <v>26</v>
      </c>
      <c r="L7" s="1093" t="s">
        <v>27</v>
      </c>
      <c r="M7" s="23" t="s">
        <v>4</v>
      </c>
      <c r="N7" s="416"/>
      <c r="O7" s="416"/>
    </row>
    <row r="8" spans="1:20" ht="36.75" customHeight="1" thickBot="1">
      <c r="A8" s="2449" t="s">
        <v>22</v>
      </c>
      <c r="B8" s="1200"/>
      <c r="C8" s="1201"/>
      <c r="D8" s="1202"/>
      <c r="E8" s="1200"/>
      <c r="F8" s="1201"/>
      <c r="G8" s="596"/>
      <c r="H8" s="2515"/>
      <c r="I8" s="2516"/>
      <c r="J8" s="2517"/>
      <c r="K8" s="1203"/>
      <c r="L8" s="1204"/>
      <c r="M8" s="1205"/>
      <c r="N8" s="416"/>
      <c r="O8" s="416"/>
    </row>
    <row r="9" spans="1:20" ht="29.25" customHeight="1">
      <c r="A9" s="2523" t="s">
        <v>37</v>
      </c>
      <c r="B9" s="2450">
        <f>B15+B15</f>
        <v>0</v>
      </c>
      <c r="C9" s="2451">
        <f>C20+C15</f>
        <v>79</v>
      </c>
      <c r="D9" s="2451">
        <f>D20+D15</f>
        <v>79</v>
      </c>
      <c r="E9" s="2450">
        <f t="shared" ref="C9:J11" si="0">E21+E15</f>
        <v>0</v>
      </c>
      <c r="F9" s="2451">
        <f>F20+F15</f>
        <v>72</v>
      </c>
      <c r="G9" s="2451">
        <f>G20+G15</f>
        <v>72</v>
      </c>
      <c r="H9" s="2450">
        <f t="shared" si="0"/>
        <v>0</v>
      </c>
      <c r="I9" s="2451">
        <f t="shared" si="0"/>
        <v>3</v>
      </c>
      <c r="J9" s="2453">
        <f t="shared" si="0"/>
        <v>3</v>
      </c>
      <c r="K9" s="2506">
        <f t="shared" ref="K9:M11" si="1">B9+E9+H9</f>
        <v>0</v>
      </c>
      <c r="L9" s="2507">
        <f t="shared" si="1"/>
        <v>154</v>
      </c>
      <c r="M9" s="2508">
        <f t="shared" si="1"/>
        <v>154</v>
      </c>
      <c r="N9" s="416"/>
      <c r="O9" s="416"/>
    </row>
    <row r="10" spans="1:20" ht="48" hidden="1" customHeight="1" thickBot="1">
      <c r="A10" s="2316" t="s">
        <v>317</v>
      </c>
      <c r="B10" s="536">
        <f>B22+B16</f>
        <v>0</v>
      </c>
      <c r="C10" s="752">
        <f t="shared" si="0"/>
        <v>0</v>
      </c>
      <c r="D10" s="751">
        <f t="shared" si="0"/>
        <v>0</v>
      </c>
      <c r="E10" s="536">
        <f t="shared" si="0"/>
        <v>0</v>
      </c>
      <c r="F10" s="752">
        <f t="shared" si="0"/>
        <v>0</v>
      </c>
      <c r="G10" s="751">
        <f t="shared" si="0"/>
        <v>0</v>
      </c>
      <c r="H10" s="536">
        <f t="shared" si="0"/>
        <v>0</v>
      </c>
      <c r="I10" s="752">
        <f t="shared" si="0"/>
        <v>0</v>
      </c>
      <c r="J10" s="751">
        <f t="shared" si="0"/>
        <v>0</v>
      </c>
      <c r="K10" s="2503">
        <f t="shared" si="1"/>
        <v>0</v>
      </c>
      <c r="L10" s="2504">
        <f t="shared" si="1"/>
        <v>0</v>
      </c>
      <c r="M10" s="2505">
        <f t="shared" si="1"/>
        <v>0</v>
      </c>
      <c r="N10" s="416"/>
      <c r="O10" s="416"/>
    </row>
    <row r="11" spans="1:20" ht="27.75" customHeight="1" thickBot="1">
      <c r="A11" s="2316" t="s">
        <v>39</v>
      </c>
      <c r="B11" s="536">
        <f>B23+B17</f>
        <v>0</v>
      </c>
      <c r="C11" s="752">
        <f t="shared" si="0"/>
        <v>0</v>
      </c>
      <c r="D11" s="751">
        <f t="shared" si="0"/>
        <v>0</v>
      </c>
      <c r="E11" s="536">
        <f t="shared" si="0"/>
        <v>0</v>
      </c>
      <c r="F11" s="752">
        <f t="shared" si="0"/>
        <v>0</v>
      </c>
      <c r="G11" s="751">
        <f t="shared" si="0"/>
        <v>0</v>
      </c>
      <c r="H11" s="536">
        <f t="shared" si="0"/>
        <v>0</v>
      </c>
      <c r="I11" s="752">
        <f t="shared" si="0"/>
        <v>0</v>
      </c>
      <c r="J11" s="751">
        <f t="shared" si="0"/>
        <v>0</v>
      </c>
      <c r="K11" s="2503">
        <f t="shared" si="1"/>
        <v>0</v>
      </c>
      <c r="L11" s="2504">
        <f t="shared" si="1"/>
        <v>0</v>
      </c>
      <c r="M11" s="2505">
        <f t="shared" si="1"/>
        <v>0</v>
      </c>
      <c r="N11" s="416"/>
      <c r="O11" s="416"/>
    </row>
    <row r="12" spans="1:20" ht="32.25" customHeight="1" thickBot="1">
      <c r="A12" s="2458" t="s">
        <v>12</v>
      </c>
      <c r="B12" s="1083">
        <f t="shared" ref="B12:M12" si="2">SUM(B8:B11)</f>
        <v>0</v>
      </c>
      <c r="C12" s="1083">
        <f t="shared" si="2"/>
        <v>79</v>
      </c>
      <c r="D12" s="1083">
        <f t="shared" si="2"/>
        <v>79</v>
      </c>
      <c r="E12" s="1083">
        <f t="shared" si="2"/>
        <v>0</v>
      </c>
      <c r="F12" s="1083">
        <f t="shared" si="2"/>
        <v>72</v>
      </c>
      <c r="G12" s="1083">
        <f t="shared" si="2"/>
        <v>72</v>
      </c>
      <c r="H12" s="1083">
        <f t="shared" si="2"/>
        <v>0</v>
      </c>
      <c r="I12" s="1083">
        <f t="shared" si="2"/>
        <v>3</v>
      </c>
      <c r="J12" s="1083">
        <f t="shared" si="2"/>
        <v>3</v>
      </c>
      <c r="K12" s="1083">
        <f t="shared" si="2"/>
        <v>0</v>
      </c>
      <c r="L12" s="1083">
        <f t="shared" si="2"/>
        <v>154</v>
      </c>
      <c r="M12" s="985">
        <f t="shared" si="2"/>
        <v>154</v>
      </c>
      <c r="N12" s="416"/>
      <c r="O12" s="416"/>
    </row>
    <row r="13" spans="1:20" ht="27" customHeight="1" thickBot="1">
      <c r="A13" s="2458" t="s">
        <v>23</v>
      </c>
      <c r="B13" s="2459"/>
      <c r="C13" s="2493"/>
      <c r="D13" s="2494"/>
      <c r="E13" s="2459"/>
      <c r="F13" s="2493"/>
      <c r="G13" s="2494"/>
      <c r="H13" s="2459"/>
      <c r="I13" s="2493"/>
      <c r="J13" s="2494"/>
      <c r="K13" s="2462"/>
      <c r="L13" s="2493"/>
      <c r="M13" s="2463"/>
      <c r="N13" s="416"/>
      <c r="O13" s="416"/>
    </row>
    <row r="14" spans="1:20" ht="31.5" customHeight="1" thickBot="1">
      <c r="A14" s="2524" t="s">
        <v>11</v>
      </c>
      <c r="B14" s="1083"/>
      <c r="C14" s="2525"/>
      <c r="D14" s="2526"/>
      <c r="E14" s="1083"/>
      <c r="F14" s="2525"/>
      <c r="G14" s="2526"/>
      <c r="H14" s="1083"/>
      <c r="I14" s="2525"/>
      <c r="J14" s="2526"/>
      <c r="K14" s="1105"/>
      <c r="L14" s="2527"/>
      <c r="M14" s="1209"/>
      <c r="N14" s="417"/>
      <c r="O14" s="417"/>
    </row>
    <row r="15" spans="1:20" ht="24.95" customHeight="1">
      <c r="A15" s="2486" t="s">
        <v>37</v>
      </c>
      <c r="B15" s="2518"/>
      <c r="C15" s="2518">
        <v>78</v>
      </c>
      <c r="D15" s="2519">
        <f>SUM(B15:C15)</f>
        <v>78</v>
      </c>
      <c r="E15" s="2518"/>
      <c r="F15" s="2518">
        <v>71</v>
      </c>
      <c r="G15" s="2519">
        <f>SUM(E15:F15)</f>
        <v>71</v>
      </c>
      <c r="H15" s="2518">
        <v>0</v>
      </c>
      <c r="I15" s="2518">
        <v>3</v>
      </c>
      <c r="J15" s="2519">
        <f>SUM(H15:I15)</f>
        <v>3</v>
      </c>
      <c r="K15" s="2520">
        <f t="shared" ref="K15:M17" si="3">B15+E15+H15</f>
        <v>0</v>
      </c>
      <c r="L15" s="2521">
        <f t="shared" si="3"/>
        <v>152</v>
      </c>
      <c r="M15" s="2522">
        <f t="shared" si="3"/>
        <v>152</v>
      </c>
      <c r="N15" s="418"/>
      <c r="O15" s="418"/>
    </row>
    <row r="16" spans="1:20" ht="49.5" hidden="1" customHeight="1" thickBot="1">
      <c r="A16" s="2316" t="s">
        <v>317</v>
      </c>
      <c r="B16" s="753"/>
      <c r="C16" s="753"/>
      <c r="D16" s="755">
        <f>SUM(B16:C16)</f>
        <v>0</v>
      </c>
      <c r="E16" s="753"/>
      <c r="F16" s="753"/>
      <c r="G16" s="755">
        <f>SUM(E16:F16)</f>
        <v>0</v>
      </c>
      <c r="H16" s="753">
        <v>0</v>
      </c>
      <c r="I16" s="753">
        <v>0</v>
      </c>
      <c r="J16" s="755">
        <f>SUM(H16:I16)</f>
        <v>0</v>
      </c>
      <c r="K16" s="2503">
        <f t="shared" si="3"/>
        <v>0</v>
      </c>
      <c r="L16" s="2504">
        <f t="shared" si="3"/>
        <v>0</v>
      </c>
      <c r="M16" s="2505">
        <f t="shared" si="3"/>
        <v>0</v>
      </c>
      <c r="N16" s="418"/>
      <c r="O16" s="418"/>
    </row>
    <row r="17" spans="1:16" ht="27.75" customHeight="1" thickBot="1">
      <c r="A17" s="2316" t="s">
        <v>39</v>
      </c>
      <c r="B17" s="753"/>
      <c r="C17" s="753"/>
      <c r="D17" s="755">
        <f>SUM(B17:C17)</f>
        <v>0</v>
      </c>
      <c r="E17" s="753"/>
      <c r="F17" s="753"/>
      <c r="G17" s="755">
        <f>SUM(E17:F17)</f>
        <v>0</v>
      </c>
      <c r="H17" s="753">
        <v>0</v>
      </c>
      <c r="I17" s="753">
        <v>0</v>
      </c>
      <c r="J17" s="755">
        <f>SUM(H17:I17)</f>
        <v>0</v>
      </c>
      <c r="K17" s="2503">
        <f t="shared" si="3"/>
        <v>0</v>
      </c>
      <c r="L17" s="2504">
        <f t="shared" si="3"/>
        <v>0</v>
      </c>
      <c r="M17" s="2505">
        <f t="shared" si="3"/>
        <v>0</v>
      </c>
      <c r="N17" s="418"/>
      <c r="O17" s="418"/>
    </row>
    <row r="18" spans="1:16" ht="24.95" customHeight="1" thickBot="1">
      <c r="A18" s="1081" t="s">
        <v>8</v>
      </c>
      <c r="B18" s="1084">
        <f t="shared" ref="B18:M18" si="4">SUM(B15:B17)</f>
        <v>0</v>
      </c>
      <c r="C18" s="1084">
        <f t="shared" si="4"/>
        <v>78</v>
      </c>
      <c r="D18" s="1084">
        <f t="shared" si="4"/>
        <v>78</v>
      </c>
      <c r="E18" s="1084">
        <f t="shared" si="4"/>
        <v>0</v>
      </c>
      <c r="F18" s="1084">
        <f t="shared" si="4"/>
        <v>71</v>
      </c>
      <c r="G18" s="990">
        <f t="shared" si="4"/>
        <v>71</v>
      </c>
      <c r="H18" s="1084">
        <f t="shared" si="4"/>
        <v>0</v>
      </c>
      <c r="I18" s="1084">
        <f t="shared" si="4"/>
        <v>3</v>
      </c>
      <c r="J18" s="990">
        <f t="shared" si="4"/>
        <v>3</v>
      </c>
      <c r="K18" s="1084">
        <f t="shared" si="4"/>
        <v>0</v>
      </c>
      <c r="L18" s="1084">
        <f t="shared" si="4"/>
        <v>152</v>
      </c>
      <c r="M18" s="990">
        <f t="shared" si="4"/>
        <v>152</v>
      </c>
      <c r="N18" s="419"/>
      <c r="O18" s="419"/>
    </row>
    <row r="19" spans="1:16" ht="24.95" customHeight="1">
      <c r="A19" s="2399" t="s">
        <v>25</v>
      </c>
      <c r="B19" s="2497"/>
      <c r="C19" s="2498"/>
      <c r="D19" s="2499"/>
      <c r="E19" s="2497"/>
      <c r="F19" s="2498"/>
      <c r="G19" s="2499"/>
      <c r="H19" s="1195"/>
      <c r="I19" s="1196"/>
      <c r="J19" s="2500"/>
      <c r="K19" s="2506"/>
      <c r="L19" s="2507"/>
      <c r="M19" s="2508"/>
      <c r="N19" s="418"/>
      <c r="O19" s="418"/>
    </row>
    <row r="20" spans="1:16" ht="24.95" customHeight="1">
      <c r="A20" s="2316" t="s">
        <v>37</v>
      </c>
      <c r="B20" s="536">
        <v>0</v>
      </c>
      <c r="C20" s="752">
        <v>1</v>
      </c>
      <c r="D20" s="755">
        <f>SUM(B20:C20)</f>
        <v>1</v>
      </c>
      <c r="E20" s="753">
        <v>0</v>
      </c>
      <c r="F20" s="751">
        <v>1</v>
      </c>
      <c r="G20" s="755">
        <f>SUM(E20:F20)</f>
        <v>1</v>
      </c>
      <c r="H20" s="753">
        <v>0</v>
      </c>
      <c r="I20" s="753">
        <v>0</v>
      </c>
      <c r="J20" s="755">
        <f>SUM(H20:I20)</f>
        <v>0</v>
      </c>
      <c r="K20" s="2503">
        <f t="shared" ref="K20:M22" si="5">B20+E20+H20</f>
        <v>0</v>
      </c>
      <c r="L20" s="2504">
        <f t="shared" si="5"/>
        <v>2</v>
      </c>
      <c r="M20" s="2505">
        <f t="shared" si="5"/>
        <v>2</v>
      </c>
      <c r="N20" s="418"/>
      <c r="O20" s="418"/>
    </row>
    <row r="21" spans="1:16" ht="41.25" hidden="1" customHeight="1" thickBot="1">
      <c r="A21" s="2316" t="s">
        <v>317</v>
      </c>
      <c r="B21" s="536">
        <v>0</v>
      </c>
      <c r="C21" s="752">
        <v>0</v>
      </c>
      <c r="D21" s="755">
        <f>SUM(B21:C21)</f>
        <v>0</v>
      </c>
      <c r="E21" s="753">
        <v>0</v>
      </c>
      <c r="F21" s="751">
        <v>0</v>
      </c>
      <c r="G21" s="755">
        <f>SUM(E21:F21)</f>
        <v>0</v>
      </c>
      <c r="H21" s="753">
        <v>0</v>
      </c>
      <c r="I21" s="753">
        <v>0</v>
      </c>
      <c r="J21" s="755">
        <f>SUM(H21:I21)</f>
        <v>0</v>
      </c>
      <c r="K21" s="2503">
        <f t="shared" si="5"/>
        <v>0</v>
      </c>
      <c r="L21" s="2504">
        <f t="shared" si="5"/>
        <v>0</v>
      </c>
      <c r="M21" s="2505">
        <f t="shared" si="5"/>
        <v>0</v>
      </c>
      <c r="N21" s="418"/>
      <c r="O21" s="418"/>
    </row>
    <row r="22" spans="1:16" ht="32.25" customHeight="1" thickBot="1">
      <c r="A22" s="2316" t="s">
        <v>39</v>
      </c>
      <c r="B22" s="536">
        <v>0</v>
      </c>
      <c r="C22" s="752">
        <v>0</v>
      </c>
      <c r="D22" s="755">
        <f>SUM(B22:C22)</f>
        <v>0</v>
      </c>
      <c r="E22" s="753">
        <v>0</v>
      </c>
      <c r="F22" s="751">
        <v>0</v>
      </c>
      <c r="G22" s="755">
        <f>SUM(E22:F22)</f>
        <v>0</v>
      </c>
      <c r="H22" s="753">
        <v>0</v>
      </c>
      <c r="I22" s="753">
        <v>0</v>
      </c>
      <c r="J22" s="755">
        <f>SUM(H22:I22)</f>
        <v>0</v>
      </c>
      <c r="K22" s="2503">
        <f t="shared" si="5"/>
        <v>0</v>
      </c>
      <c r="L22" s="2504">
        <f t="shared" si="5"/>
        <v>0</v>
      </c>
      <c r="M22" s="2505">
        <f t="shared" si="5"/>
        <v>0</v>
      </c>
      <c r="N22" s="419"/>
      <c r="O22" s="419"/>
    </row>
    <row r="23" spans="1:16" ht="32.25" hidden="1" customHeight="1" thickBot="1">
      <c r="A23" s="2501"/>
      <c r="B23" s="536"/>
      <c r="C23" s="752"/>
      <c r="D23" s="755"/>
      <c r="E23" s="753"/>
      <c r="F23" s="751"/>
      <c r="G23" s="755"/>
      <c r="H23" s="753"/>
      <c r="I23" s="753"/>
      <c r="J23" s="755"/>
      <c r="K23" s="2503"/>
      <c r="L23" s="2504"/>
      <c r="M23" s="2505"/>
      <c r="N23" s="420"/>
      <c r="O23" s="420"/>
    </row>
    <row r="24" spans="1:16" ht="29.25" hidden="1" customHeight="1">
      <c r="A24" s="1592"/>
      <c r="B24" s="536"/>
      <c r="C24" s="752"/>
      <c r="D24" s="755"/>
      <c r="E24" s="753"/>
      <c r="F24" s="751"/>
      <c r="G24" s="755"/>
      <c r="H24" s="753"/>
      <c r="I24" s="753"/>
      <c r="J24" s="755"/>
      <c r="K24" s="2503"/>
      <c r="L24" s="2504"/>
      <c r="M24" s="2505"/>
      <c r="N24" s="419"/>
      <c r="O24" s="419"/>
    </row>
    <row r="25" spans="1:16" ht="39.75" customHeight="1" thickBot="1">
      <c r="A25" s="1081" t="s">
        <v>13</v>
      </c>
      <c r="B25" s="1089">
        <f t="shared" ref="B25:M25" si="6">SUM(B20:B24)</f>
        <v>0</v>
      </c>
      <c r="C25" s="1089">
        <f t="shared" si="6"/>
        <v>1</v>
      </c>
      <c r="D25" s="1089">
        <f t="shared" si="6"/>
        <v>1</v>
      </c>
      <c r="E25" s="1089">
        <f t="shared" si="6"/>
        <v>0</v>
      </c>
      <c r="F25" s="1089">
        <f t="shared" si="6"/>
        <v>1</v>
      </c>
      <c r="G25" s="1089">
        <f t="shared" si="6"/>
        <v>1</v>
      </c>
      <c r="H25" s="2502">
        <f t="shared" si="6"/>
        <v>0</v>
      </c>
      <c r="I25" s="2502">
        <f t="shared" si="6"/>
        <v>0</v>
      </c>
      <c r="J25" s="2502">
        <f t="shared" si="6"/>
        <v>0</v>
      </c>
      <c r="K25" s="1089">
        <f t="shared" si="6"/>
        <v>0</v>
      </c>
      <c r="L25" s="1089">
        <f t="shared" si="6"/>
        <v>2</v>
      </c>
      <c r="M25" s="990">
        <f t="shared" si="6"/>
        <v>2</v>
      </c>
      <c r="N25" s="418"/>
      <c r="O25" s="418"/>
    </row>
    <row r="26" spans="1:16" ht="30" customHeight="1" thickBot="1">
      <c r="A26" s="1090" t="s">
        <v>10</v>
      </c>
      <c r="B26" s="1083">
        <f t="shared" ref="B26:M26" si="7">B18</f>
        <v>0</v>
      </c>
      <c r="C26" s="1083">
        <f t="shared" si="7"/>
        <v>78</v>
      </c>
      <c r="D26" s="1083">
        <f t="shared" si="7"/>
        <v>78</v>
      </c>
      <c r="E26" s="1083">
        <f t="shared" si="7"/>
        <v>0</v>
      </c>
      <c r="F26" s="1083">
        <f t="shared" si="7"/>
        <v>71</v>
      </c>
      <c r="G26" s="1105">
        <f t="shared" si="7"/>
        <v>71</v>
      </c>
      <c r="H26" s="1105">
        <f t="shared" si="7"/>
        <v>0</v>
      </c>
      <c r="I26" s="1105">
        <f t="shared" si="7"/>
        <v>3</v>
      </c>
      <c r="J26" s="1105">
        <f t="shared" si="7"/>
        <v>3</v>
      </c>
      <c r="K26" s="1105">
        <f t="shared" si="7"/>
        <v>0</v>
      </c>
      <c r="L26" s="1105">
        <f t="shared" si="7"/>
        <v>152</v>
      </c>
      <c r="M26" s="985">
        <f t="shared" si="7"/>
        <v>152</v>
      </c>
      <c r="N26" s="423"/>
      <c r="O26" s="423"/>
    </row>
    <row r="27" spans="1:16" ht="26.25" thickBot="1">
      <c r="A27" s="1090" t="s">
        <v>14</v>
      </c>
      <c r="B27" s="1083">
        <f t="shared" ref="B27:M27" si="8">B25</f>
        <v>0</v>
      </c>
      <c r="C27" s="1083">
        <f t="shared" si="8"/>
        <v>1</v>
      </c>
      <c r="D27" s="1083">
        <f t="shared" si="8"/>
        <v>1</v>
      </c>
      <c r="E27" s="1083">
        <f t="shared" si="8"/>
        <v>0</v>
      </c>
      <c r="F27" s="1083">
        <f t="shared" si="8"/>
        <v>1</v>
      </c>
      <c r="G27" s="1105">
        <f t="shared" si="8"/>
        <v>1</v>
      </c>
      <c r="H27" s="1105">
        <f t="shared" si="8"/>
        <v>0</v>
      </c>
      <c r="I27" s="1105">
        <f t="shared" si="8"/>
        <v>0</v>
      </c>
      <c r="J27" s="1105">
        <f t="shared" si="8"/>
        <v>0</v>
      </c>
      <c r="K27" s="1105">
        <f t="shared" si="8"/>
        <v>0</v>
      </c>
      <c r="L27" s="1105">
        <f t="shared" si="8"/>
        <v>2</v>
      </c>
      <c r="M27" s="985">
        <f t="shared" si="8"/>
        <v>2</v>
      </c>
      <c r="N27" s="421"/>
      <c r="O27" s="421"/>
    </row>
    <row r="28" spans="1:16" ht="27.75" customHeight="1" thickBot="1">
      <c r="A28" s="1091" t="s">
        <v>15</v>
      </c>
      <c r="B28" s="2509">
        <f t="shared" ref="B28:M28" si="9">SUM(B26:B27)</f>
        <v>0</v>
      </c>
      <c r="C28" s="2509">
        <f t="shared" si="9"/>
        <v>79</v>
      </c>
      <c r="D28" s="2509">
        <f t="shared" si="9"/>
        <v>79</v>
      </c>
      <c r="E28" s="2509">
        <f t="shared" si="9"/>
        <v>0</v>
      </c>
      <c r="F28" s="2509">
        <f t="shared" si="9"/>
        <v>72</v>
      </c>
      <c r="G28" s="2510">
        <f t="shared" si="9"/>
        <v>72</v>
      </c>
      <c r="H28" s="2510">
        <f t="shared" si="9"/>
        <v>0</v>
      </c>
      <c r="I28" s="2510">
        <f t="shared" si="9"/>
        <v>3</v>
      </c>
      <c r="J28" s="2510">
        <f t="shared" si="9"/>
        <v>3</v>
      </c>
      <c r="K28" s="2510">
        <f t="shared" si="9"/>
        <v>0</v>
      </c>
      <c r="L28" s="2510">
        <f t="shared" si="9"/>
        <v>154</v>
      </c>
      <c r="M28" s="2511">
        <f t="shared" si="9"/>
        <v>154</v>
      </c>
      <c r="N28" s="421"/>
      <c r="O28" s="421"/>
    </row>
    <row r="29" spans="1:16" ht="43.5" customHeight="1">
      <c r="A29" s="418"/>
      <c r="B29" s="421"/>
      <c r="C29" s="421"/>
      <c r="D29" s="421"/>
      <c r="E29" s="421"/>
      <c r="F29" s="421"/>
      <c r="G29" s="421"/>
      <c r="H29" s="421"/>
      <c r="I29" s="421"/>
      <c r="J29" s="421"/>
      <c r="K29" s="421"/>
      <c r="L29" s="421"/>
      <c r="M29" s="421"/>
      <c r="N29" s="421"/>
      <c r="O29" s="421"/>
    </row>
    <row r="30" spans="1:16" ht="25.5" hidden="1" customHeight="1">
      <c r="A30" s="418"/>
      <c r="B30" s="421"/>
      <c r="C30" s="421"/>
      <c r="D30" s="421"/>
      <c r="E30" s="421"/>
      <c r="F30" s="421"/>
      <c r="G30" s="421"/>
      <c r="H30" s="421"/>
      <c r="I30" s="421"/>
      <c r="J30" s="421"/>
      <c r="K30" s="421"/>
      <c r="L30" s="421"/>
      <c r="M30" s="421"/>
      <c r="N30" s="422"/>
    </row>
    <row r="31" spans="1:16" ht="37.5" customHeight="1">
      <c r="A31" s="3711"/>
      <c r="B31" s="3711"/>
      <c r="C31" s="3711"/>
      <c r="D31" s="3711"/>
      <c r="E31" s="3711"/>
      <c r="F31" s="3711"/>
      <c r="G31" s="3711"/>
      <c r="H31" s="3711"/>
      <c r="I31" s="3711"/>
      <c r="J31" s="3711"/>
      <c r="K31" s="3711"/>
      <c r="L31" s="3711"/>
      <c r="M31" s="3711"/>
      <c r="N31" s="3711"/>
      <c r="O31" s="3711"/>
      <c r="P31" s="3711"/>
    </row>
    <row r="32" spans="1:16" ht="26.25" customHeight="1">
      <c r="B32" s="422"/>
      <c r="C32" s="422"/>
      <c r="D32" s="422"/>
      <c r="E32" s="422"/>
      <c r="F32" s="422"/>
      <c r="G32" s="422"/>
      <c r="H32" s="422"/>
      <c r="I32" s="422"/>
      <c r="J32" s="422"/>
      <c r="K32" s="422"/>
      <c r="L32" s="422"/>
      <c r="M32" s="422"/>
      <c r="N32" s="422"/>
      <c r="O32" s="422"/>
      <c r="P32" s="422"/>
    </row>
    <row r="33" ht="25.5"/>
    <row r="34" ht="25.5"/>
    <row r="35" ht="25.5"/>
    <row r="36" ht="25.5"/>
    <row r="37" ht="25.5"/>
    <row r="38" ht="25.5"/>
    <row r="39" ht="25.5"/>
    <row r="40" ht="25.5"/>
    <row r="41" ht="25.5"/>
    <row r="42" ht="25.5"/>
    <row r="43" ht="25.5"/>
    <row r="44" ht="25.5"/>
    <row r="45" ht="25.5"/>
    <row r="46" ht="25.5"/>
    <row r="47" ht="25.5"/>
    <row r="48" ht="25.5"/>
    <row r="49" ht="25.5"/>
    <row r="50" ht="25.5"/>
    <row r="51" ht="25.5"/>
    <row r="52" ht="25.5"/>
    <row r="53" ht="25.5"/>
    <row r="54" ht="25.5"/>
    <row r="55" ht="25.5"/>
    <row r="56" ht="25.5"/>
    <row r="57" ht="25.5"/>
    <row r="58" ht="25.5"/>
    <row r="59" ht="25.5"/>
    <row r="60" ht="25.5"/>
    <row r="61" ht="25.5"/>
    <row r="62" ht="25.5"/>
    <row r="63" ht="25.5"/>
    <row r="64" ht="25.5"/>
    <row r="65" ht="25.5"/>
    <row r="66" ht="25.5"/>
    <row r="67" ht="25.5"/>
    <row r="68" ht="25.5"/>
    <row r="69" ht="25.5"/>
    <row r="70" ht="25.5"/>
    <row r="71" ht="25.5"/>
    <row r="72" ht="25.5"/>
    <row r="73" ht="25.5"/>
    <row r="74" ht="25.5"/>
    <row r="75" ht="25.5"/>
    <row r="76" ht="25.5"/>
    <row r="77" ht="25.5"/>
    <row r="78" ht="25.5"/>
    <row r="79" ht="25.5"/>
    <row r="80" ht="25.5"/>
    <row r="81" ht="25.5"/>
    <row r="82" ht="25.5"/>
    <row r="83" ht="25.5"/>
    <row r="84" ht="25.5"/>
    <row r="85" ht="25.5"/>
    <row r="86" ht="25.5"/>
    <row r="87" ht="25.5"/>
    <row r="88" ht="25.5"/>
    <row r="89" ht="25.5"/>
    <row r="90" ht="25.5"/>
    <row r="91" ht="25.5"/>
    <row r="92" ht="25.5"/>
    <row r="93" ht="25.5"/>
    <row r="94" ht="25.5"/>
    <row r="95" ht="25.5"/>
    <row r="96" ht="25.5"/>
    <row r="97" ht="25.5"/>
    <row r="98" ht="25.5"/>
    <row r="99" ht="25.5"/>
    <row r="100" ht="25.5"/>
    <row r="101" ht="25.5"/>
    <row r="102" ht="25.5"/>
    <row r="103" ht="25.5"/>
    <row r="104" ht="25.5"/>
    <row r="105" ht="25.5"/>
    <row r="106" ht="25.5"/>
    <row r="107" ht="25.5"/>
    <row r="108" ht="25.5"/>
    <row r="109" ht="25.5"/>
    <row r="110" ht="25.5"/>
    <row r="111" ht="25.5"/>
    <row r="112" ht="25.5"/>
    <row r="113" ht="25.5"/>
    <row r="114" ht="25.5"/>
    <row r="115" ht="25.5"/>
    <row r="116" ht="25.5"/>
    <row r="117" ht="25.5"/>
    <row r="118" ht="25.5"/>
    <row r="119" ht="25.5"/>
    <row r="120" ht="25.5"/>
    <row r="121" ht="25.5"/>
    <row r="122" ht="25.5"/>
    <row r="123" ht="25.5"/>
    <row r="124" ht="25.5"/>
    <row r="125" ht="25.5"/>
    <row r="126" ht="25.5"/>
    <row r="127" ht="25.5"/>
    <row r="128" ht="25.5"/>
    <row r="129" ht="25.5"/>
    <row r="130" ht="25.5"/>
    <row r="131" ht="25.5"/>
    <row r="132" ht="25.5"/>
    <row r="133" ht="25.5"/>
    <row r="134" ht="25.5"/>
    <row r="135" ht="25.5"/>
    <row r="136" ht="25.5"/>
    <row r="137" ht="25.5"/>
    <row r="138" ht="25.5"/>
    <row r="139" ht="25.5"/>
    <row r="140" ht="25.5"/>
    <row r="141" ht="25.5"/>
    <row r="142" ht="25.5"/>
    <row r="143" ht="25.5"/>
    <row r="144" ht="25.5"/>
    <row r="145" ht="25.5"/>
    <row r="146" ht="25.5"/>
    <row r="147" ht="25.5"/>
    <row r="148" ht="25.5"/>
    <row r="149" ht="25.5"/>
    <row r="150" ht="25.5"/>
    <row r="151" ht="25.5"/>
    <row r="152" ht="25.5"/>
    <row r="153" ht="25.5"/>
    <row r="154" ht="25.5"/>
    <row r="155" ht="25.5"/>
    <row r="156" ht="25.5"/>
    <row r="157" ht="25.5"/>
    <row r="158" ht="25.5"/>
    <row r="159" ht="25.5"/>
    <row r="160" ht="25.5"/>
    <row r="161" ht="25.5"/>
    <row r="162" ht="25.5"/>
    <row r="163" ht="25.5"/>
    <row r="164" ht="25.5"/>
    <row r="165" ht="25.5"/>
    <row r="166" ht="25.5"/>
    <row r="167" ht="25.5"/>
    <row r="168" ht="25.5"/>
    <row r="169" ht="25.5"/>
    <row r="170" ht="25.5"/>
    <row r="171" ht="25.5"/>
    <row r="172" ht="25.5"/>
    <row r="173" ht="25.5"/>
    <row r="174" ht="25.5"/>
    <row r="175" ht="25.5"/>
    <row r="176" ht="25.5"/>
    <row r="177" ht="25.5"/>
    <row r="178" ht="25.5"/>
    <row r="179" ht="25.5"/>
    <row r="180" ht="25.5"/>
    <row r="181" ht="25.5"/>
    <row r="182" ht="25.5"/>
    <row r="183" ht="25.5"/>
    <row r="184" ht="25.5"/>
    <row r="185" ht="25.5"/>
    <row r="186" ht="25.5"/>
    <row r="187" ht="25.5"/>
    <row r="188" ht="25.5"/>
    <row r="189" ht="25.5"/>
    <row r="190" ht="25.5"/>
    <row r="191" ht="25.5"/>
    <row r="192" ht="25.5"/>
    <row r="193" ht="25.5"/>
    <row r="194" ht="25.5"/>
    <row r="195" ht="25.5"/>
    <row r="196" ht="25.5"/>
    <row r="197" ht="25.5"/>
    <row r="198" ht="25.5"/>
    <row r="199" ht="25.5"/>
    <row r="200" ht="25.5"/>
    <row r="201" ht="25.5"/>
    <row r="202" ht="25.5"/>
    <row r="203" ht="25.5"/>
    <row r="204" ht="25.5"/>
    <row r="205" ht="25.5"/>
    <row r="206" ht="25.5"/>
    <row r="207" ht="25.5"/>
    <row r="208" ht="25.5"/>
    <row r="209" ht="25.5"/>
    <row r="210" ht="25.5"/>
    <row r="211" ht="25.5"/>
    <row r="212" ht="25.5"/>
    <row r="213" ht="25.5"/>
    <row r="214" ht="25.5"/>
    <row r="215" ht="25.5"/>
    <row r="216" ht="25.5"/>
    <row r="217" ht="25.5"/>
    <row r="218" ht="25.5"/>
    <row r="219" ht="25.5"/>
    <row r="220" ht="25.5"/>
    <row r="221" ht="25.5"/>
    <row r="222" ht="25.5"/>
    <row r="223" ht="25.5"/>
    <row r="224" ht="25.5"/>
    <row r="225" ht="25.5"/>
    <row r="226" ht="25.5"/>
    <row r="227" ht="25.5"/>
    <row r="228" ht="25.5"/>
    <row r="229" ht="25.5"/>
    <row r="230" ht="25.5"/>
    <row r="231" ht="25.5"/>
    <row r="232" ht="25.5"/>
    <row r="233" ht="25.5"/>
    <row r="234" ht="25.5"/>
    <row r="235" ht="25.5"/>
    <row r="236" ht="25.5"/>
    <row r="237" ht="25.5"/>
    <row r="238" ht="25.5"/>
    <row r="239" ht="25.5"/>
    <row r="240" ht="25.5"/>
    <row r="241" ht="25.5"/>
    <row r="242" ht="25.5"/>
    <row r="243" ht="25.5"/>
    <row r="244" ht="25.5"/>
    <row r="245" ht="25.5"/>
    <row r="246" ht="25.5"/>
    <row r="247" ht="25.5"/>
    <row r="248" ht="25.5"/>
    <row r="249" ht="25.5"/>
    <row r="250" ht="25.5"/>
    <row r="251" ht="25.5"/>
    <row r="252" ht="25.5"/>
    <row r="253" ht="25.5"/>
    <row r="254" ht="25.5"/>
    <row r="255" ht="25.5"/>
    <row r="256" ht="25.5"/>
    <row r="257" ht="25.5"/>
    <row r="258" ht="25.5"/>
    <row r="259" ht="25.5"/>
    <row r="260" ht="25.5"/>
    <row r="261" ht="25.5"/>
    <row r="262" ht="25.5"/>
    <row r="263" ht="25.5"/>
    <row r="264" ht="25.5"/>
    <row r="265" ht="25.5"/>
    <row r="266" ht="25.5"/>
    <row r="267" ht="25.5"/>
    <row r="268" ht="25.5"/>
    <row r="269" ht="25.5"/>
    <row r="270" ht="25.5"/>
    <row r="271" ht="25.5"/>
    <row r="272" ht="25.5"/>
    <row r="273" ht="25.5"/>
    <row r="274" ht="25.5"/>
    <row r="275" ht="25.5"/>
    <row r="276" ht="25.5"/>
    <row r="277" ht="25.5"/>
    <row r="278" ht="25.5"/>
    <row r="279" ht="25.5"/>
    <row r="280" ht="25.5"/>
    <row r="281" ht="25.5"/>
    <row r="282" ht="25.5"/>
    <row r="283" ht="25.5"/>
    <row r="284" ht="25.5"/>
    <row r="285" ht="25.5"/>
    <row r="286" ht="25.5"/>
    <row r="287" ht="25.5"/>
    <row r="288" ht="25.5"/>
    <row r="289" ht="25.5"/>
    <row r="290" ht="25.5"/>
    <row r="291" ht="25.5"/>
    <row r="292" ht="25.5"/>
    <row r="293" ht="25.5"/>
    <row r="294" ht="25.5"/>
    <row r="295" ht="25.5"/>
    <row r="296" ht="25.5"/>
    <row r="297" ht="25.5"/>
    <row r="298" ht="25.5"/>
    <row r="299" ht="25.5"/>
    <row r="300" ht="25.5"/>
    <row r="301" ht="25.5"/>
    <row r="302" ht="25.5"/>
    <row r="303" ht="25.5"/>
    <row r="304" ht="25.5"/>
    <row r="305" ht="25.5"/>
    <row r="306" ht="25.5"/>
    <row r="307" ht="25.5"/>
    <row r="308" ht="25.5"/>
    <row r="309" ht="25.5"/>
    <row r="310" ht="25.5"/>
    <row r="311" ht="25.5"/>
    <row r="312" ht="25.5"/>
    <row r="313" ht="25.5"/>
    <row r="314" ht="25.5"/>
    <row r="315" ht="25.5"/>
    <row r="316" ht="25.5"/>
    <row r="317" ht="25.5"/>
    <row r="318" ht="25.5"/>
    <row r="319" ht="25.5"/>
    <row r="320" ht="25.5"/>
    <row r="321" ht="25.5"/>
    <row r="322" ht="25.5"/>
    <row r="323" ht="25.5"/>
    <row r="324" ht="25.5"/>
    <row r="325" ht="25.5"/>
    <row r="326" ht="25.5"/>
    <row r="327" ht="25.5"/>
    <row r="328" ht="25.5"/>
    <row r="329" ht="25.5"/>
    <row r="330" ht="25.5"/>
    <row r="331" ht="25.5"/>
    <row r="332" ht="25.5"/>
    <row r="333" ht="25.5"/>
    <row r="334" ht="25.5"/>
    <row r="335" ht="25.5"/>
    <row r="336" ht="25.5"/>
    <row r="337" ht="25.5"/>
    <row r="338" ht="25.5"/>
    <row r="339" ht="25.5"/>
    <row r="340" ht="25.5"/>
    <row r="341" ht="25.5"/>
    <row r="342" ht="25.5"/>
    <row r="343" ht="25.5"/>
    <row r="344" ht="25.5"/>
    <row r="345" ht="25.5"/>
    <row r="346" ht="25.5"/>
    <row r="347" ht="25.5"/>
    <row r="348" ht="25.5"/>
    <row r="349" ht="25.5"/>
    <row r="350" ht="25.5"/>
    <row r="351" ht="25.5"/>
    <row r="352" ht="25.5"/>
    <row r="353" ht="25.5"/>
    <row r="354" ht="25.5"/>
    <row r="355" ht="25.5"/>
    <row r="356" ht="25.5"/>
    <row r="357" ht="25.5"/>
    <row r="358" ht="25.5"/>
    <row r="359" ht="25.5"/>
    <row r="360" ht="25.5"/>
    <row r="361" ht="25.5"/>
    <row r="362" ht="25.5"/>
    <row r="363" ht="25.5"/>
    <row r="364" ht="25.5"/>
    <row r="365" ht="25.5"/>
    <row r="366" ht="25.5"/>
    <row r="367" ht="25.5"/>
    <row r="368" ht="25.5"/>
    <row r="369" ht="25.5"/>
    <row r="370" ht="25.5"/>
    <row r="371" ht="25.5"/>
    <row r="372" ht="25.5"/>
    <row r="373" ht="25.5"/>
    <row r="374" ht="25.5"/>
    <row r="375" ht="25.5"/>
    <row r="376" ht="25.5"/>
    <row r="377" ht="25.5"/>
    <row r="378" ht="25.5"/>
    <row r="379" ht="25.5"/>
    <row r="380" ht="25.5"/>
    <row r="381" ht="25.5"/>
    <row r="382" ht="25.5"/>
    <row r="383" ht="25.5"/>
    <row r="384" ht="25.5"/>
    <row r="385" ht="25.5"/>
    <row r="386" ht="25.5"/>
    <row r="387" ht="25.5"/>
    <row r="388" ht="25.5"/>
    <row r="389" ht="25.5"/>
    <row r="390" ht="25.5"/>
    <row r="391" ht="25.5"/>
    <row r="392" ht="25.5"/>
    <row r="393" ht="25.5"/>
    <row r="394" ht="25.5"/>
    <row r="395" ht="25.5"/>
    <row r="396" ht="25.5"/>
    <row r="397" ht="25.5"/>
    <row r="398" ht="25.5"/>
    <row r="399" ht="25.5"/>
    <row r="400" ht="25.5"/>
    <row r="401" ht="25.5"/>
    <row r="402" ht="25.5"/>
    <row r="403" ht="25.5"/>
    <row r="404" ht="25.5"/>
    <row r="405" ht="25.5"/>
    <row r="406" ht="25.5"/>
    <row r="407" ht="25.5"/>
    <row r="408" ht="25.5"/>
    <row r="409" ht="25.5"/>
    <row r="410" ht="25.5"/>
    <row r="411" ht="25.5"/>
    <row r="412" ht="25.5"/>
    <row r="413" ht="25.5"/>
    <row r="414" ht="25.5"/>
    <row r="415" ht="25.5"/>
    <row r="416" ht="25.5"/>
    <row r="417" ht="25.5"/>
    <row r="418" ht="25.5"/>
    <row r="419" ht="25.5"/>
    <row r="420" ht="25.5"/>
    <row r="421" ht="25.5"/>
    <row r="422" ht="25.5"/>
    <row r="423" ht="25.5"/>
    <row r="424" ht="25.5"/>
    <row r="425" ht="25.5"/>
    <row r="426" ht="25.5"/>
    <row r="427" ht="25.5"/>
    <row r="428" ht="25.5"/>
    <row r="429" ht="25.5"/>
    <row r="430" ht="25.5"/>
    <row r="431" ht="25.5"/>
    <row r="432" ht="25.5"/>
    <row r="433" ht="25.5"/>
    <row r="434" ht="25.5"/>
    <row r="435" ht="25.5"/>
    <row r="436" ht="25.5"/>
    <row r="437" ht="25.5"/>
    <row r="438" ht="25.5"/>
    <row r="439" ht="25.5"/>
    <row r="440" ht="25.5"/>
    <row r="441" ht="25.5"/>
    <row r="442" ht="25.5"/>
    <row r="443" ht="25.5"/>
    <row r="444" ht="25.5"/>
    <row r="445" ht="25.5"/>
    <row r="446" ht="25.5"/>
    <row r="447" ht="25.5"/>
    <row r="448" ht="25.5"/>
    <row r="449" ht="25.5"/>
    <row r="450" ht="25.5"/>
    <row r="451" ht="25.5"/>
    <row r="452" ht="25.5"/>
    <row r="453" ht="25.5"/>
    <row r="454" ht="25.5"/>
    <row r="455" ht="25.5"/>
    <row r="456" ht="25.5"/>
    <row r="457" ht="25.5"/>
    <row r="458" ht="25.5"/>
    <row r="459" ht="25.5"/>
    <row r="460" ht="25.5"/>
    <row r="461" ht="25.5"/>
    <row r="462" ht="25.5"/>
    <row r="463" ht="25.5"/>
    <row r="464" ht="25.5"/>
    <row r="465" ht="25.5"/>
    <row r="466" ht="25.5"/>
    <row r="467" ht="25.5"/>
    <row r="468" ht="25.5"/>
    <row r="469" ht="25.5"/>
    <row r="470" ht="25.5"/>
    <row r="471" ht="25.5"/>
    <row r="472" ht="25.5"/>
    <row r="473" ht="25.5"/>
    <row r="474" ht="25.5"/>
    <row r="475" ht="25.5"/>
    <row r="476" ht="25.5"/>
    <row r="477" ht="25.5"/>
    <row r="478" ht="25.5"/>
    <row r="479" ht="25.5"/>
    <row r="480" ht="25.5"/>
    <row r="481" ht="25.5"/>
    <row r="482" ht="25.5"/>
    <row r="483" ht="25.5"/>
    <row r="484" ht="25.5"/>
    <row r="485" ht="25.5"/>
    <row r="486" ht="25.5"/>
    <row r="487" ht="25.5"/>
    <row r="488" ht="25.5"/>
    <row r="489" ht="25.5"/>
    <row r="490" ht="25.5"/>
    <row r="491" ht="25.5"/>
    <row r="492" ht="25.5"/>
    <row r="493" ht="25.5"/>
    <row r="494" ht="25.5"/>
    <row r="495" ht="25.5"/>
    <row r="496" ht="25.5"/>
    <row r="497" ht="25.5"/>
    <row r="498" ht="25.5"/>
    <row r="499" ht="25.5"/>
    <row r="500" ht="25.5"/>
    <row r="501" ht="25.5"/>
    <row r="502" ht="25.5"/>
    <row r="503" ht="25.5"/>
    <row r="504" ht="25.5"/>
    <row r="505" ht="25.5"/>
    <row r="506" ht="25.5"/>
    <row r="507" ht="25.5"/>
    <row r="508" ht="25.5"/>
    <row r="509" ht="25.5"/>
    <row r="510" ht="25.5"/>
    <row r="511" ht="25.5"/>
    <row r="512" ht="25.5"/>
    <row r="513" ht="25.5"/>
    <row r="514" ht="25.5"/>
    <row r="515" ht="25.5"/>
    <row r="516" ht="25.5"/>
    <row r="517" ht="25.5"/>
    <row r="518" ht="25.5"/>
    <row r="519" ht="25.5"/>
    <row r="520" ht="25.5"/>
    <row r="521" ht="25.5"/>
    <row r="522" ht="25.5"/>
    <row r="523" ht="25.5"/>
    <row r="524" ht="25.5"/>
    <row r="525" ht="25.5"/>
    <row r="526" ht="25.5"/>
    <row r="527" ht="25.5"/>
    <row r="528" ht="25.5"/>
    <row r="529" ht="25.5"/>
    <row r="530" ht="25.5"/>
    <row r="531" ht="25.5"/>
    <row r="532" ht="25.5"/>
    <row r="533" ht="25.5"/>
    <row r="534" ht="25.5"/>
    <row r="535" ht="25.5"/>
    <row r="536" ht="25.5"/>
    <row r="537" ht="25.5"/>
    <row r="538" ht="25.5"/>
    <row r="539" ht="25.5"/>
    <row r="540" ht="25.5"/>
    <row r="541" ht="25.5"/>
    <row r="542" ht="25.5"/>
    <row r="543" ht="25.5"/>
    <row r="544" ht="25.5"/>
    <row r="545" ht="25.5"/>
    <row r="546" ht="25.5"/>
    <row r="547" ht="25.5"/>
    <row r="548" ht="25.5"/>
    <row r="549" ht="25.5"/>
    <row r="550" ht="25.5"/>
    <row r="551" ht="25.5"/>
    <row r="552" ht="25.5"/>
    <row r="553" ht="25.5"/>
    <row r="554" ht="25.5"/>
    <row r="555" ht="25.5"/>
    <row r="556" ht="25.5"/>
    <row r="557" ht="25.5"/>
    <row r="558" ht="25.5"/>
    <row r="559" ht="25.5"/>
    <row r="560" ht="25.5"/>
    <row r="561" ht="25.5"/>
    <row r="562" ht="25.5"/>
    <row r="563" ht="25.5"/>
    <row r="564" ht="25.5"/>
    <row r="565" ht="25.5"/>
    <row r="566" ht="25.5"/>
    <row r="567" ht="25.5"/>
    <row r="568" ht="25.5"/>
    <row r="569" ht="25.5"/>
    <row r="570" ht="25.5"/>
    <row r="571" ht="25.5"/>
    <row r="572" ht="25.5"/>
    <row r="573" ht="25.5"/>
    <row r="574" ht="25.5"/>
    <row r="575" ht="25.5"/>
    <row r="576" ht="25.5"/>
    <row r="577" ht="25.5"/>
    <row r="578" ht="25.5"/>
    <row r="579" ht="25.5"/>
    <row r="580" ht="25.5"/>
    <row r="581" ht="25.5"/>
    <row r="582" ht="25.5"/>
    <row r="583" ht="25.5"/>
    <row r="584" ht="25.5"/>
    <row r="585" ht="25.5"/>
    <row r="586" ht="25.5"/>
    <row r="587" ht="25.5"/>
    <row r="588" ht="25.5"/>
    <row r="589" ht="25.5"/>
    <row r="590" ht="25.5"/>
    <row r="591" ht="25.5"/>
    <row r="592" ht="25.5"/>
    <row r="593" ht="25.5"/>
    <row r="594" ht="25.5"/>
    <row r="595" ht="25.5"/>
    <row r="596" ht="25.5"/>
    <row r="597" ht="25.5"/>
    <row r="598" ht="25.5"/>
    <row r="599" ht="25.5"/>
    <row r="600" ht="25.5"/>
    <row r="601" ht="25.5"/>
    <row r="602" ht="25.5"/>
    <row r="603" ht="25.5"/>
    <row r="604" ht="25.5"/>
    <row r="605" ht="25.5"/>
    <row r="606" ht="25.5"/>
    <row r="607" ht="25.5"/>
    <row r="608" ht="25.5"/>
    <row r="609" ht="25.5"/>
    <row r="610" ht="25.5"/>
    <row r="611" ht="25.5"/>
    <row r="612" ht="25.5"/>
    <row r="613" ht="25.5"/>
    <row r="614" ht="25.5"/>
    <row r="615" ht="25.5"/>
    <row r="616" ht="25.5"/>
    <row r="617" ht="25.5"/>
    <row r="618" ht="25.5"/>
    <row r="619" ht="25.5"/>
    <row r="620" ht="25.5"/>
    <row r="621" ht="25.5"/>
    <row r="622" ht="25.5"/>
    <row r="623" ht="25.5"/>
    <row r="624" ht="25.5"/>
    <row r="625" ht="25.5"/>
    <row r="626" ht="25.5"/>
    <row r="627" ht="25.5"/>
    <row r="628" ht="25.5"/>
    <row r="629" ht="25.5"/>
    <row r="630" ht="25.5"/>
    <row r="631" ht="25.5"/>
    <row r="632" ht="25.5"/>
    <row r="633" ht="25.5"/>
    <row r="634" ht="25.5"/>
    <row r="635" ht="25.5"/>
    <row r="636" ht="25.5"/>
    <row r="637" ht="25.5"/>
    <row r="638" ht="25.5"/>
    <row r="639" ht="25.5"/>
    <row r="640" ht="25.5"/>
    <row r="641" ht="25.5"/>
    <row r="642" ht="25.5"/>
    <row r="643" ht="25.5"/>
    <row r="644" ht="25.5"/>
    <row r="645" ht="25.5"/>
    <row r="646" ht="25.5"/>
    <row r="647" ht="25.5"/>
    <row r="648" ht="25.5"/>
    <row r="649" ht="25.5"/>
    <row r="650" ht="25.5"/>
    <row r="651" ht="25.5"/>
    <row r="652" ht="25.5"/>
    <row r="653" ht="25.5"/>
    <row r="654" ht="25.5"/>
    <row r="655" ht="25.5"/>
    <row r="656" ht="25.5"/>
    <row r="657" ht="25.5"/>
    <row r="658" ht="25.5"/>
    <row r="659" ht="25.5"/>
    <row r="660" ht="25.5"/>
    <row r="661" ht="25.5"/>
    <row r="662" ht="25.5"/>
    <row r="663" ht="25.5"/>
    <row r="664" ht="25.5"/>
    <row r="665" ht="25.5"/>
    <row r="666" ht="25.5"/>
    <row r="667" ht="25.5"/>
    <row r="668" ht="25.5"/>
    <row r="669" ht="25.5"/>
    <row r="670" ht="25.5"/>
    <row r="671" ht="25.5"/>
    <row r="672" ht="25.5"/>
    <row r="673" ht="25.5"/>
    <row r="674" ht="25.5"/>
    <row r="675" ht="25.5"/>
    <row r="676" ht="25.5"/>
    <row r="677" ht="25.5"/>
    <row r="678" ht="25.5"/>
    <row r="679" ht="25.5"/>
    <row r="680" ht="25.5"/>
    <row r="681" ht="25.5"/>
    <row r="682" ht="25.5"/>
    <row r="683" ht="25.5"/>
    <row r="684" ht="25.5"/>
    <row r="685" ht="25.5"/>
    <row r="686" ht="25.5"/>
    <row r="687" ht="25.5"/>
    <row r="688" ht="25.5"/>
    <row r="689" ht="25.5"/>
    <row r="690" ht="25.5"/>
    <row r="691" ht="25.5"/>
    <row r="692" ht="25.5"/>
    <row r="693" ht="25.5"/>
    <row r="694" ht="25.5"/>
    <row r="695" ht="25.5"/>
    <row r="696" ht="25.5"/>
    <row r="697" ht="25.5"/>
    <row r="698" ht="25.5"/>
    <row r="699" ht="25.5"/>
    <row r="700" ht="25.5"/>
    <row r="701" ht="25.5"/>
    <row r="702" ht="25.5"/>
    <row r="703" ht="25.5"/>
    <row r="704" ht="25.5"/>
    <row r="705" ht="25.5"/>
    <row r="706" ht="25.5"/>
    <row r="707" ht="25.5"/>
    <row r="708" ht="25.5"/>
    <row r="709" ht="25.5"/>
    <row r="710" ht="25.5"/>
    <row r="711" ht="25.5"/>
    <row r="712" ht="25.5"/>
    <row r="713" ht="25.5"/>
    <row r="714" ht="25.5"/>
    <row r="715" ht="25.5"/>
    <row r="716" ht="25.5"/>
    <row r="717" ht="25.5"/>
    <row r="718" ht="25.5"/>
    <row r="719" ht="25.5"/>
    <row r="720" ht="25.5"/>
    <row r="721" ht="25.5"/>
    <row r="722" ht="25.5"/>
    <row r="723" ht="25.5"/>
    <row r="724" ht="25.5"/>
    <row r="725" ht="25.5"/>
    <row r="726" ht="25.5"/>
    <row r="727" ht="25.5"/>
    <row r="728" ht="25.5"/>
    <row r="729" ht="25.5"/>
    <row r="730" ht="25.5"/>
    <row r="731" ht="25.5"/>
    <row r="732" ht="25.5"/>
    <row r="733" ht="25.5"/>
    <row r="734" ht="25.5"/>
    <row r="735" ht="25.5"/>
    <row r="736" ht="25.5"/>
    <row r="737" ht="25.5"/>
    <row r="738" ht="25.5"/>
    <row r="739" ht="25.5"/>
    <row r="740" ht="25.5"/>
    <row r="741" ht="25.5"/>
    <row r="742" ht="25.5"/>
    <row r="743" ht="25.5"/>
    <row r="744" ht="25.5"/>
    <row r="745" ht="25.5"/>
    <row r="746" ht="25.5"/>
    <row r="747" ht="25.5"/>
    <row r="748" ht="25.5"/>
    <row r="749" ht="25.5"/>
    <row r="750" ht="25.5"/>
    <row r="751" ht="25.5"/>
    <row r="752" ht="25.5"/>
    <row r="753" ht="25.5"/>
    <row r="754" ht="25.5"/>
    <row r="755" ht="25.5"/>
    <row r="756" ht="25.5"/>
    <row r="757" ht="25.5"/>
    <row r="758" ht="25.5"/>
    <row r="759" ht="25.5"/>
    <row r="760" ht="25.5"/>
    <row r="761" ht="25.5"/>
    <row r="762" ht="25.5"/>
    <row r="763" ht="25.5"/>
    <row r="764" ht="25.5"/>
    <row r="765" ht="25.5"/>
    <row r="766" ht="25.5"/>
    <row r="767" ht="25.5"/>
    <row r="768" ht="25.5"/>
    <row r="769" ht="25.5"/>
    <row r="770" ht="25.5"/>
    <row r="771" ht="25.5"/>
    <row r="772" ht="25.5"/>
    <row r="773" ht="25.5"/>
    <row r="774" ht="25.5"/>
    <row r="775" ht="25.5"/>
    <row r="776" ht="25.5"/>
    <row r="777" ht="25.5"/>
    <row r="778" ht="25.5"/>
    <row r="779" ht="25.5"/>
    <row r="780" ht="25.5"/>
    <row r="781" ht="25.5"/>
    <row r="782" ht="25.5"/>
    <row r="783" ht="25.5"/>
    <row r="784" ht="25.5"/>
    <row r="785" ht="25.5"/>
    <row r="786" ht="25.5"/>
    <row r="787" ht="25.5"/>
    <row r="788" ht="25.5"/>
    <row r="789" ht="25.5"/>
    <row r="790" ht="25.5"/>
    <row r="791" ht="25.5"/>
    <row r="792" ht="25.5"/>
    <row r="793" ht="25.5"/>
    <row r="794" ht="25.5"/>
    <row r="795" ht="25.5"/>
    <row r="796" ht="25.5"/>
    <row r="797" ht="25.5"/>
    <row r="798" ht="25.5"/>
    <row r="799" ht="25.5"/>
    <row r="800" ht="25.5"/>
    <row r="801" ht="25.5"/>
    <row r="802" ht="25.5"/>
    <row r="803" ht="25.5"/>
    <row r="804" ht="25.5"/>
    <row r="805" ht="25.5"/>
    <row r="806" ht="25.5"/>
    <row r="807" ht="25.5"/>
    <row r="808" ht="25.5"/>
    <row r="809" ht="25.5"/>
    <row r="810" ht="25.5"/>
    <row r="811" ht="25.5"/>
    <row r="812" ht="25.5"/>
    <row r="813" ht="25.5"/>
    <row r="814" ht="25.5"/>
    <row r="815" ht="25.5"/>
    <row r="816" ht="25.5"/>
    <row r="817" ht="25.5"/>
    <row r="818" ht="25.5"/>
    <row r="819" ht="25.5"/>
    <row r="820" ht="25.5"/>
    <row r="821" ht="25.5"/>
    <row r="822" ht="25.5"/>
    <row r="823" ht="25.5"/>
    <row r="824" ht="25.5"/>
    <row r="825" ht="25.5"/>
    <row r="826" ht="25.5"/>
    <row r="827" ht="25.5"/>
    <row r="828" ht="25.5"/>
    <row r="829" ht="25.5"/>
    <row r="830" ht="25.5"/>
    <row r="831" ht="25.5"/>
    <row r="832" ht="25.5"/>
    <row r="833" ht="25.5"/>
    <row r="834" ht="25.5"/>
    <row r="835" ht="25.5"/>
    <row r="836" ht="25.5"/>
    <row r="837" ht="25.5"/>
    <row r="838" ht="25.5"/>
    <row r="839" ht="25.5"/>
    <row r="840" ht="25.5"/>
    <row r="841" ht="25.5"/>
    <row r="842" ht="25.5"/>
    <row r="843" ht="25.5"/>
    <row r="844" ht="25.5"/>
    <row r="845" ht="25.5"/>
    <row r="846" ht="25.5"/>
    <row r="847" ht="25.5"/>
    <row r="848" ht="25.5"/>
    <row r="849" ht="25.5"/>
    <row r="850" ht="25.5"/>
    <row r="851" ht="25.5"/>
    <row r="852" ht="25.5"/>
    <row r="853" ht="25.5"/>
    <row r="854" ht="25.5"/>
    <row r="855" ht="25.5"/>
    <row r="856" ht="25.5"/>
    <row r="857" ht="25.5"/>
    <row r="858" ht="25.5"/>
    <row r="859" ht="25.5"/>
    <row r="860" ht="25.5"/>
    <row r="861" ht="25.5"/>
    <row r="862" ht="25.5"/>
    <row r="863" ht="25.5"/>
    <row r="864" ht="25.5"/>
    <row r="865" ht="25.5"/>
    <row r="866" ht="25.5"/>
    <row r="867" ht="25.5"/>
    <row r="868" ht="25.5"/>
    <row r="869" ht="25.5"/>
    <row r="870" ht="25.5"/>
    <row r="871" ht="25.5"/>
    <row r="872" ht="25.5"/>
    <row r="873" ht="25.5"/>
    <row r="874" ht="25.5"/>
    <row r="875" ht="25.5"/>
    <row r="876" ht="25.5"/>
    <row r="877" ht="25.5"/>
    <row r="878" ht="25.5"/>
    <row r="879" ht="25.5"/>
    <row r="880" ht="25.5"/>
    <row r="881" ht="25.5"/>
    <row r="882" ht="25.5"/>
    <row r="883" ht="25.5"/>
    <row r="884" ht="25.5"/>
    <row r="885" ht="25.5"/>
    <row r="886" ht="25.5"/>
    <row r="887" ht="25.5"/>
    <row r="888" ht="25.5"/>
    <row r="889" ht="25.5"/>
    <row r="890" ht="25.5"/>
    <row r="891" ht="25.5"/>
    <row r="892" ht="25.5"/>
    <row r="893" ht="25.5"/>
    <row r="894" ht="25.5"/>
    <row r="895" ht="25.5"/>
    <row r="896" ht="25.5"/>
    <row r="897" ht="25.5"/>
    <row r="898" ht="25.5"/>
    <row r="899" ht="25.5"/>
    <row r="900" ht="25.5"/>
    <row r="901" ht="25.5"/>
    <row r="902" ht="25.5"/>
    <row r="903" ht="25.5"/>
    <row r="904" ht="25.5"/>
    <row r="905" ht="25.5"/>
    <row r="906" ht="25.5"/>
    <row r="907" ht="25.5"/>
    <row r="908" ht="25.5"/>
    <row r="909" ht="25.5"/>
    <row r="910" ht="25.5"/>
    <row r="911" ht="25.5"/>
    <row r="912" ht="25.5"/>
    <row r="913" ht="25.5"/>
    <row r="914" ht="25.5"/>
    <row r="915" ht="25.5"/>
    <row r="916" ht="25.5"/>
    <row r="917" ht="25.5"/>
    <row r="918" ht="25.5"/>
    <row r="919" ht="25.5"/>
    <row r="920" ht="25.5"/>
    <row r="921" ht="25.5"/>
    <row r="922" ht="25.5"/>
    <row r="923" ht="25.5"/>
    <row r="924" ht="25.5"/>
    <row r="925" ht="25.5"/>
    <row r="926" ht="25.5"/>
    <row r="927" ht="25.5"/>
    <row r="928" ht="25.5"/>
    <row r="929" ht="25.5"/>
    <row r="930" ht="25.5"/>
    <row r="931" ht="25.5"/>
    <row r="932" ht="25.5"/>
    <row r="933" ht="25.5"/>
    <row r="934" ht="25.5"/>
    <row r="935" ht="25.5"/>
    <row r="936" ht="25.5"/>
    <row r="937" ht="25.5"/>
    <row r="938" ht="25.5"/>
    <row r="939" ht="25.5"/>
    <row r="940" ht="25.5"/>
    <row r="941" ht="25.5"/>
    <row r="942" ht="25.5"/>
    <row r="943" ht="25.5"/>
    <row r="944" ht="25.5"/>
    <row r="945" ht="25.5"/>
    <row r="946" ht="25.5"/>
    <row r="947" ht="25.5"/>
    <row r="948" ht="25.5"/>
    <row r="949" ht="25.5"/>
    <row r="950" ht="25.5"/>
    <row r="951" ht="25.5"/>
    <row r="952" ht="25.5"/>
    <row r="953" ht="25.5"/>
    <row r="954" ht="25.5"/>
    <row r="955" ht="25.5"/>
    <row r="956" ht="25.5"/>
    <row r="957" ht="25.5"/>
    <row r="958" ht="25.5"/>
    <row r="959" ht="25.5"/>
    <row r="960" ht="25.5"/>
    <row r="961" ht="25.5"/>
    <row r="962" ht="25.5"/>
    <row r="963" ht="25.5"/>
    <row r="964" ht="25.5"/>
    <row r="965" ht="25.5"/>
    <row r="966" ht="25.5"/>
    <row r="967" ht="25.5"/>
    <row r="968" ht="25.5"/>
    <row r="969" ht="25.5"/>
    <row r="970" ht="25.5"/>
    <row r="971" ht="25.5"/>
    <row r="972" ht="25.5"/>
    <row r="973" ht="25.5"/>
    <row r="974" ht="25.5"/>
    <row r="975" ht="25.5"/>
    <row r="976" ht="25.5"/>
    <row r="977" ht="25.5"/>
    <row r="978" ht="25.5"/>
    <row r="979" ht="25.5"/>
    <row r="980" ht="25.5"/>
    <row r="981" ht="25.5"/>
    <row r="982" ht="25.5"/>
    <row r="983" ht="25.5"/>
    <row r="984" ht="25.5"/>
    <row r="985" ht="25.5"/>
    <row r="986" ht="25.5"/>
    <row r="987" ht="25.5"/>
    <row r="988" ht="25.5"/>
    <row r="989" ht="25.5"/>
    <row r="990" ht="25.5"/>
    <row r="991" ht="25.5"/>
  </sheetData>
  <mergeCells count="12">
    <mergeCell ref="A31:P31"/>
    <mergeCell ref="E6:G6"/>
    <mergeCell ref="H6:J6"/>
    <mergeCell ref="A2:P2"/>
    <mergeCell ref="A1:T1"/>
    <mergeCell ref="B5:D5"/>
    <mergeCell ref="E5:G5"/>
    <mergeCell ref="H5:J5"/>
    <mergeCell ref="K5:M6"/>
    <mergeCell ref="B6:D6"/>
    <mergeCell ref="A3:M3"/>
    <mergeCell ref="A5:A7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K52"/>
  <sheetViews>
    <sheetView topLeftCell="A16" workbookViewId="0">
      <selection activeCell="A48" sqref="A48:M51"/>
    </sheetView>
  </sheetViews>
  <sheetFormatPr defaultRowHeight="12.75"/>
  <cols>
    <col min="1" max="1" width="37.5703125" style="27" customWidth="1"/>
    <col min="2" max="2" width="8.140625" style="27" customWidth="1"/>
    <col min="3" max="3" width="7.7109375" style="27" customWidth="1"/>
    <col min="4" max="4" width="4.5703125" style="27" customWidth="1"/>
    <col min="5" max="5" width="7.5703125" style="27" customWidth="1"/>
    <col min="6" max="6" width="7.7109375" style="27" customWidth="1"/>
    <col min="7" max="7" width="5" style="27" customWidth="1"/>
    <col min="8" max="9" width="7.42578125" style="27" customWidth="1"/>
    <col min="10" max="10" width="5.7109375" style="27" bestFit="1" customWidth="1"/>
    <col min="11" max="11" width="7.7109375" style="27" customWidth="1"/>
    <col min="12" max="12" width="7.28515625" style="27" customWidth="1"/>
    <col min="13" max="13" width="5" style="27" customWidth="1"/>
    <col min="14" max="15" width="7.28515625" style="27" customWidth="1"/>
    <col min="16" max="16" width="7" style="27" customWidth="1"/>
    <col min="17" max="115" width="9.140625" style="26"/>
    <col min="116" max="256" width="9.140625" style="27"/>
    <col min="257" max="257" width="37.5703125" style="27" customWidth="1"/>
    <col min="258" max="258" width="7" style="27" customWidth="1"/>
    <col min="259" max="259" width="7.7109375" style="27" customWidth="1"/>
    <col min="260" max="260" width="4.5703125" style="27" customWidth="1"/>
    <col min="261" max="261" width="6.42578125" style="27" customWidth="1"/>
    <col min="262" max="262" width="7.7109375" style="27" customWidth="1"/>
    <col min="263" max="263" width="5" style="27" customWidth="1"/>
    <col min="264" max="264" width="6.140625" style="27" customWidth="1"/>
    <col min="265" max="265" width="7.42578125" style="27" customWidth="1"/>
    <col min="266" max="266" width="5.7109375" style="27" bestFit="1" customWidth="1"/>
    <col min="267" max="267" width="6.7109375" style="27" customWidth="1"/>
    <col min="268" max="268" width="7.28515625" style="27" customWidth="1"/>
    <col min="269" max="269" width="5" style="27" customWidth="1"/>
    <col min="270" max="270" width="6.28515625" style="27" customWidth="1"/>
    <col min="271" max="271" width="7.28515625" style="27" customWidth="1"/>
    <col min="272" max="272" width="6" style="27" customWidth="1"/>
    <col min="273" max="512" width="9.140625" style="27"/>
    <col min="513" max="513" width="37.5703125" style="27" customWidth="1"/>
    <col min="514" max="514" width="7" style="27" customWidth="1"/>
    <col min="515" max="515" width="7.7109375" style="27" customWidth="1"/>
    <col min="516" max="516" width="4.5703125" style="27" customWidth="1"/>
    <col min="517" max="517" width="6.42578125" style="27" customWidth="1"/>
    <col min="518" max="518" width="7.7109375" style="27" customWidth="1"/>
    <col min="519" max="519" width="5" style="27" customWidth="1"/>
    <col min="520" max="520" width="6.140625" style="27" customWidth="1"/>
    <col min="521" max="521" width="7.42578125" style="27" customWidth="1"/>
    <col min="522" max="522" width="5.7109375" style="27" bestFit="1" customWidth="1"/>
    <col min="523" max="523" width="6.7109375" style="27" customWidth="1"/>
    <col min="524" max="524" width="7.28515625" style="27" customWidth="1"/>
    <col min="525" max="525" width="5" style="27" customWidth="1"/>
    <col min="526" max="526" width="6.28515625" style="27" customWidth="1"/>
    <col min="527" max="527" width="7.28515625" style="27" customWidth="1"/>
    <col min="528" max="528" width="6" style="27" customWidth="1"/>
    <col min="529" max="768" width="9.140625" style="27"/>
    <col min="769" max="769" width="37.5703125" style="27" customWidth="1"/>
    <col min="770" max="770" width="7" style="27" customWidth="1"/>
    <col min="771" max="771" width="7.7109375" style="27" customWidth="1"/>
    <col min="772" max="772" width="4.5703125" style="27" customWidth="1"/>
    <col min="773" max="773" width="6.42578125" style="27" customWidth="1"/>
    <col min="774" max="774" width="7.7109375" style="27" customWidth="1"/>
    <col min="775" max="775" width="5" style="27" customWidth="1"/>
    <col min="776" max="776" width="6.140625" style="27" customWidth="1"/>
    <col min="777" max="777" width="7.42578125" style="27" customWidth="1"/>
    <col min="778" max="778" width="5.7109375" style="27" bestFit="1" customWidth="1"/>
    <col min="779" max="779" width="6.7109375" style="27" customWidth="1"/>
    <col min="780" max="780" width="7.28515625" style="27" customWidth="1"/>
    <col min="781" max="781" width="5" style="27" customWidth="1"/>
    <col min="782" max="782" width="6.28515625" style="27" customWidth="1"/>
    <col min="783" max="783" width="7.28515625" style="27" customWidth="1"/>
    <col min="784" max="784" width="6" style="27" customWidth="1"/>
    <col min="785" max="1024" width="9.140625" style="27"/>
    <col min="1025" max="1025" width="37.5703125" style="27" customWidth="1"/>
    <col min="1026" max="1026" width="7" style="27" customWidth="1"/>
    <col min="1027" max="1027" width="7.7109375" style="27" customWidth="1"/>
    <col min="1028" max="1028" width="4.5703125" style="27" customWidth="1"/>
    <col min="1029" max="1029" width="6.42578125" style="27" customWidth="1"/>
    <col min="1030" max="1030" width="7.7109375" style="27" customWidth="1"/>
    <col min="1031" max="1031" width="5" style="27" customWidth="1"/>
    <col min="1032" max="1032" width="6.140625" style="27" customWidth="1"/>
    <col min="1033" max="1033" width="7.42578125" style="27" customWidth="1"/>
    <col min="1034" max="1034" width="5.7109375" style="27" bestFit="1" customWidth="1"/>
    <col min="1035" max="1035" width="6.7109375" style="27" customWidth="1"/>
    <col min="1036" max="1036" width="7.28515625" style="27" customWidth="1"/>
    <col min="1037" max="1037" width="5" style="27" customWidth="1"/>
    <col min="1038" max="1038" width="6.28515625" style="27" customWidth="1"/>
    <col min="1039" max="1039" width="7.28515625" style="27" customWidth="1"/>
    <col min="1040" max="1040" width="6" style="27" customWidth="1"/>
    <col min="1041" max="1280" width="9.140625" style="27"/>
    <col min="1281" max="1281" width="37.5703125" style="27" customWidth="1"/>
    <col min="1282" max="1282" width="7" style="27" customWidth="1"/>
    <col min="1283" max="1283" width="7.7109375" style="27" customWidth="1"/>
    <col min="1284" max="1284" width="4.5703125" style="27" customWidth="1"/>
    <col min="1285" max="1285" width="6.42578125" style="27" customWidth="1"/>
    <col min="1286" max="1286" width="7.7109375" style="27" customWidth="1"/>
    <col min="1287" max="1287" width="5" style="27" customWidth="1"/>
    <col min="1288" max="1288" width="6.140625" style="27" customWidth="1"/>
    <col min="1289" max="1289" width="7.42578125" style="27" customWidth="1"/>
    <col min="1290" max="1290" width="5.7109375" style="27" bestFit="1" customWidth="1"/>
    <col min="1291" max="1291" width="6.7109375" style="27" customWidth="1"/>
    <col min="1292" max="1292" width="7.28515625" style="27" customWidth="1"/>
    <col min="1293" max="1293" width="5" style="27" customWidth="1"/>
    <col min="1294" max="1294" width="6.28515625" style="27" customWidth="1"/>
    <col min="1295" max="1295" width="7.28515625" style="27" customWidth="1"/>
    <col min="1296" max="1296" width="6" style="27" customWidth="1"/>
    <col min="1297" max="1536" width="9.140625" style="27"/>
    <col min="1537" max="1537" width="37.5703125" style="27" customWidth="1"/>
    <col min="1538" max="1538" width="7" style="27" customWidth="1"/>
    <col min="1539" max="1539" width="7.7109375" style="27" customWidth="1"/>
    <col min="1540" max="1540" width="4.5703125" style="27" customWidth="1"/>
    <col min="1541" max="1541" width="6.42578125" style="27" customWidth="1"/>
    <col min="1542" max="1542" width="7.7109375" style="27" customWidth="1"/>
    <col min="1543" max="1543" width="5" style="27" customWidth="1"/>
    <col min="1544" max="1544" width="6.140625" style="27" customWidth="1"/>
    <col min="1545" max="1545" width="7.42578125" style="27" customWidth="1"/>
    <col min="1546" max="1546" width="5.7109375" style="27" bestFit="1" customWidth="1"/>
    <col min="1547" max="1547" width="6.7109375" style="27" customWidth="1"/>
    <col min="1548" max="1548" width="7.28515625" style="27" customWidth="1"/>
    <col min="1549" max="1549" width="5" style="27" customWidth="1"/>
    <col min="1550" max="1550" width="6.28515625" style="27" customWidth="1"/>
    <col min="1551" max="1551" width="7.28515625" style="27" customWidth="1"/>
    <col min="1552" max="1552" width="6" style="27" customWidth="1"/>
    <col min="1553" max="1792" width="9.140625" style="27"/>
    <col min="1793" max="1793" width="37.5703125" style="27" customWidth="1"/>
    <col min="1794" max="1794" width="7" style="27" customWidth="1"/>
    <col min="1795" max="1795" width="7.7109375" style="27" customWidth="1"/>
    <col min="1796" max="1796" width="4.5703125" style="27" customWidth="1"/>
    <col min="1797" max="1797" width="6.42578125" style="27" customWidth="1"/>
    <col min="1798" max="1798" width="7.7109375" style="27" customWidth="1"/>
    <col min="1799" max="1799" width="5" style="27" customWidth="1"/>
    <col min="1800" max="1800" width="6.140625" style="27" customWidth="1"/>
    <col min="1801" max="1801" width="7.42578125" style="27" customWidth="1"/>
    <col min="1802" max="1802" width="5.7109375" style="27" bestFit="1" customWidth="1"/>
    <col min="1803" max="1803" width="6.7109375" style="27" customWidth="1"/>
    <col min="1804" max="1804" width="7.28515625" style="27" customWidth="1"/>
    <col min="1805" max="1805" width="5" style="27" customWidth="1"/>
    <col min="1806" max="1806" width="6.28515625" style="27" customWidth="1"/>
    <col min="1807" max="1807" width="7.28515625" style="27" customWidth="1"/>
    <col min="1808" max="1808" width="6" style="27" customWidth="1"/>
    <col min="1809" max="2048" width="9.140625" style="27"/>
    <col min="2049" max="2049" width="37.5703125" style="27" customWidth="1"/>
    <col min="2050" max="2050" width="7" style="27" customWidth="1"/>
    <col min="2051" max="2051" width="7.7109375" style="27" customWidth="1"/>
    <col min="2052" max="2052" width="4.5703125" style="27" customWidth="1"/>
    <col min="2053" max="2053" width="6.42578125" style="27" customWidth="1"/>
    <col min="2054" max="2054" width="7.7109375" style="27" customWidth="1"/>
    <col min="2055" max="2055" width="5" style="27" customWidth="1"/>
    <col min="2056" max="2056" width="6.140625" style="27" customWidth="1"/>
    <col min="2057" max="2057" width="7.42578125" style="27" customWidth="1"/>
    <col min="2058" max="2058" width="5.7109375" style="27" bestFit="1" customWidth="1"/>
    <col min="2059" max="2059" width="6.7109375" style="27" customWidth="1"/>
    <col min="2060" max="2060" width="7.28515625" style="27" customWidth="1"/>
    <col min="2061" max="2061" width="5" style="27" customWidth="1"/>
    <col min="2062" max="2062" width="6.28515625" style="27" customWidth="1"/>
    <col min="2063" max="2063" width="7.28515625" style="27" customWidth="1"/>
    <col min="2064" max="2064" width="6" style="27" customWidth="1"/>
    <col min="2065" max="2304" width="9.140625" style="27"/>
    <col min="2305" max="2305" width="37.5703125" style="27" customWidth="1"/>
    <col min="2306" max="2306" width="7" style="27" customWidth="1"/>
    <col min="2307" max="2307" width="7.7109375" style="27" customWidth="1"/>
    <col min="2308" max="2308" width="4.5703125" style="27" customWidth="1"/>
    <col min="2309" max="2309" width="6.42578125" style="27" customWidth="1"/>
    <col min="2310" max="2310" width="7.7109375" style="27" customWidth="1"/>
    <col min="2311" max="2311" width="5" style="27" customWidth="1"/>
    <col min="2312" max="2312" width="6.140625" style="27" customWidth="1"/>
    <col min="2313" max="2313" width="7.42578125" style="27" customWidth="1"/>
    <col min="2314" max="2314" width="5.7109375" style="27" bestFit="1" customWidth="1"/>
    <col min="2315" max="2315" width="6.7109375" style="27" customWidth="1"/>
    <col min="2316" max="2316" width="7.28515625" style="27" customWidth="1"/>
    <col min="2317" max="2317" width="5" style="27" customWidth="1"/>
    <col min="2318" max="2318" width="6.28515625" style="27" customWidth="1"/>
    <col min="2319" max="2319" width="7.28515625" style="27" customWidth="1"/>
    <col min="2320" max="2320" width="6" style="27" customWidth="1"/>
    <col min="2321" max="2560" width="9.140625" style="27"/>
    <col min="2561" max="2561" width="37.5703125" style="27" customWidth="1"/>
    <col min="2562" max="2562" width="7" style="27" customWidth="1"/>
    <col min="2563" max="2563" width="7.7109375" style="27" customWidth="1"/>
    <col min="2564" max="2564" width="4.5703125" style="27" customWidth="1"/>
    <col min="2565" max="2565" width="6.42578125" style="27" customWidth="1"/>
    <col min="2566" max="2566" width="7.7109375" style="27" customWidth="1"/>
    <col min="2567" max="2567" width="5" style="27" customWidth="1"/>
    <col min="2568" max="2568" width="6.140625" style="27" customWidth="1"/>
    <col min="2569" max="2569" width="7.42578125" style="27" customWidth="1"/>
    <col min="2570" max="2570" width="5.7109375" style="27" bestFit="1" customWidth="1"/>
    <col min="2571" max="2571" width="6.7109375" style="27" customWidth="1"/>
    <col min="2572" max="2572" width="7.28515625" style="27" customWidth="1"/>
    <col min="2573" max="2573" width="5" style="27" customWidth="1"/>
    <col min="2574" max="2574" width="6.28515625" style="27" customWidth="1"/>
    <col min="2575" max="2575" width="7.28515625" style="27" customWidth="1"/>
    <col min="2576" max="2576" width="6" style="27" customWidth="1"/>
    <col min="2577" max="2816" width="9.140625" style="27"/>
    <col min="2817" max="2817" width="37.5703125" style="27" customWidth="1"/>
    <col min="2818" max="2818" width="7" style="27" customWidth="1"/>
    <col min="2819" max="2819" width="7.7109375" style="27" customWidth="1"/>
    <col min="2820" max="2820" width="4.5703125" style="27" customWidth="1"/>
    <col min="2821" max="2821" width="6.42578125" style="27" customWidth="1"/>
    <col min="2822" max="2822" width="7.7109375" style="27" customWidth="1"/>
    <col min="2823" max="2823" width="5" style="27" customWidth="1"/>
    <col min="2824" max="2824" width="6.140625" style="27" customWidth="1"/>
    <col min="2825" max="2825" width="7.42578125" style="27" customWidth="1"/>
    <col min="2826" max="2826" width="5.7109375" style="27" bestFit="1" customWidth="1"/>
    <col min="2827" max="2827" width="6.7109375" style="27" customWidth="1"/>
    <col min="2828" max="2828" width="7.28515625" style="27" customWidth="1"/>
    <col min="2829" max="2829" width="5" style="27" customWidth="1"/>
    <col min="2830" max="2830" width="6.28515625" style="27" customWidth="1"/>
    <col min="2831" max="2831" width="7.28515625" style="27" customWidth="1"/>
    <col min="2832" max="2832" width="6" style="27" customWidth="1"/>
    <col min="2833" max="3072" width="9.140625" style="27"/>
    <col min="3073" max="3073" width="37.5703125" style="27" customWidth="1"/>
    <col min="3074" max="3074" width="7" style="27" customWidth="1"/>
    <col min="3075" max="3075" width="7.7109375" style="27" customWidth="1"/>
    <col min="3076" max="3076" width="4.5703125" style="27" customWidth="1"/>
    <col min="3077" max="3077" width="6.42578125" style="27" customWidth="1"/>
    <col min="3078" max="3078" width="7.7109375" style="27" customWidth="1"/>
    <col min="3079" max="3079" width="5" style="27" customWidth="1"/>
    <col min="3080" max="3080" width="6.140625" style="27" customWidth="1"/>
    <col min="3081" max="3081" width="7.42578125" style="27" customWidth="1"/>
    <col min="3082" max="3082" width="5.7109375" style="27" bestFit="1" customWidth="1"/>
    <col min="3083" max="3083" width="6.7109375" style="27" customWidth="1"/>
    <col min="3084" max="3084" width="7.28515625" style="27" customWidth="1"/>
    <col min="3085" max="3085" width="5" style="27" customWidth="1"/>
    <col min="3086" max="3086" width="6.28515625" style="27" customWidth="1"/>
    <col min="3087" max="3087" width="7.28515625" style="27" customWidth="1"/>
    <col min="3088" max="3088" width="6" style="27" customWidth="1"/>
    <col min="3089" max="3328" width="9.140625" style="27"/>
    <col min="3329" max="3329" width="37.5703125" style="27" customWidth="1"/>
    <col min="3330" max="3330" width="7" style="27" customWidth="1"/>
    <col min="3331" max="3331" width="7.7109375" style="27" customWidth="1"/>
    <col min="3332" max="3332" width="4.5703125" style="27" customWidth="1"/>
    <col min="3333" max="3333" width="6.42578125" style="27" customWidth="1"/>
    <col min="3334" max="3334" width="7.7109375" style="27" customWidth="1"/>
    <col min="3335" max="3335" width="5" style="27" customWidth="1"/>
    <col min="3336" max="3336" width="6.140625" style="27" customWidth="1"/>
    <col min="3337" max="3337" width="7.42578125" style="27" customWidth="1"/>
    <col min="3338" max="3338" width="5.7109375" style="27" bestFit="1" customWidth="1"/>
    <col min="3339" max="3339" width="6.7109375" style="27" customWidth="1"/>
    <col min="3340" max="3340" width="7.28515625" style="27" customWidth="1"/>
    <col min="3341" max="3341" width="5" style="27" customWidth="1"/>
    <col min="3342" max="3342" width="6.28515625" style="27" customWidth="1"/>
    <col min="3343" max="3343" width="7.28515625" style="27" customWidth="1"/>
    <col min="3344" max="3344" width="6" style="27" customWidth="1"/>
    <col min="3345" max="3584" width="9.140625" style="27"/>
    <col min="3585" max="3585" width="37.5703125" style="27" customWidth="1"/>
    <col min="3586" max="3586" width="7" style="27" customWidth="1"/>
    <col min="3587" max="3587" width="7.7109375" style="27" customWidth="1"/>
    <col min="3588" max="3588" width="4.5703125" style="27" customWidth="1"/>
    <col min="3589" max="3589" width="6.42578125" style="27" customWidth="1"/>
    <col min="3590" max="3590" width="7.7109375" style="27" customWidth="1"/>
    <col min="3591" max="3591" width="5" style="27" customWidth="1"/>
    <col min="3592" max="3592" width="6.140625" style="27" customWidth="1"/>
    <col min="3593" max="3593" width="7.42578125" style="27" customWidth="1"/>
    <col min="3594" max="3594" width="5.7109375" style="27" bestFit="1" customWidth="1"/>
    <col min="3595" max="3595" width="6.7109375" style="27" customWidth="1"/>
    <col min="3596" max="3596" width="7.28515625" style="27" customWidth="1"/>
    <col min="3597" max="3597" width="5" style="27" customWidth="1"/>
    <col min="3598" max="3598" width="6.28515625" style="27" customWidth="1"/>
    <col min="3599" max="3599" width="7.28515625" style="27" customWidth="1"/>
    <col min="3600" max="3600" width="6" style="27" customWidth="1"/>
    <col min="3601" max="3840" width="9.140625" style="27"/>
    <col min="3841" max="3841" width="37.5703125" style="27" customWidth="1"/>
    <col min="3842" max="3842" width="7" style="27" customWidth="1"/>
    <col min="3843" max="3843" width="7.7109375" style="27" customWidth="1"/>
    <col min="3844" max="3844" width="4.5703125" style="27" customWidth="1"/>
    <col min="3845" max="3845" width="6.42578125" style="27" customWidth="1"/>
    <col min="3846" max="3846" width="7.7109375" style="27" customWidth="1"/>
    <col min="3847" max="3847" width="5" style="27" customWidth="1"/>
    <col min="3848" max="3848" width="6.140625" style="27" customWidth="1"/>
    <col min="3849" max="3849" width="7.42578125" style="27" customWidth="1"/>
    <col min="3850" max="3850" width="5.7109375" style="27" bestFit="1" customWidth="1"/>
    <col min="3851" max="3851" width="6.7109375" style="27" customWidth="1"/>
    <col min="3852" max="3852" width="7.28515625" style="27" customWidth="1"/>
    <col min="3853" max="3853" width="5" style="27" customWidth="1"/>
    <col min="3854" max="3854" width="6.28515625" style="27" customWidth="1"/>
    <col min="3855" max="3855" width="7.28515625" style="27" customWidth="1"/>
    <col min="3856" max="3856" width="6" style="27" customWidth="1"/>
    <col min="3857" max="4096" width="9.140625" style="27"/>
    <col min="4097" max="4097" width="37.5703125" style="27" customWidth="1"/>
    <col min="4098" max="4098" width="7" style="27" customWidth="1"/>
    <col min="4099" max="4099" width="7.7109375" style="27" customWidth="1"/>
    <col min="4100" max="4100" width="4.5703125" style="27" customWidth="1"/>
    <col min="4101" max="4101" width="6.42578125" style="27" customWidth="1"/>
    <col min="4102" max="4102" width="7.7109375" style="27" customWidth="1"/>
    <col min="4103" max="4103" width="5" style="27" customWidth="1"/>
    <col min="4104" max="4104" width="6.140625" style="27" customWidth="1"/>
    <col min="4105" max="4105" width="7.42578125" style="27" customWidth="1"/>
    <col min="4106" max="4106" width="5.7109375" style="27" bestFit="1" customWidth="1"/>
    <col min="4107" max="4107" width="6.7109375" style="27" customWidth="1"/>
    <col min="4108" max="4108" width="7.28515625" style="27" customWidth="1"/>
    <col min="4109" max="4109" width="5" style="27" customWidth="1"/>
    <col min="4110" max="4110" width="6.28515625" style="27" customWidth="1"/>
    <col min="4111" max="4111" width="7.28515625" style="27" customWidth="1"/>
    <col min="4112" max="4112" width="6" style="27" customWidth="1"/>
    <col min="4113" max="4352" width="9.140625" style="27"/>
    <col min="4353" max="4353" width="37.5703125" style="27" customWidth="1"/>
    <col min="4354" max="4354" width="7" style="27" customWidth="1"/>
    <col min="4355" max="4355" width="7.7109375" style="27" customWidth="1"/>
    <col min="4356" max="4356" width="4.5703125" style="27" customWidth="1"/>
    <col min="4357" max="4357" width="6.42578125" style="27" customWidth="1"/>
    <col min="4358" max="4358" width="7.7109375" style="27" customWidth="1"/>
    <col min="4359" max="4359" width="5" style="27" customWidth="1"/>
    <col min="4360" max="4360" width="6.140625" style="27" customWidth="1"/>
    <col min="4361" max="4361" width="7.42578125" style="27" customWidth="1"/>
    <col min="4362" max="4362" width="5.7109375" style="27" bestFit="1" customWidth="1"/>
    <col min="4363" max="4363" width="6.7109375" style="27" customWidth="1"/>
    <col min="4364" max="4364" width="7.28515625" style="27" customWidth="1"/>
    <col min="4365" max="4365" width="5" style="27" customWidth="1"/>
    <col min="4366" max="4366" width="6.28515625" style="27" customWidth="1"/>
    <col min="4367" max="4367" width="7.28515625" style="27" customWidth="1"/>
    <col min="4368" max="4368" width="6" style="27" customWidth="1"/>
    <col min="4369" max="4608" width="9.140625" style="27"/>
    <col min="4609" max="4609" width="37.5703125" style="27" customWidth="1"/>
    <col min="4610" max="4610" width="7" style="27" customWidth="1"/>
    <col min="4611" max="4611" width="7.7109375" style="27" customWidth="1"/>
    <col min="4612" max="4612" width="4.5703125" style="27" customWidth="1"/>
    <col min="4613" max="4613" width="6.42578125" style="27" customWidth="1"/>
    <col min="4614" max="4614" width="7.7109375" style="27" customWidth="1"/>
    <col min="4615" max="4615" width="5" style="27" customWidth="1"/>
    <col min="4616" max="4616" width="6.140625" style="27" customWidth="1"/>
    <col min="4617" max="4617" width="7.42578125" style="27" customWidth="1"/>
    <col min="4618" max="4618" width="5.7109375" style="27" bestFit="1" customWidth="1"/>
    <col min="4619" max="4619" width="6.7109375" style="27" customWidth="1"/>
    <col min="4620" max="4620" width="7.28515625" style="27" customWidth="1"/>
    <col min="4621" max="4621" width="5" style="27" customWidth="1"/>
    <col min="4622" max="4622" width="6.28515625" style="27" customWidth="1"/>
    <col min="4623" max="4623" width="7.28515625" style="27" customWidth="1"/>
    <col min="4624" max="4624" width="6" style="27" customWidth="1"/>
    <col min="4625" max="4864" width="9.140625" style="27"/>
    <col min="4865" max="4865" width="37.5703125" style="27" customWidth="1"/>
    <col min="4866" max="4866" width="7" style="27" customWidth="1"/>
    <col min="4867" max="4867" width="7.7109375" style="27" customWidth="1"/>
    <col min="4868" max="4868" width="4.5703125" style="27" customWidth="1"/>
    <col min="4869" max="4869" width="6.42578125" style="27" customWidth="1"/>
    <col min="4870" max="4870" width="7.7109375" style="27" customWidth="1"/>
    <col min="4871" max="4871" width="5" style="27" customWidth="1"/>
    <col min="4872" max="4872" width="6.140625" style="27" customWidth="1"/>
    <col min="4873" max="4873" width="7.42578125" style="27" customWidth="1"/>
    <col min="4874" max="4874" width="5.7109375" style="27" bestFit="1" customWidth="1"/>
    <col min="4875" max="4875" width="6.7109375" style="27" customWidth="1"/>
    <col min="4876" max="4876" width="7.28515625" style="27" customWidth="1"/>
    <col min="4877" max="4877" width="5" style="27" customWidth="1"/>
    <col min="4878" max="4878" width="6.28515625" style="27" customWidth="1"/>
    <col min="4879" max="4879" width="7.28515625" style="27" customWidth="1"/>
    <col min="4880" max="4880" width="6" style="27" customWidth="1"/>
    <col min="4881" max="5120" width="9.140625" style="27"/>
    <col min="5121" max="5121" width="37.5703125" style="27" customWidth="1"/>
    <col min="5122" max="5122" width="7" style="27" customWidth="1"/>
    <col min="5123" max="5123" width="7.7109375" style="27" customWidth="1"/>
    <col min="5124" max="5124" width="4.5703125" style="27" customWidth="1"/>
    <col min="5125" max="5125" width="6.42578125" style="27" customWidth="1"/>
    <col min="5126" max="5126" width="7.7109375" style="27" customWidth="1"/>
    <col min="5127" max="5127" width="5" style="27" customWidth="1"/>
    <col min="5128" max="5128" width="6.140625" style="27" customWidth="1"/>
    <col min="5129" max="5129" width="7.42578125" style="27" customWidth="1"/>
    <col min="5130" max="5130" width="5.7109375" style="27" bestFit="1" customWidth="1"/>
    <col min="5131" max="5131" width="6.7109375" style="27" customWidth="1"/>
    <col min="5132" max="5132" width="7.28515625" style="27" customWidth="1"/>
    <col min="5133" max="5133" width="5" style="27" customWidth="1"/>
    <col min="5134" max="5134" width="6.28515625" style="27" customWidth="1"/>
    <col min="5135" max="5135" width="7.28515625" style="27" customWidth="1"/>
    <col min="5136" max="5136" width="6" style="27" customWidth="1"/>
    <col min="5137" max="5376" width="9.140625" style="27"/>
    <col min="5377" max="5377" width="37.5703125" style="27" customWidth="1"/>
    <col min="5378" max="5378" width="7" style="27" customWidth="1"/>
    <col min="5379" max="5379" width="7.7109375" style="27" customWidth="1"/>
    <col min="5380" max="5380" width="4.5703125" style="27" customWidth="1"/>
    <col min="5381" max="5381" width="6.42578125" style="27" customWidth="1"/>
    <col min="5382" max="5382" width="7.7109375" style="27" customWidth="1"/>
    <col min="5383" max="5383" width="5" style="27" customWidth="1"/>
    <col min="5384" max="5384" width="6.140625" style="27" customWidth="1"/>
    <col min="5385" max="5385" width="7.42578125" style="27" customWidth="1"/>
    <col min="5386" max="5386" width="5.7109375" style="27" bestFit="1" customWidth="1"/>
    <col min="5387" max="5387" width="6.7109375" style="27" customWidth="1"/>
    <col min="5388" max="5388" width="7.28515625" style="27" customWidth="1"/>
    <col min="5389" max="5389" width="5" style="27" customWidth="1"/>
    <col min="5390" max="5390" width="6.28515625" style="27" customWidth="1"/>
    <col min="5391" max="5391" width="7.28515625" style="27" customWidth="1"/>
    <col min="5392" max="5392" width="6" style="27" customWidth="1"/>
    <col min="5393" max="5632" width="9.140625" style="27"/>
    <col min="5633" max="5633" width="37.5703125" style="27" customWidth="1"/>
    <col min="5634" max="5634" width="7" style="27" customWidth="1"/>
    <col min="5635" max="5635" width="7.7109375" style="27" customWidth="1"/>
    <col min="5636" max="5636" width="4.5703125" style="27" customWidth="1"/>
    <col min="5637" max="5637" width="6.42578125" style="27" customWidth="1"/>
    <col min="5638" max="5638" width="7.7109375" style="27" customWidth="1"/>
    <col min="5639" max="5639" width="5" style="27" customWidth="1"/>
    <col min="5640" max="5640" width="6.140625" style="27" customWidth="1"/>
    <col min="5641" max="5641" width="7.42578125" style="27" customWidth="1"/>
    <col min="5642" max="5642" width="5.7109375" style="27" bestFit="1" customWidth="1"/>
    <col min="5643" max="5643" width="6.7109375" style="27" customWidth="1"/>
    <col min="5644" max="5644" width="7.28515625" style="27" customWidth="1"/>
    <col min="5645" max="5645" width="5" style="27" customWidth="1"/>
    <col min="5646" max="5646" width="6.28515625" style="27" customWidth="1"/>
    <col min="5647" max="5647" width="7.28515625" style="27" customWidth="1"/>
    <col min="5648" max="5648" width="6" style="27" customWidth="1"/>
    <col min="5649" max="5888" width="9.140625" style="27"/>
    <col min="5889" max="5889" width="37.5703125" style="27" customWidth="1"/>
    <col min="5890" max="5890" width="7" style="27" customWidth="1"/>
    <col min="5891" max="5891" width="7.7109375" style="27" customWidth="1"/>
    <col min="5892" max="5892" width="4.5703125" style="27" customWidth="1"/>
    <col min="5893" max="5893" width="6.42578125" style="27" customWidth="1"/>
    <col min="5894" max="5894" width="7.7109375" style="27" customWidth="1"/>
    <col min="5895" max="5895" width="5" style="27" customWidth="1"/>
    <col min="5896" max="5896" width="6.140625" style="27" customWidth="1"/>
    <col min="5897" max="5897" width="7.42578125" style="27" customWidth="1"/>
    <col min="5898" max="5898" width="5.7109375" style="27" bestFit="1" customWidth="1"/>
    <col min="5899" max="5899" width="6.7109375" style="27" customWidth="1"/>
    <col min="5900" max="5900" width="7.28515625" style="27" customWidth="1"/>
    <col min="5901" max="5901" width="5" style="27" customWidth="1"/>
    <col min="5902" max="5902" width="6.28515625" style="27" customWidth="1"/>
    <col min="5903" max="5903" width="7.28515625" style="27" customWidth="1"/>
    <col min="5904" max="5904" width="6" style="27" customWidth="1"/>
    <col min="5905" max="6144" width="9.140625" style="27"/>
    <col min="6145" max="6145" width="37.5703125" style="27" customWidth="1"/>
    <col min="6146" max="6146" width="7" style="27" customWidth="1"/>
    <col min="6147" max="6147" width="7.7109375" style="27" customWidth="1"/>
    <col min="6148" max="6148" width="4.5703125" style="27" customWidth="1"/>
    <col min="6149" max="6149" width="6.42578125" style="27" customWidth="1"/>
    <col min="6150" max="6150" width="7.7109375" style="27" customWidth="1"/>
    <col min="6151" max="6151" width="5" style="27" customWidth="1"/>
    <col min="6152" max="6152" width="6.140625" style="27" customWidth="1"/>
    <col min="6153" max="6153" width="7.42578125" style="27" customWidth="1"/>
    <col min="6154" max="6154" width="5.7109375" style="27" bestFit="1" customWidth="1"/>
    <col min="6155" max="6155" width="6.7109375" style="27" customWidth="1"/>
    <col min="6156" max="6156" width="7.28515625" style="27" customWidth="1"/>
    <col min="6157" max="6157" width="5" style="27" customWidth="1"/>
    <col min="6158" max="6158" width="6.28515625" style="27" customWidth="1"/>
    <col min="6159" max="6159" width="7.28515625" style="27" customWidth="1"/>
    <col min="6160" max="6160" width="6" style="27" customWidth="1"/>
    <col min="6161" max="6400" width="9.140625" style="27"/>
    <col min="6401" max="6401" width="37.5703125" style="27" customWidth="1"/>
    <col min="6402" max="6402" width="7" style="27" customWidth="1"/>
    <col min="6403" max="6403" width="7.7109375" style="27" customWidth="1"/>
    <col min="6404" max="6404" width="4.5703125" style="27" customWidth="1"/>
    <col min="6405" max="6405" width="6.42578125" style="27" customWidth="1"/>
    <col min="6406" max="6406" width="7.7109375" style="27" customWidth="1"/>
    <col min="6407" max="6407" width="5" style="27" customWidth="1"/>
    <col min="6408" max="6408" width="6.140625" style="27" customWidth="1"/>
    <col min="6409" max="6409" width="7.42578125" style="27" customWidth="1"/>
    <col min="6410" max="6410" width="5.7109375" style="27" bestFit="1" customWidth="1"/>
    <col min="6411" max="6411" width="6.7109375" style="27" customWidth="1"/>
    <col min="6412" max="6412" width="7.28515625" style="27" customWidth="1"/>
    <col min="6413" max="6413" width="5" style="27" customWidth="1"/>
    <col min="6414" max="6414" width="6.28515625" style="27" customWidth="1"/>
    <col min="6415" max="6415" width="7.28515625" style="27" customWidth="1"/>
    <col min="6416" max="6416" width="6" style="27" customWidth="1"/>
    <col min="6417" max="6656" width="9.140625" style="27"/>
    <col min="6657" max="6657" width="37.5703125" style="27" customWidth="1"/>
    <col min="6658" max="6658" width="7" style="27" customWidth="1"/>
    <col min="6659" max="6659" width="7.7109375" style="27" customWidth="1"/>
    <col min="6660" max="6660" width="4.5703125" style="27" customWidth="1"/>
    <col min="6661" max="6661" width="6.42578125" style="27" customWidth="1"/>
    <col min="6662" max="6662" width="7.7109375" style="27" customWidth="1"/>
    <col min="6663" max="6663" width="5" style="27" customWidth="1"/>
    <col min="6664" max="6664" width="6.140625" style="27" customWidth="1"/>
    <col min="6665" max="6665" width="7.42578125" style="27" customWidth="1"/>
    <col min="6666" max="6666" width="5.7109375" style="27" bestFit="1" customWidth="1"/>
    <col min="6667" max="6667" width="6.7109375" style="27" customWidth="1"/>
    <col min="6668" max="6668" width="7.28515625" style="27" customWidth="1"/>
    <col min="6669" max="6669" width="5" style="27" customWidth="1"/>
    <col min="6670" max="6670" width="6.28515625" style="27" customWidth="1"/>
    <col min="6671" max="6671" width="7.28515625" style="27" customWidth="1"/>
    <col min="6672" max="6672" width="6" style="27" customWidth="1"/>
    <col min="6673" max="6912" width="9.140625" style="27"/>
    <col min="6913" max="6913" width="37.5703125" style="27" customWidth="1"/>
    <col min="6914" max="6914" width="7" style="27" customWidth="1"/>
    <col min="6915" max="6915" width="7.7109375" style="27" customWidth="1"/>
    <col min="6916" max="6916" width="4.5703125" style="27" customWidth="1"/>
    <col min="6917" max="6917" width="6.42578125" style="27" customWidth="1"/>
    <col min="6918" max="6918" width="7.7109375" style="27" customWidth="1"/>
    <col min="6919" max="6919" width="5" style="27" customWidth="1"/>
    <col min="6920" max="6920" width="6.140625" style="27" customWidth="1"/>
    <col min="6921" max="6921" width="7.42578125" style="27" customWidth="1"/>
    <col min="6922" max="6922" width="5.7109375" style="27" bestFit="1" customWidth="1"/>
    <col min="6923" max="6923" width="6.7109375" style="27" customWidth="1"/>
    <col min="6924" max="6924" width="7.28515625" style="27" customWidth="1"/>
    <col min="6925" max="6925" width="5" style="27" customWidth="1"/>
    <col min="6926" max="6926" width="6.28515625" style="27" customWidth="1"/>
    <col min="6927" max="6927" width="7.28515625" style="27" customWidth="1"/>
    <col min="6928" max="6928" width="6" style="27" customWidth="1"/>
    <col min="6929" max="7168" width="9.140625" style="27"/>
    <col min="7169" max="7169" width="37.5703125" style="27" customWidth="1"/>
    <col min="7170" max="7170" width="7" style="27" customWidth="1"/>
    <col min="7171" max="7171" width="7.7109375" style="27" customWidth="1"/>
    <col min="7172" max="7172" width="4.5703125" style="27" customWidth="1"/>
    <col min="7173" max="7173" width="6.42578125" style="27" customWidth="1"/>
    <col min="7174" max="7174" width="7.7109375" style="27" customWidth="1"/>
    <col min="7175" max="7175" width="5" style="27" customWidth="1"/>
    <col min="7176" max="7176" width="6.140625" style="27" customWidth="1"/>
    <col min="7177" max="7177" width="7.42578125" style="27" customWidth="1"/>
    <col min="7178" max="7178" width="5.7109375" style="27" bestFit="1" customWidth="1"/>
    <col min="7179" max="7179" width="6.7109375" style="27" customWidth="1"/>
    <col min="7180" max="7180" width="7.28515625" style="27" customWidth="1"/>
    <col min="7181" max="7181" width="5" style="27" customWidth="1"/>
    <col min="7182" max="7182" width="6.28515625" style="27" customWidth="1"/>
    <col min="7183" max="7183" width="7.28515625" style="27" customWidth="1"/>
    <col min="7184" max="7184" width="6" style="27" customWidth="1"/>
    <col min="7185" max="7424" width="9.140625" style="27"/>
    <col min="7425" max="7425" width="37.5703125" style="27" customWidth="1"/>
    <col min="7426" max="7426" width="7" style="27" customWidth="1"/>
    <col min="7427" max="7427" width="7.7109375" style="27" customWidth="1"/>
    <col min="7428" max="7428" width="4.5703125" style="27" customWidth="1"/>
    <col min="7429" max="7429" width="6.42578125" style="27" customWidth="1"/>
    <col min="7430" max="7430" width="7.7109375" style="27" customWidth="1"/>
    <col min="7431" max="7431" width="5" style="27" customWidth="1"/>
    <col min="7432" max="7432" width="6.140625" style="27" customWidth="1"/>
    <col min="7433" max="7433" width="7.42578125" style="27" customWidth="1"/>
    <col min="7434" max="7434" width="5.7109375" style="27" bestFit="1" customWidth="1"/>
    <col min="7435" max="7435" width="6.7109375" style="27" customWidth="1"/>
    <col min="7436" max="7436" width="7.28515625" style="27" customWidth="1"/>
    <col min="7437" max="7437" width="5" style="27" customWidth="1"/>
    <col min="7438" max="7438" width="6.28515625" style="27" customWidth="1"/>
    <col min="7439" max="7439" width="7.28515625" style="27" customWidth="1"/>
    <col min="7440" max="7440" width="6" style="27" customWidth="1"/>
    <col min="7441" max="7680" width="9.140625" style="27"/>
    <col min="7681" max="7681" width="37.5703125" style="27" customWidth="1"/>
    <col min="7682" max="7682" width="7" style="27" customWidth="1"/>
    <col min="7683" max="7683" width="7.7109375" style="27" customWidth="1"/>
    <col min="7684" max="7684" width="4.5703125" style="27" customWidth="1"/>
    <col min="7685" max="7685" width="6.42578125" style="27" customWidth="1"/>
    <col min="7686" max="7686" width="7.7109375" style="27" customWidth="1"/>
    <col min="7687" max="7687" width="5" style="27" customWidth="1"/>
    <col min="7688" max="7688" width="6.140625" style="27" customWidth="1"/>
    <col min="7689" max="7689" width="7.42578125" style="27" customWidth="1"/>
    <col min="7690" max="7690" width="5.7109375" style="27" bestFit="1" customWidth="1"/>
    <col min="7691" max="7691" width="6.7109375" style="27" customWidth="1"/>
    <col min="7692" max="7692" width="7.28515625" style="27" customWidth="1"/>
    <col min="7693" max="7693" width="5" style="27" customWidth="1"/>
    <col min="7694" max="7694" width="6.28515625" style="27" customWidth="1"/>
    <col min="7695" max="7695" width="7.28515625" style="27" customWidth="1"/>
    <col min="7696" max="7696" width="6" style="27" customWidth="1"/>
    <col min="7697" max="7936" width="9.140625" style="27"/>
    <col min="7937" max="7937" width="37.5703125" style="27" customWidth="1"/>
    <col min="7938" max="7938" width="7" style="27" customWidth="1"/>
    <col min="7939" max="7939" width="7.7109375" style="27" customWidth="1"/>
    <col min="7940" max="7940" width="4.5703125" style="27" customWidth="1"/>
    <col min="7941" max="7941" width="6.42578125" style="27" customWidth="1"/>
    <col min="7942" max="7942" width="7.7109375" style="27" customWidth="1"/>
    <col min="7943" max="7943" width="5" style="27" customWidth="1"/>
    <col min="7944" max="7944" width="6.140625" style="27" customWidth="1"/>
    <col min="7945" max="7945" width="7.42578125" style="27" customWidth="1"/>
    <col min="7946" max="7946" width="5.7109375" style="27" bestFit="1" customWidth="1"/>
    <col min="7947" max="7947" width="6.7109375" style="27" customWidth="1"/>
    <col min="7948" max="7948" width="7.28515625" style="27" customWidth="1"/>
    <col min="7949" max="7949" width="5" style="27" customWidth="1"/>
    <col min="7950" max="7950" width="6.28515625" style="27" customWidth="1"/>
    <col min="7951" max="7951" width="7.28515625" style="27" customWidth="1"/>
    <col min="7952" max="7952" width="6" style="27" customWidth="1"/>
    <col min="7953" max="8192" width="9.140625" style="27"/>
    <col min="8193" max="8193" width="37.5703125" style="27" customWidth="1"/>
    <col min="8194" max="8194" width="7" style="27" customWidth="1"/>
    <col min="8195" max="8195" width="7.7109375" style="27" customWidth="1"/>
    <col min="8196" max="8196" width="4.5703125" style="27" customWidth="1"/>
    <col min="8197" max="8197" width="6.42578125" style="27" customWidth="1"/>
    <col min="8198" max="8198" width="7.7109375" style="27" customWidth="1"/>
    <col min="8199" max="8199" width="5" style="27" customWidth="1"/>
    <col min="8200" max="8200" width="6.140625" style="27" customWidth="1"/>
    <col min="8201" max="8201" width="7.42578125" style="27" customWidth="1"/>
    <col min="8202" max="8202" width="5.7109375" style="27" bestFit="1" customWidth="1"/>
    <col min="8203" max="8203" width="6.7109375" style="27" customWidth="1"/>
    <col min="8204" max="8204" width="7.28515625" style="27" customWidth="1"/>
    <col min="8205" max="8205" width="5" style="27" customWidth="1"/>
    <col min="8206" max="8206" width="6.28515625" style="27" customWidth="1"/>
    <col min="8207" max="8207" width="7.28515625" style="27" customWidth="1"/>
    <col min="8208" max="8208" width="6" style="27" customWidth="1"/>
    <col min="8209" max="8448" width="9.140625" style="27"/>
    <col min="8449" max="8449" width="37.5703125" style="27" customWidth="1"/>
    <col min="8450" max="8450" width="7" style="27" customWidth="1"/>
    <col min="8451" max="8451" width="7.7109375" style="27" customWidth="1"/>
    <col min="8452" max="8452" width="4.5703125" style="27" customWidth="1"/>
    <col min="8453" max="8453" width="6.42578125" style="27" customWidth="1"/>
    <col min="8454" max="8454" width="7.7109375" style="27" customWidth="1"/>
    <col min="8455" max="8455" width="5" style="27" customWidth="1"/>
    <col min="8456" max="8456" width="6.140625" style="27" customWidth="1"/>
    <col min="8457" max="8457" width="7.42578125" style="27" customWidth="1"/>
    <col min="8458" max="8458" width="5.7109375" style="27" bestFit="1" customWidth="1"/>
    <col min="8459" max="8459" width="6.7109375" style="27" customWidth="1"/>
    <col min="8460" max="8460" width="7.28515625" style="27" customWidth="1"/>
    <col min="8461" max="8461" width="5" style="27" customWidth="1"/>
    <col min="8462" max="8462" width="6.28515625" style="27" customWidth="1"/>
    <col min="8463" max="8463" width="7.28515625" style="27" customWidth="1"/>
    <col min="8464" max="8464" width="6" style="27" customWidth="1"/>
    <col min="8465" max="8704" width="9.140625" style="27"/>
    <col min="8705" max="8705" width="37.5703125" style="27" customWidth="1"/>
    <col min="8706" max="8706" width="7" style="27" customWidth="1"/>
    <col min="8707" max="8707" width="7.7109375" style="27" customWidth="1"/>
    <col min="8708" max="8708" width="4.5703125" style="27" customWidth="1"/>
    <col min="8709" max="8709" width="6.42578125" style="27" customWidth="1"/>
    <col min="8710" max="8710" width="7.7109375" style="27" customWidth="1"/>
    <col min="8711" max="8711" width="5" style="27" customWidth="1"/>
    <col min="8712" max="8712" width="6.140625" style="27" customWidth="1"/>
    <col min="8713" max="8713" width="7.42578125" style="27" customWidth="1"/>
    <col min="8714" max="8714" width="5.7109375" style="27" bestFit="1" customWidth="1"/>
    <col min="8715" max="8715" width="6.7109375" style="27" customWidth="1"/>
    <col min="8716" max="8716" width="7.28515625" style="27" customWidth="1"/>
    <col min="8717" max="8717" width="5" style="27" customWidth="1"/>
    <col min="8718" max="8718" width="6.28515625" style="27" customWidth="1"/>
    <col min="8719" max="8719" width="7.28515625" style="27" customWidth="1"/>
    <col min="8720" max="8720" width="6" style="27" customWidth="1"/>
    <col min="8721" max="8960" width="9.140625" style="27"/>
    <col min="8961" max="8961" width="37.5703125" style="27" customWidth="1"/>
    <col min="8962" max="8962" width="7" style="27" customWidth="1"/>
    <col min="8963" max="8963" width="7.7109375" style="27" customWidth="1"/>
    <col min="8964" max="8964" width="4.5703125" style="27" customWidth="1"/>
    <col min="8965" max="8965" width="6.42578125" style="27" customWidth="1"/>
    <col min="8966" max="8966" width="7.7109375" style="27" customWidth="1"/>
    <col min="8967" max="8967" width="5" style="27" customWidth="1"/>
    <col min="8968" max="8968" width="6.140625" style="27" customWidth="1"/>
    <col min="8969" max="8969" width="7.42578125" style="27" customWidth="1"/>
    <col min="8970" max="8970" width="5.7109375" style="27" bestFit="1" customWidth="1"/>
    <col min="8971" max="8971" width="6.7109375" style="27" customWidth="1"/>
    <col min="8972" max="8972" width="7.28515625" style="27" customWidth="1"/>
    <col min="8973" max="8973" width="5" style="27" customWidth="1"/>
    <col min="8974" max="8974" width="6.28515625" style="27" customWidth="1"/>
    <col min="8975" max="8975" width="7.28515625" style="27" customWidth="1"/>
    <col min="8976" max="8976" width="6" style="27" customWidth="1"/>
    <col min="8977" max="9216" width="9.140625" style="27"/>
    <col min="9217" max="9217" width="37.5703125" style="27" customWidth="1"/>
    <col min="9218" max="9218" width="7" style="27" customWidth="1"/>
    <col min="9219" max="9219" width="7.7109375" style="27" customWidth="1"/>
    <col min="9220" max="9220" width="4.5703125" style="27" customWidth="1"/>
    <col min="9221" max="9221" width="6.42578125" style="27" customWidth="1"/>
    <col min="9222" max="9222" width="7.7109375" style="27" customWidth="1"/>
    <col min="9223" max="9223" width="5" style="27" customWidth="1"/>
    <col min="9224" max="9224" width="6.140625" style="27" customWidth="1"/>
    <col min="9225" max="9225" width="7.42578125" style="27" customWidth="1"/>
    <col min="9226" max="9226" width="5.7109375" style="27" bestFit="1" customWidth="1"/>
    <col min="9227" max="9227" width="6.7109375" style="27" customWidth="1"/>
    <col min="9228" max="9228" width="7.28515625" style="27" customWidth="1"/>
    <col min="9229" max="9229" width="5" style="27" customWidth="1"/>
    <col min="9230" max="9230" width="6.28515625" style="27" customWidth="1"/>
    <col min="9231" max="9231" width="7.28515625" style="27" customWidth="1"/>
    <col min="9232" max="9232" width="6" style="27" customWidth="1"/>
    <col min="9233" max="9472" width="9.140625" style="27"/>
    <col min="9473" max="9473" width="37.5703125" style="27" customWidth="1"/>
    <col min="9474" max="9474" width="7" style="27" customWidth="1"/>
    <col min="9475" max="9475" width="7.7109375" style="27" customWidth="1"/>
    <col min="9476" max="9476" width="4.5703125" style="27" customWidth="1"/>
    <col min="9477" max="9477" width="6.42578125" style="27" customWidth="1"/>
    <col min="9478" max="9478" width="7.7109375" style="27" customWidth="1"/>
    <col min="9479" max="9479" width="5" style="27" customWidth="1"/>
    <col min="9480" max="9480" width="6.140625" style="27" customWidth="1"/>
    <col min="9481" max="9481" width="7.42578125" style="27" customWidth="1"/>
    <col min="9482" max="9482" width="5.7109375" style="27" bestFit="1" customWidth="1"/>
    <col min="9483" max="9483" width="6.7109375" style="27" customWidth="1"/>
    <col min="9484" max="9484" width="7.28515625" style="27" customWidth="1"/>
    <col min="9485" max="9485" width="5" style="27" customWidth="1"/>
    <col min="9486" max="9486" width="6.28515625" style="27" customWidth="1"/>
    <col min="9487" max="9487" width="7.28515625" style="27" customWidth="1"/>
    <col min="9488" max="9488" width="6" style="27" customWidth="1"/>
    <col min="9489" max="9728" width="9.140625" style="27"/>
    <col min="9729" max="9729" width="37.5703125" style="27" customWidth="1"/>
    <col min="9730" max="9730" width="7" style="27" customWidth="1"/>
    <col min="9731" max="9731" width="7.7109375" style="27" customWidth="1"/>
    <col min="9732" max="9732" width="4.5703125" style="27" customWidth="1"/>
    <col min="9733" max="9733" width="6.42578125" style="27" customWidth="1"/>
    <col min="9734" max="9734" width="7.7109375" style="27" customWidth="1"/>
    <col min="9735" max="9735" width="5" style="27" customWidth="1"/>
    <col min="9736" max="9736" width="6.140625" style="27" customWidth="1"/>
    <col min="9737" max="9737" width="7.42578125" style="27" customWidth="1"/>
    <col min="9738" max="9738" width="5.7109375" style="27" bestFit="1" customWidth="1"/>
    <col min="9739" max="9739" width="6.7109375" style="27" customWidth="1"/>
    <col min="9740" max="9740" width="7.28515625" style="27" customWidth="1"/>
    <col min="9741" max="9741" width="5" style="27" customWidth="1"/>
    <col min="9742" max="9742" width="6.28515625" style="27" customWidth="1"/>
    <col min="9743" max="9743" width="7.28515625" style="27" customWidth="1"/>
    <col min="9744" max="9744" width="6" style="27" customWidth="1"/>
    <col min="9745" max="9984" width="9.140625" style="27"/>
    <col min="9985" max="9985" width="37.5703125" style="27" customWidth="1"/>
    <col min="9986" max="9986" width="7" style="27" customWidth="1"/>
    <col min="9987" max="9987" width="7.7109375" style="27" customWidth="1"/>
    <col min="9988" max="9988" width="4.5703125" style="27" customWidth="1"/>
    <col min="9989" max="9989" width="6.42578125" style="27" customWidth="1"/>
    <col min="9990" max="9990" width="7.7109375" style="27" customWidth="1"/>
    <col min="9991" max="9991" width="5" style="27" customWidth="1"/>
    <col min="9992" max="9992" width="6.140625" style="27" customWidth="1"/>
    <col min="9993" max="9993" width="7.42578125" style="27" customWidth="1"/>
    <col min="9994" max="9994" width="5.7109375" style="27" bestFit="1" customWidth="1"/>
    <col min="9995" max="9995" width="6.7109375" style="27" customWidth="1"/>
    <col min="9996" max="9996" width="7.28515625" style="27" customWidth="1"/>
    <col min="9997" max="9997" width="5" style="27" customWidth="1"/>
    <col min="9998" max="9998" width="6.28515625" style="27" customWidth="1"/>
    <col min="9999" max="9999" width="7.28515625" style="27" customWidth="1"/>
    <col min="10000" max="10000" width="6" style="27" customWidth="1"/>
    <col min="10001" max="10240" width="9.140625" style="27"/>
    <col min="10241" max="10241" width="37.5703125" style="27" customWidth="1"/>
    <col min="10242" max="10242" width="7" style="27" customWidth="1"/>
    <col min="10243" max="10243" width="7.7109375" style="27" customWidth="1"/>
    <col min="10244" max="10244" width="4.5703125" style="27" customWidth="1"/>
    <col min="10245" max="10245" width="6.42578125" style="27" customWidth="1"/>
    <col min="10246" max="10246" width="7.7109375" style="27" customWidth="1"/>
    <col min="10247" max="10247" width="5" style="27" customWidth="1"/>
    <col min="10248" max="10248" width="6.140625" style="27" customWidth="1"/>
    <col min="10249" max="10249" width="7.42578125" style="27" customWidth="1"/>
    <col min="10250" max="10250" width="5.7109375" style="27" bestFit="1" customWidth="1"/>
    <col min="10251" max="10251" width="6.7109375" style="27" customWidth="1"/>
    <col min="10252" max="10252" width="7.28515625" style="27" customWidth="1"/>
    <col min="10253" max="10253" width="5" style="27" customWidth="1"/>
    <col min="10254" max="10254" width="6.28515625" style="27" customWidth="1"/>
    <col min="10255" max="10255" width="7.28515625" style="27" customWidth="1"/>
    <col min="10256" max="10256" width="6" style="27" customWidth="1"/>
    <col min="10257" max="10496" width="9.140625" style="27"/>
    <col min="10497" max="10497" width="37.5703125" style="27" customWidth="1"/>
    <col min="10498" max="10498" width="7" style="27" customWidth="1"/>
    <col min="10499" max="10499" width="7.7109375" style="27" customWidth="1"/>
    <col min="10500" max="10500" width="4.5703125" style="27" customWidth="1"/>
    <col min="10501" max="10501" width="6.42578125" style="27" customWidth="1"/>
    <col min="10502" max="10502" width="7.7109375" style="27" customWidth="1"/>
    <col min="10503" max="10503" width="5" style="27" customWidth="1"/>
    <col min="10504" max="10504" width="6.140625" style="27" customWidth="1"/>
    <col min="10505" max="10505" width="7.42578125" style="27" customWidth="1"/>
    <col min="10506" max="10506" width="5.7109375" style="27" bestFit="1" customWidth="1"/>
    <col min="10507" max="10507" width="6.7109375" style="27" customWidth="1"/>
    <col min="10508" max="10508" width="7.28515625" style="27" customWidth="1"/>
    <col min="10509" max="10509" width="5" style="27" customWidth="1"/>
    <col min="10510" max="10510" width="6.28515625" style="27" customWidth="1"/>
    <col min="10511" max="10511" width="7.28515625" style="27" customWidth="1"/>
    <col min="10512" max="10512" width="6" style="27" customWidth="1"/>
    <col min="10513" max="10752" width="9.140625" style="27"/>
    <col min="10753" max="10753" width="37.5703125" style="27" customWidth="1"/>
    <col min="10754" max="10754" width="7" style="27" customWidth="1"/>
    <col min="10755" max="10755" width="7.7109375" style="27" customWidth="1"/>
    <col min="10756" max="10756" width="4.5703125" style="27" customWidth="1"/>
    <col min="10757" max="10757" width="6.42578125" style="27" customWidth="1"/>
    <col min="10758" max="10758" width="7.7109375" style="27" customWidth="1"/>
    <col min="10759" max="10759" width="5" style="27" customWidth="1"/>
    <col min="10760" max="10760" width="6.140625" style="27" customWidth="1"/>
    <col min="10761" max="10761" width="7.42578125" style="27" customWidth="1"/>
    <col min="10762" max="10762" width="5.7109375" style="27" bestFit="1" customWidth="1"/>
    <col min="10763" max="10763" width="6.7109375" style="27" customWidth="1"/>
    <col min="10764" max="10764" width="7.28515625" style="27" customWidth="1"/>
    <col min="10765" max="10765" width="5" style="27" customWidth="1"/>
    <col min="10766" max="10766" width="6.28515625" style="27" customWidth="1"/>
    <col min="10767" max="10767" width="7.28515625" style="27" customWidth="1"/>
    <col min="10768" max="10768" width="6" style="27" customWidth="1"/>
    <col min="10769" max="11008" width="9.140625" style="27"/>
    <col min="11009" max="11009" width="37.5703125" style="27" customWidth="1"/>
    <col min="11010" max="11010" width="7" style="27" customWidth="1"/>
    <col min="11011" max="11011" width="7.7109375" style="27" customWidth="1"/>
    <col min="11012" max="11012" width="4.5703125" style="27" customWidth="1"/>
    <col min="11013" max="11013" width="6.42578125" style="27" customWidth="1"/>
    <col min="11014" max="11014" width="7.7109375" style="27" customWidth="1"/>
    <col min="11015" max="11015" width="5" style="27" customWidth="1"/>
    <col min="11016" max="11016" width="6.140625" style="27" customWidth="1"/>
    <col min="11017" max="11017" width="7.42578125" style="27" customWidth="1"/>
    <col min="11018" max="11018" width="5.7109375" style="27" bestFit="1" customWidth="1"/>
    <col min="11019" max="11019" width="6.7109375" style="27" customWidth="1"/>
    <col min="11020" max="11020" width="7.28515625" style="27" customWidth="1"/>
    <col min="11021" max="11021" width="5" style="27" customWidth="1"/>
    <col min="11022" max="11022" width="6.28515625" style="27" customWidth="1"/>
    <col min="11023" max="11023" width="7.28515625" style="27" customWidth="1"/>
    <col min="11024" max="11024" width="6" style="27" customWidth="1"/>
    <col min="11025" max="11264" width="9.140625" style="27"/>
    <col min="11265" max="11265" width="37.5703125" style="27" customWidth="1"/>
    <col min="11266" max="11266" width="7" style="27" customWidth="1"/>
    <col min="11267" max="11267" width="7.7109375" style="27" customWidth="1"/>
    <col min="11268" max="11268" width="4.5703125" style="27" customWidth="1"/>
    <col min="11269" max="11269" width="6.42578125" style="27" customWidth="1"/>
    <col min="11270" max="11270" width="7.7109375" style="27" customWidth="1"/>
    <col min="11271" max="11271" width="5" style="27" customWidth="1"/>
    <col min="11272" max="11272" width="6.140625" style="27" customWidth="1"/>
    <col min="11273" max="11273" width="7.42578125" style="27" customWidth="1"/>
    <col min="11274" max="11274" width="5.7109375" style="27" bestFit="1" customWidth="1"/>
    <col min="11275" max="11275" width="6.7109375" style="27" customWidth="1"/>
    <col min="11276" max="11276" width="7.28515625" style="27" customWidth="1"/>
    <col min="11277" max="11277" width="5" style="27" customWidth="1"/>
    <col min="11278" max="11278" width="6.28515625" style="27" customWidth="1"/>
    <col min="11279" max="11279" width="7.28515625" style="27" customWidth="1"/>
    <col min="11280" max="11280" width="6" style="27" customWidth="1"/>
    <col min="11281" max="11520" width="9.140625" style="27"/>
    <col min="11521" max="11521" width="37.5703125" style="27" customWidth="1"/>
    <col min="11522" max="11522" width="7" style="27" customWidth="1"/>
    <col min="11523" max="11523" width="7.7109375" style="27" customWidth="1"/>
    <col min="11524" max="11524" width="4.5703125" style="27" customWidth="1"/>
    <col min="11525" max="11525" width="6.42578125" style="27" customWidth="1"/>
    <col min="11526" max="11526" width="7.7109375" style="27" customWidth="1"/>
    <col min="11527" max="11527" width="5" style="27" customWidth="1"/>
    <col min="11528" max="11528" width="6.140625" style="27" customWidth="1"/>
    <col min="11529" max="11529" width="7.42578125" style="27" customWidth="1"/>
    <col min="11530" max="11530" width="5.7109375" style="27" bestFit="1" customWidth="1"/>
    <col min="11531" max="11531" width="6.7109375" style="27" customWidth="1"/>
    <col min="11532" max="11532" width="7.28515625" style="27" customWidth="1"/>
    <col min="11533" max="11533" width="5" style="27" customWidth="1"/>
    <col min="11534" max="11534" width="6.28515625" style="27" customWidth="1"/>
    <col min="11535" max="11535" width="7.28515625" style="27" customWidth="1"/>
    <col min="11536" max="11536" width="6" style="27" customWidth="1"/>
    <col min="11537" max="11776" width="9.140625" style="27"/>
    <col min="11777" max="11777" width="37.5703125" style="27" customWidth="1"/>
    <col min="11778" max="11778" width="7" style="27" customWidth="1"/>
    <col min="11779" max="11779" width="7.7109375" style="27" customWidth="1"/>
    <col min="11780" max="11780" width="4.5703125" style="27" customWidth="1"/>
    <col min="11781" max="11781" width="6.42578125" style="27" customWidth="1"/>
    <col min="11782" max="11782" width="7.7109375" style="27" customWidth="1"/>
    <col min="11783" max="11783" width="5" style="27" customWidth="1"/>
    <col min="11784" max="11784" width="6.140625" style="27" customWidth="1"/>
    <col min="11785" max="11785" width="7.42578125" style="27" customWidth="1"/>
    <col min="11786" max="11786" width="5.7109375" style="27" bestFit="1" customWidth="1"/>
    <col min="11787" max="11787" width="6.7109375" style="27" customWidth="1"/>
    <col min="11788" max="11788" width="7.28515625" style="27" customWidth="1"/>
    <col min="11789" max="11789" width="5" style="27" customWidth="1"/>
    <col min="11790" max="11790" width="6.28515625" style="27" customWidth="1"/>
    <col min="11791" max="11791" width="7.28515625" style="27" customWidth="1"/>
    <col min="11792" max="11792" width="6" style="27" customWidth="1"/>
    <col min="11793" max="12032" width="9.140625" style="27"/>
    <col min="12033" max="12033" width="37.5703125" style="27" customWidth="1"/>
    <col min="12034" max="12034" width="7" style="27" customWidth="1"/>
    <col min="12035" max="12035" width="7.7109375" style="27" customWidth="1"/>
    <col min="12036" max="12036" width="4.5703125" style="27" customWidth="1"/>
    <col min="12037" max="12037" width="6.42578125" style="27" customWidth="1"/>
    <col min="12038" max="12038" width="7.7109375" style="27" customWidth="1"/>
    <col min="12039" max="12039" width="5" style="27" customWidth="1"/>
    <col min="12040" max="12040" width="6.140625" style="27" customWidth="1"/>
    <col min="12041" max="12041" width="7.42578125" style="27" customWidth="1"/>
    <col min="12042" max="12042" width="5.7109375" style="27" bestFit="1" customWidth="1"/>
    <col min="12043" max="12043" width="6.7109375" style="27" customWidth="1"/>
    <col min="12044" max="12044" width="7.28515625" style="27" customWidth="1"/>
    <col min="12045" max="12045" width="5" style="27" customWidth="1"/>
    <col min="12046" max="12046" width="6.28515625" style="27" customWidth="1"/>
    <col min="12047" max="12047" width="7.28515625" style="27" customWidth="1"/>
    <col min="12048" max="12048" width="6" style="27" customWidth="1"/>
    <col min="12049" max="12288" width="9.140625" style="27"/>
    <col min="12289" max="12289" width="37.5703125" style="27" customWidth="1"/>
    <col min="12290" max="12290" width="7" style="27" customWidth="1"/>
    <col min="12291" max="12291" width="7.7109375" style="27" customWidth="1"/>
    <col min="12292" max="12292" width="4.5703125" style="27" customWidth="1"/>
    <col min="12293" max="12293" width="6.42578125" style="27" customWidth="1"/>
    <col min="12294" max="12294" width="7.7109375" style="27" customWidth="1"/>
    <col min="12295" max="12295" width="5" style="27" customWidth="1"/>
    <col min="12296" max="12296" width="6.140625" style="27" customWidth="1"/>
    <col min="12297" max="12297" width="7.42578125" style="27" customWidth="1"/>
    <col min="12298" max="12298" width="5.7109375" style="27" bestFit="1" customWidth="1"/>
    <col min="12299" max="12299" width="6.7109375" style="27" customWidth="1"/>
    <col min="12300" max="12300" width="7.28515625" style="27" customWidth="1"/>
    <col min="12301" max="12301" width="5" style="27" customWidth="1"/>
    <col min="12302" max="12302" width="6.28515625" style="27" customWidth="1"/>
    <col min="12303" max="12303" width="7.28515625" style="27" customWidth="1"/>
    <col min="12304" max="12304" width="6" style="27" customWidth="1"/>
    <col min="12305" max="12544" width="9.140625" style="27"/>
    <col min="12545" max="12545" width="37.5703125" style="27" customWidth="1"/>
    <col min="12546" max="12546" width="7" style="27" customWidth="1"/>
    <col min="12547" max="12547" width="7.7109375" style="27" customWidth="1"/>
    <col min="12548" max="12548" width="4.5703125" style="27" customWidth="1"/>
    <col min="12549" max="12549" width="6.42578125" style="27" customWidth="1"/>
    <col min="12550" max="12550" width="7.7109375" style="27" customWidth="1"/>
    <col min="12551" max="12551" width="5" style="27" customWidth="1"/>
    <col min="12552" max="12552" width="6.140625" style="27" customWidth="1"/>
    <col min="12553" max="12553" width="7.42578125" style="27" customWidth="1"/>
    <col min="12554" max="12554" width="5.7109375" style="27" bestFit="1" customWidth="1"/>
    <col min="12555" max="12555" width="6.7109375" style="27" customWidth="1"/>
    <col min="12556" max="12556" width="7.28515625" style="27" customWidth="1"/>
    <col min="12557" max="12557" width="5" style="27" customWidth="1"/>
    <col min="12558" max="12558" width="6.28515625" style="27" customWidth="1"/>
    <col min="12559" max="12559" width="7.28515625" style="27" customWidth="1"/>
    <col min="12560" max="12560" width="6" style="27" customWidth="1"/>
    <col min="12561" max="12800" width="9.140625" style="27"/>
    <col min="12801" max="12801" width="37.5703125" style="27" customWidth="1"/>
    <col min="12802" max="12802" width="7" style="27" customWidth="1"/>
    <col min="12803" max="12803" width="7.7109375" style="27" customWidth="1"/>
    <col min="12804" max="12804" width="4.5703125" style="27" customWidth="1"/>
    <col min="12805" max="12805" width="6.42578125" style="27" customWidth="1"/>
    <col min="12806" max="12806" width="7.7109375" style="27" customWidth="1"/>
    <col min="12807" max="12807" width="5" style="27" customWidth="1"/>
    <col min="12808" max="12808" width="6.140625" style="27" customWidth="1"/>
    <col min="12809" max="12809" width="7.42578125" style="27" customWidth="1"/>
    <col min="12810" max="12810" width="5.7109375" style="27" bestFit="1" customWidth="1"/>
    <col min="12811" max="12811" width="6.7109375" style="27" customWidth="1"/>
    <col min="12812" max="12812" width="7.28515625" style="27" customWidth="1"/>
    <col min="12813" max="12813" width="5" style="27" customWidth="1"/>
    <col min="12814" max="12814" width="6.28515625" style="27" customWidth="1"/>
    <col min="12815" max="12815" width="7.28515625" style="27" customWidth="1"/>
    <col min="12816" max="12816" width="6" style="27" customWidth="1"/>
    <col min="12817" max="13056" width="9.140625" style="27"/>
    <col min="13057" max="13057" width="37.5703125" style="27" customWidth="1"/>
    <col min="13058" max="13058" width="7" style="27" customWidth="1"/>
    <col min="13059" max="13059" width="7.7109375" style="27" customWidth="1"/>
    <col min="13060" max="13060" width="4.5703125" style="27" customWidth="1"/>
    <col min="13061" max="13061" width="6.42578125" style="27" customWidth="1"/>
    <col min="13062" max="13062" width="7.7109375" style="27" customWidth="1"/>
    <col min="13063" max="13063" width="5" style="27" customWidth="1"/>
    <col min="13064" max="13064" width="6.140625" style="27" customWidth="1"/>
    <col min="13065" max="13065" width="7.42578125" style="27" customWidth="1"/>
    <col min="13066" max="13066" width="5.7109375" style="27" bestFit="1" customWidth="1"/>
    <col min="13067" max="13067" width="6.7109375" style="27" customWidth="1"/>
    <col min="13068" max="13068" width="7.28515625" style="27" customWidth="1"/>
    <col min="13069" max="13069" width="5" style="27" customWidth="1"/>
    <col min="13070" max="13070" width="6.28515625" style="27" customWidth="1"/>
    <col min="13071" max="13071" width="7.28515625" style="27" customWidth="1"/>
    <col min="13072" max="13072" width="6" style="27" customWidth="1"/>
    <col min="13073" max="13312" width="9.140625" style="27"/>
    <col min="13313" max="13313" width="37.5703125" style="27" customWidth="1"/>
    <col min="13314" max="13314" width="7" style="27" customWidth="1"/>
    <col min="13315" max="13315" width="7.7109375" style="27" customWidth="1"/>
    <col min="13316" max="13316" width="4.5703125" style="27" customWidth="1"/>
    <col min="13317" max="13317" width="6.42578125" style="27" customWidth="1"/>
    <col min="13318" max="13318" width="7.7109375" style="27" customWidth="1"/>
    <col min="13319" max="13319" width="5" style="27" customWidth="1"/>
    <col min="13320" max="13320" width="6.140625" style="27" customWidth="1"/>
    <col min="13321" max="13321" width="7.42578125" style="27" customWidth="1"/>
    <col min="13322" max="13322" width="5.7109375" style="27" bestFit="1" customWidth="1"/>
    <col min="13323" max="13323" width="6.7109375" style="27" customWidth="1"/>
    <col min="13324" max="13324" width="7.28515625" style="27" customWidth="1"/>
    <col min="13325" max="13325" width="5" style="27" customWidth="1"/>
    <col min="13326" max="13326" width="6.28515625" style="27" customWidth="1"/>
    <col min="13327" max="13327" width="7.28515625" style="27" customWidth="1"/>
    <col min="13328" max="13328" width="6" style="27" customWidth="1"/>
    <col min="13329" max="13568" width="9.140625" style="27"/>
    <col min="13569" max="13569" width="37.5703125" style="27" customWidth="1"/>
    <col min="13570" max="13570" width="7" style="27" customWidth="1"/>
    <col min="13571" max="13571" width="7.7109375" style="27" customWidth="1"/>
    <col min="13572" max="13572" width="4.5703125" style="27" customWidth="1"/>
    <col min="13573" max="13573" width="6.42578125" style="27" customWidth="1"/>
    <col min="13574" max="13574" width="7.7109375" style="27" customWidth="1"/>
    <col min="13575" max="13575" width="5" style="27" customWidth="1"/>
    <col min="13576" max="13576" width="6.140625" style="27" customWidth="1"/>
    <col min="13577" max="13577" width="7.42578125" style="27" customWidth="1"/>
    <col min="13578" max="13578" width="5.7109375" style="27" bestFit="1" customWidth="1"/>
    <col min="13579" max="13579" width="6.7109375" style="27" customWidth="1"/>
    <col min="13580" max="13580" width="7.28515625" style="27" customWidth="1"/>
    <col min="13581" max="13581" width="5" style="27" customWidth="1"/>
    <col min="13582" max="13582" width="6.28515625" style="27" customWidth="1"/>
    <col min="13583" max="13583" width="7.28515625" style="27" customWidth="1"/>
    <col min="13584" max="13584" width="6" style="27" customWidth="1"/>
    <col min="13585" max="13824" width="9.140625" style="27"/>
    <col min="13825" max="13825" width="37.5703125" style="27" customWidth="1"/>
    <col min="13826" max="13826" width="7" style="27" customWidth="1"/>
    <col min="13827" max="13827" width="7.7109375" style="27" customWidth="1"/>
    <col min="13828" max="13828" width="4.5703125" style="27" customWidth="1"/>
    <col min="13829" max="13829" width="6.42578125" style="27" customWidth="1"/>
    <col min="13830" max="13830" width="7.7109375" style="27" customWidth="1"/>
    <col min="13831" max="13831" width="5" style="27" customWidth="1"/>
    <col min="13832" max="13832" width="6.140625" style="27" customWidth="1"/>
    <col min="13833" max="13833" width="7.42578125" style="27" customWidth="1"/>
    <col min="13834" max="13834" width="5.7109375" style="27" bestFit="1" customWidth="1"/>
    <col min="13835" max="13835" width="6.7109375" style="27" customWidth="1"/>
    <col min="13836" max="13836" width="7.28515625" style="27" customWidth="1"/>
    <col min="13837" max="13837" width="5" style="27" customWidth="1"/>
    <col min="13838" max="13838" width="6.28515625" style="27" customWidth="1"/>
    <col min="13839" max="13839" width="7.28515625" style="27" customWidth="1"/>
    <col min="13840" max="13840" width="6" style="27" customWidth="1"/>
    <col min="13841" max="14080" width="9.140625" style="27"/>
    <col min="14081" max="14081" width="37.5703125" style="27" customWidth="1"/>
    <col min="14082" max="14082" width="7" style="27" customWidth="1"/>
    <col min="14083" max="14083" width="7.7109375" style="27" customWidth="1"/>
    <col min="14084" max="14084" width="4.5703125" style="27" customWidth="1"/>
    <col min="14085" max="14085" width="6.42578125" style="27" customWidth="1"/>
    <col min="14086" max="14086" width="7.7109375" style="27" customWidth="1"/>
    <col min="14087" max="14087" width="5" style="27" customWidth="1"/>
    <col min="14088" max="14088" width="6.140625" style="27" customWidth="1"/>
    <col min="14089" max="14089" width="7.42578125" style="27" customWidth="1"/>
    <col min="14090" max="14090" width="5.7109375" style="27" bestFit="1" customWidth="1"/>
    <col min="14091" max="14091" width="6.7109375" style="27" customWidth="1"/>
    <col min="14092" max="14092" width="7.28515625" style="27" customWidth="1"/>
    <col min="14093" max="14093" width="5" style="27" customWidth="1"/>
    <col min="14094" max="14094" width="6.28515625" style="27" customWidth="1"/>
    <col min="14095" max="14095" width="7.28515625" style="27" customWidth="1"/>
    <col min="14096" max="14096" width="6" style="27" customWidth="1"/>
    <col min="14097" max="14336" width="9.140625" style="27"/>
    <col min="14337" max="14337" width="37.5703125" style="27" customWidth="1"/>
    <col min="14338" max="14338" width="7" style="27" customWidth="1"/>
    <col min="14339" max="14339" width="7.7109375" style="27" customWidth="1"/>
    <col min="14340" max="14340" width="4.5703125" style="27" customWidth="1"/>
    <col min="14341" max="14341" width="6.42578125" style="27" customWidth="1"/>
    <col min="14342" max="14342" width="7.7109375" style="27" customWidth="1"/>
    <col min="14343" max="14343" width="5" style="27" customWidth="1"/>
    <col min="14344" max="14344" width="6.140625" style="27" customWidth="1"/>
    <col min="14345" max="14345" width="7.42578125" style="27" customWidth="1"/>
    <col min="14346" max="14346" width="5.7109375" style="27" bestFit="1" customWidth="1"/>
    <col min="14347" max="14347" width="6.7109375" style="27" customWidth="1"/>
    <col min="14348" max="14348" width="7.28515625" style="27" customWidth="1"/>
    <col min="14349" max="14349" width="5" style="27" customWidth="1"/>
    <col min="14350" max="14350" width="6.28515625" style="27" customWidth="1"/>
    <col min="14351" max="14351" width="7.28515625" style="27" customWidth="1"/>
    <col min="14352" max="14352" width="6" style="27" customWidth="1"/>
    <col min="14353" max="14592" width="9.140625" style="27"/>
    <col min="14593" max="14593" width="37.5703125" style="27" customWidth="1"/>
    <col min="14594" max="14594" width="7" style="27" customWidth="1"/>
    <col min="14595" max="14595" width="7.7109375" style="27" customWidth="1"/>
    <col min="14596" max="14596" width="4.5703125" style="27" customWidth="1"/>
    <col min="14597" max="14597" width="6.42578125" style="27" customWidth="1"/>
    <col min="14598" max="14598" width="7.7109375" style="27" customWidth="1"/>
    <col min="14599" max="14599" width="5" style="27" customWidth="1"/>
    <col min="14600" max="14600" width="6.140625" style="27" customWidth="1"/>
    <col min="14601" max="14601" width="7.42578125" style="27" customWidth="1"/>
    <col min="14602" max="14602" width="5.7109375" style="27" bestFit="1" customWidth="1"/>
    <col min="14603" max="14603" width="6.7109375" style="27" customWidth="1"/>
    <col min="14604" max="14604" width="7.28515625" style="27" customWidth="1"/>
    <col min="14605" max="14605" width="5" style="27" customWidth="1"/>
    <col min="14606" max="14606" width="6.28515625" style="27" customWidth="1"/>
    <col min="14607" max="14607" width="7.28515625" style="27" customWidth="1"/>
    <col min="14608" max="14608" width="6" style="27" customWidth="1"/>
    <col min="14609" max="14848" width="9.140625" style="27"/>
    <col min="14849" max="14849" width="37.5703125" style="27" customWidth="1"/>
    <col min="14850" max="14850" width="7" style="27" customWidth="1"/>
    <col min="14851" max="14851" width="7.7109375" style="27" customWidth="1"/>
    <col min="14852" max="14852" width="4.5703125" style="27" customWidth="1"/>
    <col min="14853" max="14853" width="6.42578125" style="27" customWidth="1"/>
    <col min="14854" max="14854" width="7.7109375" style="27" customWidth="1"/>
    <col min="14855" max="14855" width="5" style="27" customWidth="1"/>
    <col min="14856" max="14856" width="6.140625" style="27" customWidth="1"/>
    <col min="14857" max="14857" width="7.42578125" style="27" customWidth="1"/>
    <col min="14858" max="14858" width="5.7109375" style="27" bestFit="1" customWidth="1"/>
    <col min="14859" max="14859" width="6.7109375" style="27" customWidth="1"/>
    <col min="14860" max="14860" width="7.28515625" style="27" customWidth="1"/>
    <col min="14861" max="14861" width="5" style="27" customWidth="1"/>
    <col min="14862" max="14862" width="6.28515625" style="27" customWidth="1"/>
    <col min="14863" max="14863" width="7.28515625" style="27" customWidth="1"/>
    <col min="14864" max="14864" width="6" style="27" customWidth="1"/>
    <col min="14865" max="15104" width="9.140625" style="27"/>
    <col min="15105" max="15105" width="37.5703125" style="27" customWidth="1"/>
    <col min="15106" max="15106" width="7" style="27" customWidth="1"/>
    <col min="15107" max="15107" width="7.7109375" style="27" customWidth="1"/>
    <col min="15108" max="15108" width="4.5703125" style="27" customWidth="1"/>
    <col min="15109" max="15109" width="6.42578125" style="27" customWidth="1"/>
    <col min="15110" max="15110" width="7.7109375" style="27" customWidth="1"/>
    <col min="15111" max="15111" width="5" style="27" customWidth="1"/>
    <col min="15112" max="15112" width="6.140625" style="27" customWidth="1"/>
    <col min="15113" max="15113" width="7.42578125" style="27" customWidth="1"/>
    <col min="15114" max="15114" width="5.7109375" style="27" bestFit="1" customWidth="1"/>
    <col min="15115" max="15115" width="6.7109375" style="27" customWidth="1"/>
    <col min="15116" max="15116" width="7.28515625" style="27" customWidth="1"/>
    <col min="15117" max="15117" width="5" style="27" customWidth="1"/>
    <col min="15118" max="15118" width="6.28515625" style="27" customWidth="1"/>
    <col min="15119" max="15119" width="7.28515625" style="27" customWidth="1"/>
    <col min="15120" max="15120" width="6" style="27" customWidth="1"/>
    <col min="15121" max="15360" width="9.140625" style="27"/>
    <col min="15361" max="15361" width="37.5703125" style="27" customWidth="1"/>
    <col min="15362" max="15362" width="7" style="27" customWidth="1"/>
    <col min="15363" max="15363" width="7.7109375" style="27" customWidth="1"/>
    <col min="15364" max="15364" width="4.5703125" style="27" customWidth="1"/>
    <col min="15365" max="15365" width="6.42578125" style="27" customWidth="1"/>
    <col min="15366" max="15366" width="7.7109375" style="27" customWidth="1"/>
    <col min="15367" max="15367" width="5" style="27" customWidth="1"/>
    <col min="15368" max="15368" width="6.140625" style="27" customWidth="1"/>
    <col min="15369" max="15369" width="7.42578125" style="27" customWidth="1"/>
    <col min="15370" max="15370" width="5.7109375" style="27" bestFit="1" customWidth="1"/>
    <col min="15371" max="15371" width="6.7109375" style="27" customWidth="1"/>
    <col min="15372" max="15372" width="7.28515625" style="27" customWidth="1"/>
    <col min="15373" max="15373" width="5" style="27" customWidth="1"/>
    <col min="15374" max="15374" width="6.28515625" style="27" customWidth="1"/>
    <col min="15375" max="15375" width="7.28515625" style="27" customWidth="1"/>
    <col min="15376" max="15376" width="6" style="27" customWidth="1"/>
    <col min="15377" max="15616" width="9.140625" style="27"/>
    <col min="15617" max="15617" width="37.5703125" style="27" customWidth="1"/>
    <col min="15618" max="15618" width="7" style="27" customWidth="1"/>
    <col min="15619" max="15619" width="7.7109375" style="27" customWidth="1"/>
    <col min="15620" max="15620" width="4.5703125" style="27" customWidth="1"/>
    <col min="15621" max="15621" width="6.42578125" style="27" customWidth="1"/>
    <col min="15622" max="15622" width="7.7109375" style="27" customWidth="1"/>
    <col min="15623" max="15623" width="5" style="27" customWidth="1"/>
    <col min="15624" max="15624" width="6.140625" style="27" customWidth="1"/>
    <col min="15625" max="15625" width="7.42578125" style="27" customWidth="1"/>
    <col min="15626" max="15626" width="5.7109375" style="27" bestFit="1" customWidth="1"/>
    <col min="15627" max="15627" width="6.7109375" style="27" customWidth="1"/>
    <col min="15628" max="15628" width="7.28515625" style="27" customWidth="1"/>
    <col min="15629" max="15629" width="5" style="27" customWidth="1"/>
    <col min="15630" max="15630" width="6.28515625" style="27" customWidth="1"/>
    <col min="15631" max="15631" width="7.28515625" style="27" customWidth="1"/>
    <col min="15632" max="15632" width="6" style="27" customWidth="1"/>
    <col min="15633" max="15872" width="9.140625" style="27"/>
    <col min="15873" max="15873" width="37.5703125" style="27" customWidth="1"/>
    <col min="15874" max="15874" width="7" style="27" customWidth="1"/>
    <col min="15875" max="15875" width="7.7109375" style="27" customWidth="1"/>
    <col min="15876" max="15876" width="4.5703125" style="27" customWidth="1"/>
    <col min="15877" max="15877" width="6.42578125" style="27" customWidth="1"/>
    <col min="15878" max="15878" width="7.7109375" style="27" customWidth="1"/>
    <col min="15879" max="15879" width="5" style="27" customWidth="1"/>
    <col min="15880" max="15880" width="6.140625" style="27" customWidth="1"/>
    <col min="15881" max="15881" width="7.42578125" style="27" customWidth="1"/>
    <col min="15882" max="15882" width="5.7109375" style="27" bestFit="1" customWidth="1"/>
    <col min="15883" max="15883" width="6.7109375" style="27" customWidth="1"/>
    <col min="15884" max="15884" width="7.28515625" style="27" customWidth="1"/>
    <col min="15885" max="15885" width="5" style="27" customWidth="1"/>
    <col min="15886" max="15886" width="6.28515625" style="27" customWidth="1"/>
    <col min="15887" max="15887" width="7.28515625" style="27" customWidth="1"/>
    <col min="15888" max="15888" width="6" style="27" customWidth="1"/>
    <col min="15889" max="16128" width="9.140625" style="27"/>
    <col min="16129" max="16129" width="37.5703125" style="27" customWidth="1"/>
    <col min="16130" max="16130" width="7" style="27" customWidth="1"/>
    <col min="16131" max="16131" width="7.7109375" style="27" customWidth="1"/>
    <col min="16132" max="16132" width="4.5703125" style="27" customWidth="1"/>
    <col min="16133" max="16133" width="6.42578125" style="27" customWidth="1"/>
    <col min="16134" max="16134" width="7.7109375" style="27" customWidth="1"/>
    <col min="16135" max="16135" width="5" style="27" customWidth="1"/>
    <col min="16136" max="16136" width="6.140625" style="27" customWidth="1"/>
    <col min="16137" max="16137" width="7.42578125" style="27" customWidth="1"/>
    <col min="16138" max="16138" width="5.7109375" style="27" bestFit="1" customWidth="1"/>
    <col min="16139" max="16139" width="6.7109375" style="27" customWidth="1"/>
    <col min="16140" max="16140" width="7.28515625" style="27" customWidth="1"/>
    <col min="16141" max="16141" width="5" style="27" customWidth="1"/>
    <col min="16142" max="16142" width="6.28515625" style="27" customWidth="1"/>
    <col min="16143" max="16143" width="7.28515625" style="27" customWidth="1"/>
    <col min="16144" max="16144" width="6" style="27" customWidth="1"/>
    <col min="16145" max="16384" width="9.140625" style="27"/>
  </cols>
  <sheetData>
    <row r="1" spans="1:115" ht="19.149999999999999" customHeight="1" thickBot="1">
      <c r="A1" s="3766" t="s">
        <v>322</v>
      </c>
      <c r="B1" s="3766"/>
      <c r="C1" s="3766"/>
      <c r="D1" s="3766"/>
      <c r="E1" s="3766"/>
      <c r="F1" s="3766"/>
      <c r="G1" s="3766"/>
      <c r="H1" s="3766"/>
      <c r="I1" s="3766"/>
      <c r="J1" s="3766"/>
      <c r="K1" s="3766"/>
      <c r="L1" s="3766"/>
      <c r="M1" s="3766"/>
      <c r="N1" s="3766"/>
      <c r="O1" s="3766"/>
      <c r="P1" s="3766"/>
    </row>
    <row r="2" spans="1:115" ht="13.5" thickBot="1">
      <c r="A2" s="3767" t="s">
        <v>395</v>
      </c>
      <c r="B2" s="3768"/>
      <c r="C2" s="3768"/>
      <c r="D2" s="3768"/>
      <c r="E2" s="3768"/>
      <c r="F2" s="3768"/>
      <c r="G2" s="3768"/>
      <c r="H2" s="3768"/>
      <c r="I2" s="3768"/>
      <c r="J2" s="3768"/>
      <c r="K2" s="3768"/>
      <c r="L2" s="3768"/>
      <c r="M2" s="3768"/>
      <c r="N2" s="3769"/>
      <c r="O2" s="3769"/>
      <c r="P2" s="3770"/>
    </row>
    <row r="3" spans="1:115" ht="16.149999999999999" customHeight="1" thickBot="1">
      <c r="A3" s="3771" t="s">
        <v>9</v>
      </c>
      <c r="B3" s="3767" t="s">
        <v>309</v>
      </c>
      <c r="C3" s="3774"/>
      <c r="D3" s="3774"/>
      <c r="E3" s="3767" t="s">
        <v>302</v>
      </c>
      <c r="F3" s="3774"/>
      <c r="G3" s="3774"/>
      <c r="H3" s="3767" t="s">
        <v>293</v>
      </c>
      <c r="I3" s="3774"/>
      <c r="J3" s="3775"/>
      <c r="K3" s="3774" t="s">
        <v>267</v>
      </c>
      <c r="L3" s="3774"/>
      <c r="M3" s="3774"/>
      <c r="N3" s="3776" t="s">
        <v>58</v>
      </c>
      <c r="O3" s="3777"/>
      <c r="P3" s="3778"/>
    </row>
    <row r="4" spans="1:115" ht="9" customHeight="1">
      <c r="A4" s="3772"/>
      <c r="B4" s="2672"/>
      <c r="C4" s="2673"/>
      <c r="D4" s="2674"/>
      <c r="E4" s="2011"/>
      <c r="F4" s="31"/>
      <c r="G4" s="31"/>
      <c r="H4" s="2675"/>
      <c r="I4" s="31"/>
      <c r="J4" s="2676"/>
      <c r="K4" s="31"/>
      <c r="L4" s="31"/>
      <c r="M4" s="31"/>
      <c r="N4" s="3779"/>
      <c r="O4" s="3780"/>
      <c r="P4" s="3781"/>
    </row>
    <row r="5" spans="1:115" ht="12.75" customHeight="1">
      <c r="A5" s="3772"/>
      <c r="B5" s="2677"/>
      <c r="C5" s="2678">
        <v>1</v>
      </c>
      <c r="D5" s="2679"/>
      <c r="E5" s="3764">
        <v>2</v>
      </c>
      <c r="F5" s="3764"/>
      <c r="G5" s="3764"/>
      <c r="H5" s="3785">
        <v>3</v>
      </c>
      <c r="I5" s="3764"/>
      <c r="J5" s="3786"/>
      <c r="K5" s="3764">
        <v>4</v>
      </c>
      <c r="L5" s="3764"/>
      <c r="M5" s="3765"/>
      <c r="N5" s="3782"/>
      <c r="O5" s="3783"/>
      <c r="P5" s="3784"/>
    </row>
    <row r="6" spans="1:115" ht="29.45" customHeight="1">
      <c r="A6" s="3773"/>
      <c r="B6" s="469" t="s">
        <v>26</v>
      </c>
      <c r="C6" s="470" t="s">
        <v>42</v>
      </c>
      <c r="D6" s="2680" t="s">
        <v>4</v>
      </c>
      <c r="E6" s="469" t="s">
        <v>26</v>
      </c>
      <c r="F6" s="470" t="s">
        <v>42</v>
      </c>
      <c r="G6" s="2680" t="s">
        <v>4</v>
      </c>
      <c r="H6" s="469" t="s">
        <v>26</v>
      </c>
      <c r="I6" s="470" t="s">
        <v>42</v>
      </c>
      <c r="J6" s="2680" t="s">
        <v>4</v>
      </c>
      <c r="K6" s="469" t="s">
        <v>26</v>
      </c>
      <c r="L6" s="470" t="s">
        <v>42</v>
      </c>
      <c r="M6" s="2680" t="s">
        <v>4</v>
      </c>
      <c r="N6" s="469" t="s">
        <v>26</v>
      </c>
      <c r="O6" s="470" t="s">
        <v>42</v>
      </c>
      <c r="P6" s="2681" t="s">
        <v>4</v>
      </c>
    </row>
    <row r="7" spans="1:115" ht="16.899999999999999" customHeight="1">
      <c r="A7" s="2682" t="s">
        <v>43</v>
      </c>
      <c r="B7" s="471"/>
      <c r="C7" s="219"/>
      <c r="D7" s="2683"/>
      <c r="E7" s="472"/>
      <c r="F7" s="473"/>
      <c r="G7" s="2684"/>
      <c r="H7" s="472"/>
      <c r="I7" s="473"/>
      <c r="J7" s="2685"/>
      <c r="K7" s="2686"/>
      <c r="L7" s="2686"/>
      <c r="M7" s="2687"/>
      <c r="N7" s="220"/>
      <c r="O7" s="2688"/>
      <c r="P7" s="474"/>
    </row>
    <row r="8" spans="1:115" s="28" customFormat="1" ht="11.25" customHeight="1">
      <c r="A8" s="2689" t="s">
        <v>59</v>
      </c>
      <c r="B8" s="381">
        <f t="shared" ref="B8:P18" si="0">B21+B33</f>
        <v>24</v>
      </c>
      <c r="C8" s="382">
        <f t="shared" si="0"/>
        <v>0</v>
      </c>
      <c r="D8" s="2690">
        <f t="shared" si="0"/>
        <v>24</v>
      </c>
      <c r="E8" s="475">
        <f t="shared" si="0"/>
        <v>17</v>
      </c>
      <c r="F8" s="476">
        <f t="shared" si="0"/>
        <v>0</v>
      </c>
      <c r="G8" s="2690">
        <f t="shared" si="0"/>
        <v>17</v>
      </c>
      <c r="H8" s="475">
        <f t="shared" si="0"/>
        <v>36</v>
      </c>
      <c r="I8" s="382">
        <f t="shared" si="0"/>
        <v>0</v>
      </c>
      <c r="J8" s="2690">
        <f t="shared" si="0"/>
        <v>36</v>
      </c>
      <c r="K8" s="475">
        <f t="shared" si="0"/>
        <v>31</v>
      </c>
      <c r="L8" s="476">
        <f t="shared" si="0"/>
        <v>0</v>
      </c>
      <c r="M8" s="2690">
        <f t="shared" si="0"/>
        <v>31</v>
      </c>
      <c r="N8" s="475">
        <f t="shared" si="0"/>
        <v>108</v>
      </c>
      <c r="O8" s="476">
        <f t="shared" si="0"/>
        <v>0</v>
      </c>
      <c r="P8" s="2691">
        <f t="shared" si="0"/>
        <v>108</v>
      </c>
    </row>
    <row r="9" spans="1:115" s="29" customFormat="1">
      <c r="A9" s="2689" t="s">
        <v>60</v>
      </c>
      <c r="B9" s="381">
        <f t="shared" si="0"/>
        <v>27</v>
      </c>
      <c r="C9" s="382">
        <f t="shared" si="0"/>
        <v>0</v>
      </c>
      <c r="D9" s="2690">
        <f t="shared" si="0"/>
        <v>27</v>
      </c>
      <c r="E9" s="475">
        <f t="shared" si="0"/>
        <v>14</v>
      </c>
      <c r="F9" s="476">
        <f t="shared" si="0"/>
        <v>0</v>
      </c>
      <c r="G9" s="2690">
        <f t="shared" si="0"/>
        <v>14</v>
      </c>
      <c r="H9" s="475">
        <f t="shared" si="0"/>
        <v>32</v>
      </c>
      <c r="I9" s="382">
        <f t="shared" si="0"/>
        <v>0</v>
      </c>
      <c r="J9" s="2690">
        <f t="shared" si="0"/>
        <v>32</v>
      </c>
      <c r="K9" s="475">
        <f t="shared" si="0"/>
        <v>20</v>
      </c>
      <c r="L9" s="476">
        <f t="shared" si="0"/>
        <v>1</v>
      </c>
      <c r="M9" s="2690">
        <f t="shared" si="0"/>
        <v>21</v>
      </c>
      <c r="N9" s="475">
        <f t="shared" si="0"/>
        <v>93</v>
      </c>
      <c r="O9" s="476">
        <f t="shared" si="0"/>
        <v>1</v>
      </c>
      <c r="P9" s="2691">
        <f t="shared" si="0"/>
        <v>94</v>
      </c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</row>
    <row r="10" spans="1:115" s="28" customFormat="1" ht="13.5" customHeight="1">
      <c r="A10" s="2692" t="s">
        <v>61</v>
      </c>
      <c r="B10" s="381">
        <f t="shared" si="0"/>
        <v>45</v>
      </c>
      <c r="C10" s="382">
        <f t="shared" si="0"/>
        <v>0</v>
      </c>
      <c r="D10" s="2690">
        <f t="shared" si="0"/>
        <v>45</v>
      </c>
      <c r="E10" s="475">
        <f>E23+E35</f>
        <v>35</v>
      </c>
      <c r="F10" s="476">
        <f t="shared" si="0"/>
        <v>0</v>
      </c>
      <c r="G10" s="2690">
        <f t="shared" si="0"/>
        <v>35</v>
      </c>
      <c r="H10" s="475">
        <f t="shared" si="0"/>
        <v>37</v>
      </c>
      <c r="I10" s="382">
        <f t="shared" si="0"/>
        <v>0</v>
      </c>
      <c r="J10" s="2690">
        <f t="shared" si="0"/>
        <v>37</v>
      </c>
      <c r="K10" s="475">
        <f t="shared" si="0"/>
        <v>35</v>
      </c>
      <c r="L10" s="476">
        <f t="shared" si="0"/>
        <v>1</v>
      </c>
      <c r="M10" s="2690">
        <f t="shared" si="0"/>
        <v>36</v>
      </c>
      <c r="N10" s="475">
        <f t="shared" si="0"/>
        <v>152</v>
      </c>
      <c r="O10" s="476">
        <f t="shared" si="0"/>
        <v>1</v>
      </c>
      <c r="P10" s="2691">
        <f>P23+P35</f>
        <v>153</v>
      </c>
    </row>
    <row r="11" spans="1:115" s="28" customFormat="1">
      <c r="A11" s="2692" t="s">
        <v>62</v>
      </c>
      <c r="B11" s="381">
        <f t="shared" si="0"/>
        <v>21</v>
      </c>
      <c r="C11" s="382">
        <f t="shared" si="0"/>
        <v>0</v>
      </c>
      <c r="D11" s="2690">
        <f t="shared" si="0"/>
        <v>21</v>
      </c>
      <c r="E11" s="475">
        <f t="shared" si="0"/>
        <v>19</v>
      </c>
      <c r="F11" s="476">
        <f>F24+F36</f>
        <v>0</v>
      </c>
      <c r="G11" s="2690">
        <f t="shared" si="0"/>
        <v>19</v>
      </c>
      <c r="H11" s="475">
        <f t="shared" si="0"/>
        <v>24</v>
      </c>
      <c r="I11" s="382">
        <f t="shared" si="0"/>
        <v>0</v>
      </c>
      <c r="J11" s="2690">
        <f t="shared" si="0"/>
        <v>24</v>
      </c>
      <c r="K11" s="475">
        <f t="shared" si="0"/>
        <v>22</v>
      </c>
      <c r="L11" s="476">
        <f t="shared" si="0"/>
        <v>0</v>
      </c>
      <c r="M11" s="2690">
        <f t="shared" si="0"/>
        <v>22</v>
      </c>
      <c r="N11" s="475">
        <f>N24+N36</f>
        <v>86</v>
      </c>
      <c r="O11" s="476">
        <f>O24+O36</f>
        <v>0</v>
      </c>
      <c r="P11" s="2691">
        <f t="shared" si="0"/>
        <v>86</v>
      </c>
    </row>
    <row r="12" spans="1:115" s="28" customFormat="1">
      <c r="A12" s="2693" t="s">
        <v>47</v>
      </c>
      <c r="B12" s="381">
        <f t="shared" si="0"/>
        <v>0</v>
      </c>
      <c r="C12" s="382">
        <f t="shared" si="0"/>
        <v>0</v>
      </c>
      <c r="D12" s="2690">
        <f t="shared" si="0"/>
        <v>0</v>
      </c>
      <c r="E12" s="475">
        <f t="shared" si="0"/>
        <v>0</v>
      </c>
      <c r="F12" s="476">
        <f t="shared" si="0"/>
        <v>0</v>
      </c>
      <c r="G12" s="2690">
        <f t="shared" si="0"/>
        <v>0</v>
      </c>
      <c r="H12" s="475">
        <f t="shared" si="0"/>
        <v>0</v>
      </c>
      <c r="I12" s="382">
        <f t="shared" si="0"/>
        <v>0</v>
      </c>
      <c r="J12" s="2690">
        <f t="shared" si="0"/>
        <v>0</v>
      </c>
      <c r="K12" s="475">
        <f t="shared" si="0"/>
        <v>0</v>
      </c>
      <c r="L12" s="476">
        <f t="shared" si="0"/>
        <v>0</v>
      </c>
      <c r="M12" s="2690">
        <f>M25+M37</f>
        <v>0</v>
      </c>
      <c r="N12" s="475">
        <f t="shared" si="0"/>
        <v>0</v>
      </c>
      <c r="O12" s="476">
        <f t="shared" si="0"/>
        <v>0</v>
      </c>
      <c r="P12" s="2691">
        <f t="shared" si="0"/>
        <v>0</v>
      </c>
    </row>
    <row r="13" spans="1:115" s="28" customFormat="1">
      <c r="A13" s="2694" t="s">
        <v>63</v>
      </c>
      <c r="B13" s="381">
        <f t="shared" si="0"/>
        <v>17</v>
      </c>
      <c r="C13" s="382">
        <f t="shared" si="0"/>
        <v>0</v>
      </c>
      <c r="D13" s="2690">
        <f t="shared" si="0"/>
        <v>17</v>
      </c>
      <c r="E13" s="475">
        <f t="shared" si="0"/>
        <v>11</v>
      </c>
      <c r="F13" s="476">
        <f t="shared" si="0"/>
        <v>0</v>
      </c>
      <c r="G13" s="2690">
        <f t="shared" si="0"/>
        <v>11</v>
      </c>
      <c r="H13" s="475">
        <f t="shared" si="0"/>
        <v>26</v>
      </c>
      <c r="I13" s="382">
        <f t="shared" si="0"/>
        <v>0</v>
      </c>
      <c r="J13" s="2690">
        <f t="shared" si="0"/>
        <v>26</v>
      </c>
      <c r="K13" s="475">
        <f t="shared" si="0"/>
        <v>21</v>
      </c>
      <c r="L13" s="476">
        <f t="shared" si="0"/>
        <v>0</v>
      </c>
      <c r="M13" s="2690">
        <f>M26+M38</f>
        <v>21</v>
      </c>
      <c r="N13" s="475">
        <f t="shared" si="0"/>
        <v>75</v>
      </c>
      <c r="O13" s="476">
        <f t="shared" si="0"/>
        <v>0</v>
      </c>
      <c r="P13" s="2691">
        <f t="shared" si="0"/>
        <v>75</v>
      </c>
    </row>
    <row r="14" spans="1:115" s="28" customFormat="1" ht="14.25" customHeight="1">
      <c r="A14" s="2695" t="s">
        <v>64</v>
      </c>
      <c r="B14" s="381">
        <f t="shared" si="0"/>
        <v>38</v>
      </c>
      <c r="C14" s="382">
        <f t="shared" si="0"/>
        <v>0</v>
      </c>
      <c r="D14" s="2690">
        <f t="shared" si="0"/>
        <v>38</v>
      </c>
      <c r="E14" s="475">
        <f t="shared" si="0"/>
        <v>37</v>
      </c>
      <c r="F14" s="476">
        <f t="shared" si="0"/>
        <v>0</v>
      </c>
      <c r="G14" s="2690">
        <f t="shared" si="0"/>
        <v>37</v>
      </c>
      <c r="H14" s="475">
        <f t="shared" si="0"/>
        <v>33</v>
      </c>
      <c r="I14" s="382">
        <f t="shared" si="0"/>
        <v>0</v>
      </c>
      <c r="J14" s="2690">
        <f t="shared" si="0"/>
        <v>33</v>
      </c>
      <c r="K14" s="475">
        <f t="shared" si="0"/>
        <v>31</v>
      </c>
      <c r="L14" s="476">
        <f t="shared" si="0"/>
        <v>0</v>
      </c>
      <c r="M14" s="2690">
        <f>M27+M39</f>
        <v>31</v>
      </c>
      <c r="N14" s="475">
        <f t="shared" si="0"/>
        <v>139</v>
      </c>
      <c r="O14" s="476">
        <f t="shared" si="0"/>
        <v>0</v>
      </c>
      <c r="P14" s="2691">
        <f t="shared" si="0"/>
        <v>139</v>
      </c>
    </row>
    <row r="15" spans="1:115" s="28" customFormat="1">
      <c r="A15" s="2695" t="s">
        <v>65</v>
      </c>
      <c r="B15" s="381">
        <f t="shared" si="0"/>
        <v>15</v>
      </c>
      <c r="C15" s="382">
        <f t="shared" si="0"/>
        <v>0</v>
      </c>
      <c r="D15" s="2690">
        <f t="shared" si="0"/>
        <v>15</v>
      </c>
      <c r="E15" s="475">
        <f t="shared" si="0"/>
        <v>11</v>
      </c>
      <c r="F15" s="476">
        <f t="shared" si="0"/>
        <v>0</v>
      </c>
      <c r="G15" s="2690">
        <f t="shared" si="0"/>
        <v>11</v>
      </c>
      <c r="H15" s="475">
        <f t="shared" si="0"/>
        <v>16</v>
      </c>
      <c r="I15" s="382">
        <f t="shared" si="0"/>
        <v>0</v>
      </c>
      <c r="J15" s="2690">
        <f t="shared" si="0"/>
        <v>16</v>
      </c>
      <c r="K15" s="475">
        <f t="shared" si="0"/>
        <v>10</v>
      </c>
      <c r="L15" s="476">
        <f t="shared" si="0"/>
        <v>0</v>
      </c>
      <c r="M15" s="2690">
        <f t="shared" si="0"/>
        <v>10</v>
      </c>
      <c r="N15" s="475">
        <f t="shared" si="0"/>
        <v>52</v>
      </c>
      <c r="O15" s="476">
        <f t="shared" si="0"/>
        <v>0</v>
      </c>
      <c r="P15" s="2691">
        <f t="shared" si="0"/>
        <v>52</v>
      </c>
    </row>
    <row r="16" spans="1:115" s="28" customFormat="1">
      <c r="A16" s="2693" t="s">
        <v>66</v>
      </c>
      <c r="B16" s="381">
        <f t="shared" si="0"/>
        <v>54</v>
      </c>
      <c r="C16" s="382">
        <f t="shared" si="0"/>
        <v>0</v>
      </c>
      <c r="D16" s="2690">
        <f t="shared" si="0"/>
        <v>54</v>
      </c>
      <c r="E16" s="475">
        <f t="shared" si="0"/>
        <v>46</v>
      </c>
      <c r="F16" s="476">
        <f t="shared" si="0"/>
        <v>0</v>
      </c>
      <c r="G16" s="2690">
        <f t="shared" si="0"/>
        <v>46</v>
      </c>
      <c r="H16" s="475">
        <f t="shared" si="0"/>
        <v>51</v>
      </c>
      <c r="I16" s="382">
        <f t="shared" si="0"/>
        <v>0</v>
      </c>
      <c r="J16" s="2690">
        <f t="shared" si="0"/>
        <v>51</v>
      </c>
      <c r="K16" s="475">
        <f t="shared" si="0"/>
        <v>45</v>
      </c>
      <c r="L16" s="476">
        <f t="shared" si="0"/>
        <v>0</v>
      </c>
      <c r="M16" s="2690">
        <f t="shared" si="0"/>
        <v>45</v>
      </c>
      <c r="N16" s="475">
        <f t="shared" si="0"/>
        <v>196</v>
      </c>
      <c r="O16" s="476">
        <f t="shared" si="0"/>
        <v>0</v>
      </c>
      <c r="P16" s="2691">
        <f t="shared" si="0"/>
        <v>196</v>
      </c>
    </row>
    <row r="17" spans="1:115" s="28" customFormat="1" ht="13.5" thickBot="1">
      <c r="A17" s="2696" t="s">
        <v>67</v>
      </c>
      <c r="B17" s="383">
        <f t="shared" si="0"/>
        <v>15</v>
      </c>
      <c r="C17" s="384">
        <f t="shared" si="0"/>
        <v>0</v>
      </c>
      <c r="D17" s="385">
        <f t="shared" si="0"/>
        <v>15</v>
      </c>
      <c r="E17" s="2697">
        <f t="shared" si="0"/>
        <v>16</v>
      </c>
      <c r="F17" s="2698">
        <f t="shared" si="0"/>
        <v>0</v>
      </c>
      <c r="G17" s="385">
        <f t="shared" si="0"/>
        <v>16</v>
      </c>
      <c r="H17" s="2697">
        <f t="shared" si="0"/>
        <v>13</v>
      </c>
      <c r="I17" s="384">
        <f t="shared" si="0"/>
        <v>0</v>
      </c>
      <c r="J17" s="385">
        <f t="shared" si="0"/>
        <v>13</v>
      </c>
      <c r="K17" s="2697">
        <f t="shared" si="0"/>
        <v>13</v>
      </c>
      <c r="L17" s="2698">
        <f t="shared" si="0"/>
        <v>0</v>
      </c>
      <c r="M17" s="385">
        <f t="shared" si="0"/>
        <v>13</v>
      </c>
      <c r="N17" s="2697">
        <f t="shared" si="0"/>
        <v>57</v>
      </c>
      <c r="O17" s="2698">
        <f t="shared" si="0"/>
        <v>0</v>
      </c>
      <c r="P17" s="2699">
        <f t="shared" si="0"/>
        <v>57</v>
      </c>
    </row>
    <row r="18" spans="1:115" s="29" customFormat="1" ht="13.5" thickBot="1">
      <c r="A18" s="2700" t="s">
        <v>12</v>
      </c>
      <c r="B18" s="386">
        <f>B31+B43</f>
        <v>256</v>
      </c>
      <c r="C18" s="387">
        <f t="shared" si="0"/>
        <v>0</v>
      </c>
      <c r="D18" s="2701">
        <f t="shared" si="0"/>
        <v>256</v>
      </c>
      <c r="E18" s="386">
        <f t="shared" si="0"/>
        <v>206</v>
      </c>
      <c r="F18" s="387">
        <f t="shared" si="0"/>
        <v>0</v>
      </c>
      <c r="G18" s="2701">
        <f t="shared" si="0"/>
        <v>206</v>
      </c>
      <c r="H18" s="386">
        <f t="shared" si="0"/>
        <v>268</v>
      </c>
      <c r="I18" s="387">
        <f t="shared" si="0"/>
        <v>0</v>
      </c>
      <c r="J18" s="2701">
        <f t="shared" si="0"/>
        <v>268</v>
      </c>
      <c r="K18" s="386">
        <f t="shared" si="0"/>
        <v>228</v>
      </c>
      <c r="L18" s="387">
        <f t="shared" si="0"/>
        <v>2</v>
      </c>
      <c r="M18" s="2701">
        <f t="shared" si="0"/>
        <v>230</v>
      </c>
      <c r="N18" s="386">
        <f>N31+N43</f>
        <v>958</v>
      </c>
      <c r="O18" s="387">
        <f t="shared" si="0"/>
        <v>2</v>
      </c>
      <c r="P18" s="2702">
        <f t="shared" si="0"/>
        <v>960</v>
      </c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</row>
    <row r="19" spans="1:115" s="29" customFormat="1">
      <c r="A19" s="2703" t="s">
        <v>23</v>
      </c>
      <c r="B19" s="1319"/>
      <c r="C19" s="1320"/>
      <c r="D19" s="2704"/>
      <c r="E19" s="1321"/>
      <c r="F19" s="1322"/>
      <c r="G19" s="2705"/>
      <c r="H19" s="1321"/>
      <c r="I19" s="1322"/>
      <c r="J19" s="2706"/>
      <c r="K19" s="2707"/>
      <c r="L19" s="1322"/>
      <c r="M19" s="2707"/>
      <c r="N19" s="1323"/>
      <c r="O19" s="2708"/>
      <c r="P19" s="2709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</row>
    <row r="20" spans="1:115" s="29" customFormat="1">
      <c r="A20" s="2710" t="s">
        <v>11</v>
      </c>
      <c r="B20" s="1319"/>
      <c r="C20" s="1320"/>
      <c r="D20" s="2704"/>
      <c r="E20" s="1324"/>
      <c r="F20" s="1325"/>
      <c r="G20" s="2711"/>
      <c r="H20" s="1324"/>
      <c r="I20" s="1325"/>
      <c r="J20" s="2712"/>
      <c r="K20" s="2713"/>
      <c r="L20" s="1325"/>
      <c r="M20" s="2713"/>
      <c r="N20" s="1323"/>
      <c r="O20" s="2708"/>
      <c r="P20" s="2709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</row>
    <row r="21" spans="1:115" s="28" customFormat="1">
      <c r="A21" s="2689" t="s">
        <v>59</v>
      </c>
      <c r="B21" s="381">
        <v>24</v>
      </c>
      <c r="C21" s="382">
        <v>0</v>
      </c>
      <c r="D21" s="2690">
        <f>B21+C21</f>
        <v>24</v>
      </c>
      <c r="E21" s="477">
        <v>16</v>
      </c>
      <c r="F21" s="478">
        <v>0</v>
      </c>
      <c r="G21" s="2714">
        <f>E21+F21</f>
        <v>16</v>
      </c>
      <c r="H21" s="477">
        <v>36</v>
      </c>
      <c r="I21" s="478">
        <v>0</v>
      </c>
      <c r="J21" s="2715">
        <f>I21+H21</f>
        <v>36</v>
      </c>
      <c r="K21" s="2716">
        <v>30</v>
      </c>
      <c r="L21" s="478">
        <v>0</v>
      </c>
      <c r="M21" s="2716">
        <f>K21+L21</f>
        <v>30</v>
      </c>
      <c r="N21" s="388">
        <f>B21+E21+H21+K21</f>
        <v>106</v>
      </c>
      <c r="O21" s="2717">
        <f>F21+I21+L21+C21</f>
        <v>0</v>
      </c>
      <c r="P21" s="2718">
        <f>N21+O21</f>
        <v>106</v>
      </c>
    </row>
    <row r="22" spans="1:115" s="28" customFormat="1">
      <c r="A22" s="2689" t="s">
        <v>60</v>
      </c>
      <c r="B22" s="381">
        <v>27</v>
      </c>
      <c r="C22" s="382">
        <v>0</v>
      </c>
      <c r="D22" s="2690">
        <f>B22+C22</f>
        <v>27</v>
      </c>
      <c r="E22" s="477">
        <v>14</v>
      </c>
      <c r="F22" s="478">
        <v>0</v>
      </c>
      <c r="G22" s="2714">
        <f>E22+F22</f>
        <v>14</v>
      </c>
      <c r="H22" s="477">
        <v>31</v>
      </c>
      <c r="I22" s="478">
        <v>0</v>
      </c>
      <c r="J22" s="2715">
        <f>I22+H22</f>
        <v>31</v>
      </c>
      <c r="K22" s="2716">
        <v>19</v>
      </c>
      <c r="L22" s="478">
        <v>1</v>
      </c>
      <c r="M22" s="2716">
        <f>K22+L22</f>
        <v>20</v>
      </c>
      <c r="N22" s="388">
        <f>B22+E22+H22+K22</f>
        <v>91</v>
      </c>
      <c r="O22" s="2717">
        <f>F22+I22+L22+C22</f>
        <v>1</v>
      </c>
      <c r="P22" s="2718">
        <f>N22+O22</f>
        <v>92</v>
      </c>
    </row>
    <row r="23" spans="1:115" s="28" customFormat="1" ht="14.25" customHeight="1">
      <c r="A23" s="2692" t="s">
        <v>61</v>
      </c>
      <c r="B23" s="381">
        <v>45</v>
      </c>
      <c r="C23" s="382">
        <v>0</v>
      </c>
      <c r="D23" s="2690">
        <f t="shared" ref="D23:D30" si="1">B23+C23</f>
        <v>45</v>
      </c>
      <c r="E23" s="477">
        <v>35</v>
      </c>
      <c r="F23" s="478">
        <v>0</v>
      </c>
      <c r="G23" s="2714">
        <f t="shared" ref="G23:G30" si="2">E23+F23</f>
        <v>35</v>
      </c>
      <c r="H23" s="477">
        <v>37</v>
      </c>
      <c r="I23" s="478">
        <v>0</v>
      </c>
      <c r="J23" s="2715">
        <f t="shared" ref="J23:J30" si="3">I23+H23</f>
        <v>37</v>
      </c>
      <c r="K23" s="2716">
        <v>35</v>
      </c>
      <c r="L23" s="478">
        <v>1</v>
      </c>
      <c r="M23" s="2716">
        <f t="shared" ref="M23:M30" si="4">K23+L23</f>
        <v>36</v>
      </c>
      <c r="N23" s="388">
        <f t="shared" ref="N23:N30" si="5">B23+E23+H23+K23</f>
        <v>152</v>
      </c>
      <c r="O23" s="2717">
        <f t="shared" ref="O23:O30" si="6">F23+I23+L23+C23</f>
        <v>1</v>
      </c>
      <c r="P23" s="2718">
        <f t="shared" ref="P23:P30" si="7">N23+O23</f>
        <v>153</v>
      </c>
    </row>
    <row r="24" spans="1:115" s="28" customFormat="1">
      <c r="A24" s="2692" t="s">
        <v>62</v>
      </c>
      <c r="B24" s="381">
        <v>20</v>
      </c>
      <c r="C24" s="382">
        <v>0</v>
      </c>
      <c r="D24" s="2690">
        <f t="shared" si="1"/>
        <v>20</v>
      </c>
      <c r="E24" s="477">
        <v>19</v>
      </c>
      <c r="F24" s="478">
        <v>0</v>
      </c>
      <c r="G24" s="2714">
        <f t="shared" si="2"/>
        <v>19</v>
      </c>
      <c r="H24" s="477">
        <v>24</v>
      </c>
      <c r="I24" s="478">
        <v>0</v>
      </c>
      <c r="J24" s="2715">
        <f t="shared" si="3"/>
        <v>24</v>
      </c>
      <c r="K24" s="2716">
        <v>22</v>
      </c>
      <c r="L24" s="478">
        <v>0</v>
      </c>
      <c r="M24" s="2716">
        <f t="shared" si="4"/>
        <v>22</v>
      </c>
      <c r="N24" s="388">
        <f t="shared" si="5"/>
        <v>85</v>
      </c>
      <c r="O24" s="2717">
        <f t="shared" si="6"/>
        <v>0</v>
      </c>
      <c r="P24" s="2718">
        <f t="shared" si="7"/>
        <v>85</v>
      </c>
    </row>
    <row r="25" spans="1:115" s="28" customFormat="1">
      <c r="A25" s="2693" t="s">
        <v>47</v>
      </c>
      <c r="B25" s="381">
        <v>0</v>
      </c>
      <c r="C25" s="382">
        <v>0</v>
      </c>
      <c r="D25" s="2690">
        <f t="shared" si="1"/>
        <v>0</v>
      </c>
      <c r="E25" s="477">
        <v>0</v>
      </c>
      <c r="F25" s="478">
        <v>0</v>
      </c>
      <c r="G25" s="2714">
        <f t="shared" si="2"/>
        <v>0</v>
      </c>
      <c r="H25" s="477">
        <v>0</v>
      </c>
      <c r="I25" s="478">
        <v>0</v>
      </c>
      <c r="J25" s="2715">
        <f t="shared" si="3"/>
        <v>0</v>
      </c>
      <c r="K25" s="2716">
        <v>0</v>
      </c>
      <c r="L25" s="478">
        <v>0</v>
      </c>
      <c r="M25" s="2716">
        <f t="shared" si="4"/>
        <v>0</v>
      </c>
      <c r="N25" s="388">
        <f t="shared" si="5"/>
        <v>0</v>
      </c>
      <c r="O25" s="2717">
        <f t="shared" si="6"/>
        <v>0</v>
      </c>
      <c r="P25" s="2718">
        <f t="shared" si="7"/>
        <v>0</v>
      </c>
    </row>
    <row r="26" spans="1:115" s="28" customFormat="1">
      <c r="A26" s="2694" t="s">
        <v>63</v>
      </c>
      <c r="B26" s="381">
        <v>17</v>
      </c>
      <c r="C26" s="382">
        <v>0</v>
      </c>
      <c r="D26" s="2690">
        <f t="shared" si="1"/>
        <v>17</v>
      </c>
      <c r="E26" s="477">
        <v>11</v>
      </c>
      <c r="F26" s="478">
        <v>0</v>
      </c>
      <c r="G26" s="2714">
        <f t="shared" si="2"/>
        <v>11</v>
      </c>
      <c r="H26" s="477">
        <v>26</v>
      </c>
      <c r="I26" s="478">
        <v>0</v>
      </c>
      <c r="J26" s="2715">
        <f t="shared" si="3"/>
        <v>26</v>
      </c>
      <c r="K26" s="2716">
        <v>21</v>
      </c>
      <c r="L26" s="478">
        <v>0</v>
      </c>
      <c r="M26" s="2716">
        <f t="shared" si="4"/>
        <v>21</v>
      </c>
      <c r="N26" s="388">
        <f t="shared" si="5"/>
        <v>75</v>
      </c>
      <c r="O26" s="2717">
        <f t="shared" si="6"/>
        <v>0</v>
      </c>
      <c r="P26" s="2718">
        <f t="shared" si="7"/>
        <v>75</v>
      </c>
    </row>
    <row r="27" spans="1:115" s="28" customFormat="1" ht="12.75" customHeight="1">
      <c r="A27" s="2695" t="s">
        <v>64</v>
      </c>
      <c r="B27" s="381">
        <v>38</v>
      </c>
      <c r="C27" s="382">
        <v>0</v>
      </c>
      <c r="D27" s="2690">
        <f t="shared" si="1"/>
        <v>38</v>
      </c>
      <c r="E27" s="477">
        <v>37</v>
      </c>
      <c r="F27" s="478">
        <v>0</v>
      </c>
      <c r="G27" s="2714">
        <f t="shared" si="2"/>
        <v>37</v>
      </c>
      <c r="H27" s="477">
        <v>33</v>
      </c>
      <c r="I27" s="478">
        <v>0</v>
      </c>
      <c r="J27" s="2715">
        <f t="shared" si="3"/>
        <v>33</v>
      </c>
      <c r="K27" s="2716">
        <v>31</v>
      </c>
      <c r="L27" s="478">
        <v>0</v>
      </c>
      <c r="M27" s="2716">
        <f t="shared" si="4"/>
        <v>31</v>
      </c>
      <c r="N27" s="388">
        <f t="shared" si="5"/>
        <v>139</v>
      </c>
      <c r="O27" s="2717">
        <f t="shared" si="6"/>
        <v>0</v>
      </c>
      <c r="P27" s="2718">
        <f t="shared" si="7"/>
        <v>139</v>
      </c>
    </row>
    <row r="28" spans="1:115" s="28" customFormat="1">
      <c r="A28" s="2695" t="s">
        <v>65</v>
      </c>
      <c r="B28" s="381">
        <v>15</v>
      </c>
      <c r="C28" s="382">
        <v>0</v>
      </c>
      <c r="D28" s="2690">
        <f t="shared" si="1"/>
        <v>15</v>
      </c>
      <c r="E28" s="477">
        <v>11</v>
      </c>
      <c r="F28" s="478">
        <v>0</v>
      </c>
      <c r="G28" s="2714">
        <f t="shared" si="2"/>
        <v>11</v>
      </c>
      <c r="H28" s="477">
        <v>15</v>
      </c>
      <c r="I28" s="478">
        <v>0</v>
      </c>
      <c r="J28" s="2715">
        <f t="shared" si="3"/>
        <v>15</v>
      </c>
      <c r="K28" s="2716">
        <v>9</v>
      </c>
      <c r="L28" s="478">
        <v>0</v>
      </c>
      <c r="M28" s="2716">
        <f t="shared" si="4"/>
        <v>9</v>
      </c>
      <c r="N28" s="388">
        <f t="shared" si="5"/>
        <v>50</v>
      </c>
      <c r="O28" s="2717">
        <f t="shared" si="6"/>
        <v>0</v>
      </c>
      <c r="P28" s="2718">
        <f t="shared" si="7"/>
        <v>50</v>
      </c>
    </row>
    <row r="29" spans="1:115" s="29" customFormat="1">
      <c r="A29" s="2693" t="s">
        <v>69</v>
      </c>
      <c r="B29" s="381">
        <v>54</v>
      </c>
      <c r="C29" s="382">
        <v>0</v>
      </c>
      <c r="D29" s="2690">
        <f t="shared" si="1"/>
        <v>54</v>
      </c>
      <c r="E29" s="477">
        <v>44</v>
      </c>
      <c r="F29" s="478">
        <v>0</v>
      </c>
      <c r="G29" s="2714">
        <f t="shared" si="2"/>
        <v>44</v>
      </c>
      <c r="H29" s="477">
        <v>50</v>
      </c>
      <c r="I29" s="478">
        <v>0</v>
      </c>
      <c r="J29" s="2715">
        <f t="shared" si="3"/>
        <v>50</v>
      </c>
      <c r="K29" s="2716">
        <v>44</v>
      </c>
      <c r="L29" s="478">
        <v>0</v>
      </c>
      <c r="M29" s="2716">
        <f t="shared" si="4"/>
        <v>44</v>
      </c>
      <c r="N29" s="388">
        <f t="shared" si="5"/>
        <v>192</v>
      </c>
      <c r="O29" s="2717">
        <f t="shared" si="6"/>
        <v>0</v>
      </c>
      <c r="P29" s="2718">
        <f t="shared" si="7"/>
        <v>192</v>
      </c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</row>
    <row r="30" spans="1:115" s="29" customFormat="1" ht="13.5" thickBot="1">
      <c r="A30" s="2696" t="s">
        <v>67</v>
      </c>
      <c r="B30" s="383">
        <v>15</v>
      </c>
      <c r="C30" s="384">
        <v>0</v>
      </c>
      <c r="D30" s="385">
        <f t="shared" si="1"/>
        <v>15</v>
      </c>
      <c r="E30" s="2719">
        <v>16</v>
      </c>
      <c r="F30" s="2720">
        <v>0</v>
      </c>
      <c r="G30" s="2721">
        <f t="shared" si="2"/>
        <v>16</v>
      </c>
      <c r="H30" s="2719">
        <v>12</v>
      </c>
      <c r="I30" s="2720">
        <v>0</v>
      </c>
      <c r="J30" s="2722">
        <f t="shared" si="3"/>
        <v>12</v>
      </c>
      <c r="K30" s="2723">
        <v>13</v>
      </c>
      <c r="L30" s="2720">
        <v>0</v>
      </c>
      <c r="M30" s="2723">
        <f t="shared" si="4"/>
        <v>13</v>
      </c>
      <c r="N30" s="2724">
        <f t="shared" si="5"/>
        <v>56</v>
      </c>
      <c r="O30" s="2725">
        <f t="shared" si="6"/>
        <v>0</v>
      </c>
      <c r="P30" s="2726">
        <f t="shared" si="7"/>
        <v>56</v>
      </c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</row>
    <row r="31" spans="1:115" s="29" customFormat="1" ht="13.5" thickBot="1">
      <c r="A31" s="2727" t="s">
        <v>8</v>
      </c>
      <c r="B31" s="2728">
        <f t="shared" ref="B31:P31" si="8">B21+B22+B23+B24+B25+B26+B27+B28+B29+B30</f>
        <v>255</v>
      </c>
      <c r="C31" s="389">
        <f t="shared" si="8"/>
        <v>0</v>
      </c>
      <c r="D31" s="390">
        <f t="shared" si="8"/>
        <v>255</v>
      </c>
      <c r="E31" s="391">
        <f t="shared" si="8"/>
        <v>203</v>
      </c>
      <c r="F31" s="2701">
        <f t="shared" si="8"/>
        <v>0</v>
      </c>
      <c r="G31" s="390">
        <f t="shared" si="8"/>
        <v>203</v>
      </c>
      <c r="H31" s="391">
        <f t="shared" si="8"/>
        <v>264</v>
      </c>
      <c r="I31" s="392">
        <f t="shared" si="8"/>
        <v>0</v>
      </c>
      <c r="J31" s="2729">
        <f t="shared" si="8"/>
        <v>264</v>
      </c>
      <c r="K31" s="2728">
        <f t="shared" si="8"/>
        <v>224</v>
      </c>
      <c r="L31" s="389">
        <f t="shared" si="8"/>
        <v>2</v>
      </c>
      <c r="M31" s="390">
        <f t="shared" si="8"/>
        <v>226</v>
      </c>
      <c r="N31" s="386">
        <f t="shared" si="8"/>
        <v>946</v>
      </c>
      <c r="O31" s="387">
        <f t="shared" si="8"/>
        <v>2</v>
      </c>
      <c r="P31" s="2730">
        <f t="shared" si="8"/>
        <v>948</v>
      </c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</row>
    <row r="32" spans="1:115" s="29" customFormat="1" ht="13.5" customHeight="1">
      <c r="A32" s="2731" t="s">
        <v>55</v>
      </c>
      <c r="B32" s="1319"/>
      <c r="C32" s="1320"/>
      <c r="D32" s="2704"/>
      <c r="E32" s="1321"/>
      <c r="F32" s="2707"/>
      <c r="G32" s="2705"/>
      <c r="H32" s="1321"/>
      <c r="I32" s="1322"/>
      <c r="J32" s="2706"/>
      <c r="K32" s="2707"/>
      <c r="L32" s="1322"/>
      <c r="M32" s="2707"/>
      <c r="N32" s="1323"/>
      <c r="O32" s="1326"/>
      <c r="P32" s="2709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</row>
    <row r="33" spans="1:115" s="28" customFormat="1">
      <c r="A33" s="2689" t="s">
        <v>59</v>
      </c>
      <c r="B33" s="381">
        <v>0</v>
      </c>
      <c r="C33" s="382">
        <v>0</v>
      </c>
      <c r="D33" s="2690">
        <f>B33+C33</f>
        <v>0</v>
      </c>
      <c r="E33" s="477">
        <v>1</v>
      </c>
      <c r="F33" s="2716">
        <v>0</v>
      </c>
      <c r="G33" s="2714">
        <f>E33+F33</f>
        <v>1</v>
      </c>
      <c r="H33" s="477">
        <v>0</v>
      </c>
      <c r="I33" s="478">
        <v>0</v>
      </c>
      <c r="J33" s="2715">
        <f>I33+H33</f>
        <v>0</v>
      </c>
      <c r="K33" s="2716">
        <v>1</v>
      </c>
      <c r="L33" s="478">
        <v>0</v>
      </c>
      <c r="M33" s="2716">
        <f>K33+L33</f>
        <v>1</v>
      </c>
      <c r="N33" s="388">
        <f>B33+E33+H33+K33</f>
        <v>2</v>
      </c>
      <c r="O33" s="2717">
        <f>F33+I33+L33+C33</f>
        <v>0</v>
      </c>
      <c r="P33" s="362">
        <f>N33+O33</f>
        <v>2</v>
      </c>
    </row>
    <row r="34" spans="1:115" s="28" customFormat="1">
      <c r="A34" s="2689" t="s">
        <v>60</v>
      </c>
      <c r="B34" s="381">
        <v>0</v>
      </c>
      <c r="C34" s="382">
        <v>0</v>
      </c>
      <c r="D34" s="2690">
        <f>B34+C34</f>
        <v>0</v>
      </c>
      <c r="E34" s="477">
        <v>0</v>
      </c>
      <c r="F34" s="2716">
        <v>0</v>
      </c>
      <c r="G34" s="2714">
        <f>E34+F34</f>
        <v>0</v>
      </c>
      <c r="H34" s="477">
        <v>1</v>
      </c>
      <c r="I34" s="478">
        <v>0</v>
      </c>
      <c r="J34" s="2715">
        <f>I34+H34</f>
        <v>1</v>
      </c>
      <c r="K34" s="2716">
        <v>1</v>
      </c>
      <c r="L34" s="478">
        <v>0</v>
      </c>
      <c r="M34" s="2716">
        <f>K34+L34</f>
        <v>1</v>
      </c>
      <c r="N34" s="388">
        <f>B34+E34+H34+K34</f>
        <v>2</v>
      </c>
      <c r="O34" s="2717">
        <f>F34+I34+L34+C34</f>
        <v>0</v>
      </c>
      <c r="P34" s="362">
        <f>N34+O34</f>
        <v>2</v>
      </c>
    </row>
    <row r="35" spans="1:115" s="29" customFormat="1">
      <c r="A35" s="2692" t="s">
        <v>61</v>
      </c>
      <c r="B35" s="381">
        <v>0</v>
      </c>
      <c r="C35" s="382">
        <v>0</v>
      </c>
      <c r="D35" s="2690">
        <f t="shared" ref="D35:D42" si="9">B35+C35</f>
        <v>0</v>
      </c>
      <c r="E35" s="477">
        <v>0</v>
      </c>
      <c r="F35" s="2716">
        <v>0</v>
      </c>
      <c r="G35" s="2714">
        <f t="shared" ref="G35:G42" si="10">E35+F35</f>
        <v>0</v>
      </c>
      <c r="H35" s="477">
        <v>0</v>
      </c>
      <c r="I35" s="478">
        <v>0</v>
      </c>
      <c r="J35" s="2715">
        <f t="shared" ref="J35:J42" si="11">I35+H35</f>
        <v>0</v>
      </c>
      <c r="K35" s="2716">
        <v>0</v>
      </c>
      <c r="L35" s="478">
        <v>0</v>
      </c>
      <c r="M35" s="2716">
        <f t="shared" ref="M35:M42" si="12">K35+L35</f>
        <v>0</v>
      </c>
      <c r="N35" s="388">
        <f>B35+E35+H35+K35</f>
        <v>0</v>
      </c>
      <c r="O35" s="2717">
        <f>F35+I35+L35+C35</f>
        <v>0</v>
      </c>
      <c r="P35" s="362">
        <f>N35+O35</f>
        <v>0</v>
      </c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</row>
    <row r="36" spans="1:115" s="29" customFormat="1">
      <c r="A36" s="2692" t="s">
        <v>62</v>
      </c>
      <c r="B36" s="381">
        <v>1</v>
      </c>
      <c r="C36" s="382">
        <v>0</v>
      </c>
      <c r="D36" s="2690">
        <f t="shared" si="9"/>
        <v>1</v>
      </c>
      <c r="E36" s="477">
        <v>0</v>
      </c>
      <c r="F36" s="2716">
        <v>0</v>
      </c>
      <c r="G36" s="2714">
        <f t="shared" si="10"/>
        <v>0</v>
      </c>
      <c r="H36" s="477">
        <v>0</v>
      </c>
      <c r="I36" s="478">
        <v>0</v>
      </c>
      <c r="J36" s="2715">
        <f t="shared" si="11"/>
        <v>0</v>
      </c>
      <c r="K36" s="2716">
        <v>0</v>
      </c>
      <c r="L36" s="478">
        <v>0</v>
      </c>
      <c r="M36" s="2716">
        <f t="shared" si="12"/>
        <v>0</v>
      </c>
      <c r="N36" s="388">
        <f t="shared" ref="N36:N42" si="13">B36+E36+H36+K36</f>
        <v>1</v>
      </c>
      <c r="O36" s="2717">
        <f t="shared" ref="O36:O42" si="14">F36+I36+L36+C36</f>
        <v>0</v>
      </c>
      <c r="P36" s="362">
        <f t="shared" ref="P36:P42" si="15">N36+O36</f>
        <v>1</v>
      </c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</row>
    <row r="37" spans="1:115" s="29" customFormat="1">
      <c r="A37" s="2693" t="s">
        <v>47</v>
      </c>
      <c r="B37" s="381">
        <v>0</v>
      </c>
      <c r="C37" s="382">
        <v>0</v>
      </c>
      <c r="D37" s="2690">
        <f t="shared" si="9"/>
        <v>0</v>
      </c>
      <c r="E37" s="477">
        <v>0</v>
      </c>
      <c r="F37" s="2716">
        <v>0</v>
      </c>
      <c r="G37" s="2714">
        <f t="shared" si="10"/>
        <v>0</v>
      </c>
      <c r="H37" s="477">
        <v>0</v>
      </c>
      <c r="I37" s="478">
        <v>0</v>
      </c>
      <c r="J37" s="2715">
        <f t="shared" si="11"/>
        <v>0</v>
      </c>
      <c r="K37" s="2716">
        <v>0</v>
      </c>
      <c r="L37" s="478">
        <v>0</v>
      </c>
      <c r="M37" s="2716">
        <f t="shared" si="12"/>
        <v>0</v>
      </c>
      <c r="N37" s="388">
        <f t="shared" si="13"/>
        <v>0</v>
      </c>
      <c r="O37" s="2717">
        <f t="shared" si="14"/>
        <v>0</v>
      </c>
      <c r="P37" s="362">
        <f t="shared" si="15"/>
        <v>0</v>
      </c>
      <c r="Q37" s="28" t="s">
        <v>224</v>
      </c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</row>
    <row r="38" spans="1:115" s="29" customFormat="1">
      <c r="A38" s="2694" t="s">
        <v>63</v>
      </c>
      <c r="B38" s="381">
        <v>0</v>
      </c>
      <c r="C38" s="382">
        <v>0</v>
      </c>
      <c r="D38" s="2690">
        <f t="shared" si="9"/>
        <v>0</v>
      </c>
      <c r="E38" s="477">
        <v>0</v>
      </c>
      <c r="F38" s="2716">
        <v>0</v>
      </c>
      <c r="G38" s="2714">
        <f t="shared" si="10"/>
        <v>0</v>
      </c>
      <c r="H38" s="477">
        <v>0</v>
      </c>
      <c r="I38" s="478">
        <v>0</v>
      </c>
      <c r="J38" s="2715">
        <f t="shared" si="11"/>
        <v>0</v>
      </c>
      <c r="K38" s="2716">
        <v>0</v>
      </c>
      <c r="L38" s="478">
        <v>0</v>
      </c>
      <c r="M38" s="2716">
        <f t="shared" si="12"/>
        <v>0</v>
      </c>
      <c r="N38" s="388">
        <f t="shared" si="13"/>
        <v>0</v>
      </c>
      <c r="O38" s="2717">
        <f t="shared" si="14"/>
        <v>0</v>
      </c>
      <c r="P38" s="362">
        <f t="shared" si="15"/>
        <v>0</v>
      </c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</row>
    <row r="39" spans="1:115" s="28" customFormat="1">
      <c r="A39" s="2692" t="s">
        <v>64</v>
      </c>
      <c r="B39" s="381">
        <v>0</v>
      </c>
      <c r="C39" s="382">
        <v>0</v>
      </c>
      <c r="D39" s="2690">
        <f t="shared" si="9"/>
        <v>0</v>
      </c>
      <c r="E39" s="477">
        <v>0</v>
      </c>
      <c r="F39" s="2716">
        <v>0</v>
      </c>
      <c r="G39" s="2714">
        <f t="shared" si="10"/>
        <v>0</v>
      </c>
      <c r="H39" s="477">
        <v>0</v>
      </c>
      <c r="I39" s="478">
        <v>0</v>
      </c>
      <c r="J39" s="2715">
        <f t="shared" si="11"/>
        <v>0</v>
      </c>
      <c r="K39" s="2716">
        <v>0</v>
      </c>
      <c r="L39" s="478">
        <v>0</v>
      </c>
      <c r="M39" s="2716">
        <f t="shared" si="12"/>
        <v>0</v>
      </c>
      <c r="N39" s="388">
        <f t="shared" si="13"/>
        <v>0</v>
      </c>
      <c r="O39" s="2717">
        <f t="shared" si="14"/>
        <v>0</v>
      </c>
      <c r="P39" s="362">
        <f t="shared" si="15"/>
        <v>0</v>
      </c>
    </row>
    <row r="40" spans="1:115" s="29" customFormat="1" ht="12" customHeight="1">
      <c r="A40" s="2692" t="s">
        <v>65</v>
      </c>
      <c r="B40" s="381">
        <v>0</v>
      </c>
      <c r="C40" s="382">
        <v>0</v>
      </c>
      <c r="D40" s="2690">
        <f t="shared" si="9"/>
        <v>0</v>
      </c>
      <c r="E40" s="477">
        <v>0</v>
      </c>
      <c r="F40" s="2716">
        <v>0</v>
      </c>
      <c r="G40" s="2714">
        <f t="shared" si="10"/>
        <v>0</v>
      </c>
      <c r="H40" s="477">
        <v>1</v>
      </c>
      <c r="I40" s="478">
        <v>0</v>
      </c>
      <c r="J40" s="2715">
        <f t="shared" si="11"/>
        <v>1</v>
      </c>
      <c r="K40" s="2716">
        <v>1</v>
      </c>
      <c r="L40" s="478">
        <v>0</v>
      </c>
      <c r="M40" s="2716">
        <f t="shared" si="12"/>
        <v>1</v>
      </c>
      <c r="N40" s="388">
        <f t="shared" si="13"/>
        <v>2</v>
      </c>
      <c r="O40" s="2717">
        <f t="shared" si="14"/>
        <v>0</v>
      </c>
      <c r="P40" s="362">
        <f t="shared" si="15"/>
        <v>2</v>
      </c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</row>
    <row r="41" spans="1:115" s="29" customFormat="1">
      <c r="A41" s="2693" t="s">
        <v>69</v>
      </c>
      <c r="B41" s="381">
        <v>0</v>
      </c>
      <c r="C41" s="382">
        <v>0</v>
      </c>
      <c r="D41" s="2690">
        <f t="shared" si="9"/>
        <v>0</v>
      </c>
      <c r="E41" s="477">
        <v>2</v>
      </c>
      <c r="F41" s="2716">
        <v>0</v>
      </c>
      <c r="G41" s="2714">
        <f t="shared" si="10"/>
        <v>2</v>
      </c>
      <c r="H41" s="477">
        <v>1</v>
      </c>
      <c r="I41" s="478">
        <v>0</v>
      </c>
      <c r="J41" s="2715">
        <f t="shared" si="11"/>
        <v>1</v>
      </c>
      <c r="K41" s="2716">
        <v>1</v>
      </c>
      <c r="L41" s="478">
        <v>0</v>
      </c>
      <c r="M41" s="2716">
        <f t="shared" si="12"/>
        <v>1</v>
      </c>
      <c r="N41" s="388">
        <f t="shared" si="13"/>
        <v>4</v>
      </c>
      <c r="O41" s="2717">
        <f t="shared" si="14"/>
        <v>0</v>
      </c>
      <c r="P41" s="362">
        <f t="shared" si="15"/>
        <v>4</v>
      </c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</row>
    <row r="42" spans="1:115" s="29" customFormat="1">
      <c r="A42" s="2693" t="s">
        <v>67</v>
      </c>
      <c r="B42" s="381">
        <v>0</v>
      </c>
      <c r="C42" s="382">
        <v>0</v>
      </c>
      <c r="D42" s="2715">
        <f t="shared" si="9"/>
        <v>0</v>
      </c>
      <c r="E42" s="477">
        <v>0</v>
      </c>
      <c r="F42" s="2716">
        <v>0</v>
      </c>
      <c r="G42" s="2715">
        <f t="shared" si="10"/>
        <v>0</v>
      </c>
      <c r="H42" s="2716">
        <v>1</v>
      </c>
      <c r="I42" s="478">
        <f>I55+I70</f>
        <v>0</v>
      </c>
      <c r="J42" s="2715">
        <f t="shared" si="11"/>
        <v>1</v>
      </c>
      <c r="K42" s="2716">
        <v>0</v>
      </c>
      <c r="L42" s="478">
        <v>0</v>
      </c>
      <c r="M42" s="2715">
        <f t="shared" si="12"/>
        <v>0</v>
      </c>
      <c r="N42" s="2717">
        <f t="shared" si="13"/>
        <v>1</v>
      </c>
      <c r="O42" s="2717">
        <f t="shared" si="14"/>
        <v>0</v>
      </c>
      <c r="P42" s="362">
        <f t="shared" si="15"/>
        <v>1</v>
      </c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</row>
    <row r="43" spans="1:115" s="29" customFormat="1" ht="13.5" thickBot="1">
      <c r="A43" s="2732" t="s">
        <v>56</v>
      </c>
      <c r="B43" s="2733">
        <f t="shared" ref="B43:P43" si="16">B33+B34+B35+B36+B37+B38+B39+B40+B41+B42</f>
        <v>1</v>
      </c>
      <c r="C43" s="384">
        <f t="shared" si="16"/>
        <v>0</v>
      </c>
      <c r="D43" s="385">
        <f t="shared" si="16"/>
        <v>1</v>
      </c>
      <c r="E43" s="2733">
        <f t="shared" si="16"/>
        <v>3</v>
      </c>
      <c r="F43" s="2734">
        <f t="shared" si="16"/>
        <v>0</v>
      </c>
      <c r="G43" s="2735">
        <f t="shared" si="16"/>
        <v>3</v>
      </c>
      <c r="H43" s="2736">
        <f t="shared" si="16"/>
        <v>4</v>
      </c>
      <c r="I43" s="2736">
        <f t="shared" si="16"/>
        <v>0</v>
      </c>
      <c r="J43" s="2737">
        <f t="shared" si="16"/>
        <v>4</v>
      </c>
      <c r="K43" s="2736">
        <f t="shared" si="16"/>
        <v>4</v>
      </c>
      <c r="L43" s="2738">
        <f t="shared" si="16"/>
        <v>0</v>
      </c>
      <c r="M43" s="622">
        <f t="shared" si="16"/>
        <v>4</v>
      </c>
      <c r="N43" s="2734">
        <f t="shared" si="16"/>
        <v>12</v>
      </c>
      <c r="O43" s="2698">
        <f t="shared" si="16"/>
        <v>0</v>
      </c>
      <c r="P43" s="2735">
        <f t="shared" si="16"/>
        <v>12</v>
      </c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</row>
    <row r="44" spans="1:115" s="29" customFormat="1">
      <c r="A44" s="2739" t="s">
        <v>8</v>
      </c>
      <c r="B44" s="1327">
        <f>B31</f>
        <v>255</v>
      </c>
      <c r="C44" s="1328">
        <f t="shared" ref="C44:P44" si="17">C31</f>
        <v>0</v>
      </c>
      <c r="D44" s="2740">
        <f t="shared" si="17"/>
        <v>255</v>
      </c>
      <c r="E44" s="1329">
        <f t="shared" si="17"/>
        <v>203</v>
      </c>
      <c r="F44" s="1330">
        <f t="shared" si="17"/>
        <v>0</v>
      </c>
      <c r="G44" s="2741">
        <f t="shared" si="17"/>
        <v>203</v>
      </c>
      <c r="H44" s="1331">
        <f t="shared" si="17"/>
        <v>264</v>
      </c>
      <c r="I44" s="1331">
        <f t="shared" si="17"/>
        <v>0</v>
      </c>
      <c r="J44" s="1332">
        <f t="shared" si="17"/>
        <v>264</v>
      </c>
      <c r="K44" s="1331">
        <f t="shared" si="17"/>
        <v>224</v>
      </c>
      <c r="L44" s="1330">
        <f t="shared" si="17"/>
        <v>2</v>
      </c>
      <c r="M44" s="1333">
        <f t="shared" si="17"/>
        <v>226</v>
      </c>
      <c r="N44" s="1329">
        <f t="shared" si="17"/>
        <v>946</v>
      </c>
      <c r="O44" s="2740">
        <f>O31</f>
        <v>2</v>
      </c>
      <c r="P44" s="1332">
        <f t="shared" si="17"/>
        <v>948</v>
      </c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</row>
    <row r="45" spans="1:115" s="29" customFormat="1" ht="13.5" thickBot="1">
      <c r="A45" s="2732" t="s">
        <v>56</v>
      </c>
      <c r="B45" s="393">
        <f>B43</f>
        <v>1</v>
      </c>
      <c r="C45" s="394">
        <f>C43</f>
        <v>0</v>
      </c>
      <c r="D45" s="2742">
        <f>D43</f>
        <v>1</v>
      </c>
      <c r="E45" s="395">
        <f t="shared" ref="E45:P45" si="18">E43</f>
        <v>3</v>
      </c>
      <c r="F45" s="1024">
        <f t="shared" si="18"/>
        <v>0</v>
      </c>
      <c r="G45" s="2742">
        <f t="shared" si="18"/>
        <v>3</v>
      </c>
      <c r="H45" s="393">
        <f t="shared" si="18"/>
        <v>4</v>
      </c>
      <c r="I45" s="396">
        <f t="shared" si="18"/>
        <v>0</v>
      </c>
      <c r="J45" s="2742">
        <f t="shared" si="18"/>
        <v>4</v>
      </c>
      <c r="K45" s="395">
        <f t="shared" si="18"/>
        <v>4</v>
      </c>
      <c r="L45" s="1024">
        <f t="shared" si="18"/>
        <v>0</v>
      </c>
      <c r="M45" s="2742">
        <f t="shared" si="18"/>
        <v>4</v>
      </c>
      <c r="N45" s="393">
        <f t="shared" si="18"/>
        <v>12</v>
      </c>
      <c r="O45" s="394">
        <f>O43</f>
        <v>0</v>
      </c>
      <c r="P45" s="363">
        <f t="shared" si="18"/>
        <v>12</v>
      </c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</row>
    <row r="46" spans="1:115" s="29" customFormat="1" ht="15.75" thickBot="1">
      <c r="A46" s="2743" t="s">
        <v>329</v>
      </c>
      <c r="B46" s="760">
        <f>B44+B45</f>
        <v>256</v>
      </c>
      <c r="C46" s="2744">
        <f t="shared" ref="C46:O46" si="19">C44+C45</f>
        <v>0</v>
      </c>
      <c r="D46" s="761">
        <f>D44+D45</f>
        <v>256</v>
      </c>
      <c r="E46" s="760">
        <f>E44+E45</f>
        <v>206</v>
      </c>
      <c r="F46" s="762">
        <f t="shared" si="19"/>
        <v>0</v>
      </c>
      <c r="G46" s="2744">
        <f t="shared" si="19"/>
        <v>206</v>
      </c>
      <c r="H46" s="760">
        <f t="shared" si="19"/>
        <v>268</v>
      </c>
      <c r="I46" s="762">
        <f t="shared" si="19"/>
        <v>0</v>
      </c>
      <c r="J46" s="2744">
        <f t="shared" si="19"/>
        <v>268</v>
      </c>
      <c r="K46" s="760">
        <f t="shared" si="19"/>
        <v>228</v>
      </c>
      <c r="L46" s="762">
        <f t="shared" si="19"/>
        <v>2</v>
      </c>
      <c r="M46" s="2744">
        <f t="shared" si="19"/>
        <v>230</v>
      </c>
      <c r="N46" s="760">
        <f t="shared" si="19"/>
        <v>958</v>
      </c>
      <c r="O46" s="762">
        <f t="shared" si="19"/>
        <v>2</v>
      </c>
      <c r="P46" s="761">
        <f>P44+P45</f>
        <v>960</v>
      </c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</row>
    <row r="47" spans="1:115" s="29" customFormat="1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</row>
    <row r="48" spans="1:115" ht="15.75">
      <c r="A48" s="92"/>
      <c r="B48" s="92"/>
      <c r="C48" s="92"/>
      <c r="D48" s="92"/>
      <c r="E48" s="92"/>
      <c r="F48" s="92"/>
      <c r="G48" s="92"/>
      <c r="H48" s="92"/>
      <c r="I48" s="100"/>
      <c r="J48" s="100"/>
      <c r="K48" s="100"/>
      <c r="L48" s="100"/>
      <c r="M48" s="100"/>
      <c r="N48" s="100"/>
      <c r="O48" s="100"/>
      <c r="P48" s="100"/>
      <c r="Q48" s="28"/>
    </row>
    <row r="52" spans="6:6">
      <c r="F52" s="27" t="s">
        <v>396</v>
      </c>
    </row>
  </sheetData>
  <mergeCells count="11">
    <mergeCell ref="K5:M5"/>
    <mergeCell ref="A1:P1"/>
    <mergeCell ref="A2:P2"/>
    <mergeCell ref="A3:A6"/>
    <mergeCell ref="B3:D3"/>
    <mergeCell ref="E3:G3"/>
    <mergeCell ref="H3:J3"/>
    <mergeCell ref="K3:M3"/>
    <mergeCell ref="N3:P5"/>
    <mergeCell ref="E5:G5"/>
    <mergeCell ref="H5:J5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BI51"/>
  <sheetViews>
    <sheetView topLeftCell="A19" workbookViewId="0">
      <selection activeCell="U22" sqref="U22"/>
    </sheetView>
  </sheetViews>
  <sheetFormatPr defaultRowHeight="12.75"/>
  <cols>
    <col min="1" max="1" width="38.85546875" style="2244" customWidth="1"/>
    <col min="2" max="2" width="6.5703125" style="2244" customWidth="1"/>
    <col min="3" max="3" width="6.85546875" style="2244" customWidth="1"/>
    <col min="4" max="4" width="5" style="2244" customWidth="1"/>
    <col min="5" max="5" width="6.42578125" style="2244" customWidth="1"/>
    <col min="6" max="6" width="6.5703125" style="2244" customWidth="1"/>
    <col min="7" max="7" width="4.7109375" style="2244" customWidth="1"/>
    <col min="8" max="8" width="6.5703125" style="2244" customWidth="1"/>
    <col min="9" max="9" width="7.140625" style="2244" customWidth="1"/>
    <col min="10" max="10" width="4.42578125" style="2244" customWidth="1"/>
    <col min="11" max="11" width="6.85546875" style="2244" customWidth="1"/>
    <col min="12" max="12" width="6.7109375" style="2244" customWidth="1"/>
    <col min="13" max="13" width="4.85546875" style="2244" customWidth="1"/>
    <col min="14" max="14" width="7.140625" style="2244" customWidth="1"/>
    <col min="15" max="15" width="7" style="2244" customWidth="1"/>
    <col min="16" max="16" width="4.5703125" style="2244" customWidth="1"/>
    <col min="17" max="17" width="7.140625" style="2244" customWidth="1"/>
    <col min="18" max="18" width="7" style="2244" customWidth="1"/>
    <col min="19" max="19" width="5.28515625" style="2244" customWidth="1"/>
    <col min="20" max="61" width="10" style="32" customWidth="1"/>
    <col min="62" max="256" width="9.140625" style="2244"/>
    <col min="257" max="257" width="38.85546875" style="2244" customWidth="1"/>
    <col min="258" max="258" width="6.5703125" style="2244" customWidth="1"/>
    <col min="259" max="259" width="6.85546875" style="2244" customWidth="1"/>
    <col min="260" max="260" width="5" style="2244" customWidth="1"/>
    <col min="261" max="261" width="6.42578125" style="2244" customWidth="1"/>
    <col min="262" max="262" width="6.5703125" style="2244" customWidth="1"/>
    <col min="263" max="263" width="4.7109375" style="2244" customWidth="1"/>
    <col min="264" max="264" width="6.5703125" style="2244" customWidth="1"/>
    <col min="265" max="265" width="7.140625" style="2244" customWidth="1"/>
    <col min="266" max="266" width="4.42578125" style="2244" customWidth="1"/>
    <col min="267" max="267" width="6.85546875" style="2244" customWidth="1"/>
    <col min="268" max="268" width="6.7109375" style="2244" customWidth="1"/>
    <col min="269" max="269" width="4.85546875" style="2244" customWidth="1"/>
    <col min="270" max="270" width="7.140625" style="2244" customWidth="1"/>
    <col min="271" max="271" width="7" style="2244" customWidth="1"/>
    <col min="272" max="272" width="4.5703125" style="2244" customWidth="1"/>
    <col min="273" max="273" width="7.140625" style="2244" customWidth="1"/>
    <col min="274" max="274" width="7" style="2244" customWidth="1"/>
    <col min="275" max="275" width="5.28515625" style="2244" customWidth="1"/>
    <col min="276" max="317" width="10" style="2244" customWidth="1"/>
    <col min="318" max="512" width="9.140625" style="2244"/>
    <col min="513" max="513" width="38.85546875" style="2244" customWidth="1"/>
    <col min="514" max="514" width="6.5703125" style="2244" customWidth="1"/>
    <col min="515" max="515" width="6.85546875" style="2244" customWidth="1"/>
    <col min="516" max="516" width="5" style="2244" customWidth="1"/>
    <col min="517" max="517" width="6.42578125" style="2244" customWidth="1"/>
    <col min="518" max="518" width="6.5703125" style="2244" customWidth="1"/>
    <col min="519" max="519" width="4.7109375" style="2244" customWidth="1"/>
    <col min="520" max="520" width="6.5703125" style="2244" customWidth="1"/>
    <col min="521" max="521" width="7.140625" style="2244" customWidth="1"/>
    <col min="522" max="522" width="4.42578125" style="2244" customWidth="1"/>
    <col min="523" max="523" width="6.85546875" style="2244" customWidth="1"/>
    <col min="524" max="524" width="6.7109375" style="2244" customWidth="1"/>
    <col min="525" max="525" width="4.85546875" style="2244" customWidth="1"/>
    <col min="526" max="526" width="7.140625" style="2244" customWidth="1"/>
    <col min="527" max="527" width="7" style="2244" customWidth="1"/>
    <col min="528" max="528" width="4.5703125" style="2244" customWidth="1"/>
    <col min="529" max="529" width="7.140625" style="2244" customWidth="1"/>
    <col min="530" max="530" width="7" style="2244" customWidth="1"/>
    <col min="531" max="531" width="5.28515625" style="2244" customWidth="1"/>
    <col min="532" max="573" width="10" style="2244" customWidth="1"/>
    <col min="574" max="768" width="9.140625" style="2244"/>
    <col min="769" max="769" width="38.85546875" style="2244" customWidth="1"/>
    <col min="770" max="770" width="6.5703125" style="2244" customWidth="1"/>
    <col min="771" max="771" width="6.85546875" style="2244" customWidth="1"/>
    <col min="772" max="772" width="5" style="2244" customWidth="1"/>
    <col min="773" max="773" width="6.42578125" style="2244" customWidth="1"/>
    <col min="774" max="774" width="6.5703125" style="2244" customWidth="1"/>
    <col min="775" max="775" width="4.7109375" style="2244" customWidth="1"/>
    <col min="776" max="776" width="6.5703125" style="2244" customWidth="1"/>
    <col min="777" max="777" width="7.140625" style="2244" customWidth="1"/>
    <col min="778" max="778" width="4.42578125" style="2244" customWidth="1"/>
    <col min="779" max="779" width="6.85546875" style="2244" customWidth="1"/>
    <col min="780" max="780" width="6.7109375" style="2244" customWidth="1"/>
    <col min="781" max="781" width="4.85546875" style="2244" customWidth="1"/>
    <col min="782" max="782" width="7.140625" style="2244" customWidth="1"/>
    <col min="783" max="783" width="7" style="2244" customWidth="1"/>
    <col min="784" max="784" width="4.5703125" style="2244" customWidth="1"/>
    <col min="785" max="785" width="7.140625" style="2244" customWidth="1"/>
    <col min="786" max="786" width="7" style="2244" customWidth="1"/>
    <col min="787" max="787" width="5.28515625" style="2244" customWidth="1"/>
    <col min="788" max="829" width="10" style="2244" customWidth="1"/>
    <col min="830" max="1024" width="9.140625" style="2244"/>
    <col min="1025" max="1025" width="38.85546875" style="2244" customWidth="1"/>
    <col min="1026" max="1026" width="6.5703125" style="2244" customWidth="1"/>
    <col min="1027" max="1027" width="6.85546875" style="2244" customWidth="1"/>
    <col min="1028" max="1028" width="5" style="2244" customWidth="1"/>
    <col min="1029" max="1029" width="6.42578125" style="2244" customWidth="1"/>
    <col min="1030" max="1030" width="6.5703125" style="2244" customWidth="1"/>
    <col min="1031" max="1031" width="4.7109375" style="2244" customWidth="1"/>
    <col min="1032" max="1032" width="6.5703125" style="2244" customWidth="1"/>
    <col min="1033" max="1033" width="7.140625" style="2244" customWidth="1"/>
    <col min="1034" max="1034" width="4.42578125" style="2244" customWidth="1"/>
    <col min="1035" max="1035" width="6.85546875" style="2244" customWidth="1"/>
    <col min="1036" max="1036" width="6.7109375" style="2244" customWidth="1"/>
    <col min="1037" max="1037" width="4.85546875" style="2244" customWidth="1"/>
    <col min="1038" max="1038" width="7.140625" style="2244" customWidth="1"/>
    <col min="1039" max="1039" width="7" style="2244" customWidth="1"/>
    <col min="1040" max="1040" width="4.5703125" style="2244" customWidth="1"/>
    <col min="1041" max="1041" width="7.140625" style="2244" customWidth="1"/>
    <col min="1042" max="1042" width="7" style="2244" customWidth="1"/>
    <col min="1043" max="1043" width="5.28515625" style="2244" customWidth="1"/>
    <col min="1044" max="1085" width="10" style="2244" customWidth="1"/>
    <col min="1086" max="1280" width="9.140625" style="2244"/>
    <col min="1281" max="1281" width="38.85546875" style="2244" customWidth="1"/>
    <col min="1282" max="1282" width="6.5703125" style="2244" customWidth="1"/>
    <col min="1283" max="1283" width="6.85546875" style="2244" customWidth="1"/>
    <col min="1284" max="1284" width="5" style="2244" customWidth="1"/>
    <col min="1285" max="1285" width="6.42578125" style="2244" customWidth="1"/>
    <col min="1286" max="1286" width="6.5703125" style="2244" customWidth="1"/>
    <col min="1287" max="1287" width="4.7109375" style="2244" customWidth="1"/>
    <col min="1288" max="1288" width="6.5703125" style="2244" customWidth="1"/>
    <col min="1289" max="1289" width="7.140625" style="2244" customWidth="1"/>
    <col min="1290" max="1290" width="4.42578125" style="2244" customWidth="1"/>
    <col min="1291" max="1291" width="6.85546875" style="2244" customWidth="1"/>
    <col min="1292" max="1292" width="6.7109375" style="2244" customWidth="1"/>
    <col min="1293" max="1293" width="4.85546875" style="2244" customWidth="1"/>
    <col min="1294" max="1294" width="7.140625" style="2244" customWidth="1"/>
    <col min="1295" max="1295" width="7" style="2244" customWidth="1"/>
    <col min="1296" max="1296" width="4.5703125" style="2244" customWidth="1"/>
    <col min="1297" max="1297" width="7.140625" style="2244" customWidth="1"/>
    <col min="1298" max="1298" width="7" style="2244" customWidth="1"/>
    <col min="1299" max="1299" width="5.28515625" style="2244" customWidth="1"/>
    <col min="1300" max="1341" width="10" style="2244" customWidth="1"/>
    <col min="1342" max="1536" width="9.140625" style="2244"/>
    <col min="1537" max="1537" width="38.85546875" style="2244" customWidth="1"/>
    <col min="1538" max="1538" width="6.5703125" style="2244" customWidth="1"/>
    <col min="1539" max="1539" width="6.85546875" style="2244" customWidth="1"/>
    <col min="1540" max="1540" width="5" style="2244" customWidth="1"/>
    <col min="1541" max="1541" width="6.42578125" style="2244" customWidth="1"/>
    <col min="1542" max="1542" width="6.5703125" style="2244" customWidth="1"/>
    <col min="1543" max="1543" width="4.7109375" style="2244" customWidth="1"/>
    <col min="1544" max="1544" width="6.5703125" style="2244" customWidth="1"/>
    <col min="1545" max="1545" width="7.140625" style="2244" customWidth="1"/>
    <col min="1546" max="1546" width="4.42578125" style="2244" customWidth="1"/>
    <col min="1547" max="1547" width="6.85546875" style="2244" customWidth="1"/>
    <col min="1548" max="1548" width="6.7109375" style="2244" customWidth="1"/>
    <col min="1549" max="1549" width="4.85546875" style="2244" customWidth="1"/>
    <col min="1550" max="1550" width="7.140625" style="2244" customWidth="1"/>
    <col min="1551" max="1551" width="7" style="2244" customWidth="1"/>
    <col min="1552" max="1552" width="4.5703125" style="2244" customWidth="1"/>
    <col min="1553" max="1553" width="7.140625" style="2244" customWidth="1"/>
    <col min="1554" max="1554" width="7" style="2244" customWidth="1"/>
    <col min="1555" max="1555" width="5.28515625" style="2244" customWidth="1"/>
    <col min="1556" max="1597" width="10" style="2244" customWidth="1"/>
    <col min="1598" max="1792" width="9.140625" style="2244"/>
    <col min="1793" max="1793" width="38.85546875" style="2244" customWidth="1"/>
    <col min="1794" max="1794" width="6.5703125" style="2244" customWidth="1"/>
    <col min="1795" max="1795" width="6.85546875" style="2244" customWidth="1"/>
    <col min="1796" max="1796" width="5" style="2244" customWidth="1"/>
    <col min="1797" max="1797" width="6.42578125" style="2244" customWidth="1"/>
    <col min="1798" max="1798" width="6.5703125" style="2244" customWidth="1"/>
    <col min="1799" max="1799" width="4.7109375" style="2244" customWidth="1"/>
    <col min="1800" max="1800" width="6.5703125" style="2244" customWidth="1"/>
    <col min="1801" max="1801" width="7.140625" style="2244" customWidth="1"/>
    <col min="1802" max="1802" width="4.42578125" style="2244" customWidth="1"/>
    <col min="1803" max="1803" width="6.85546875" style="2244" customWidth="1"/>
    <col min="1804" max="1804" width="6.7109375" style="2244" customWidth="1"/>
    <col min="1805" max="1805" width="4.85546875" style="2244" customWidth="1"/>
    <col min="1806" max="1806" width="7.140625" style="2244" customWidth="1"/>
    <col min="1807" max="1807" width="7" style="2244" customWidth="1"/>
    <col min="1808" max="1808" width="4.5703125" style="2244" customWidth="1"/>
    <col min="1809" max="1809" width="7.140625" style="2244" customWidth="1"/>
    <col min="1810" max="1810" width="7" style="2244" customWidth="1"/>
    <col min="1811" max="1811" width="5.28515625" style="2244" customWidth="1"/>
    <col min="1812" max="1853" width="10" style="2244" customWidth="1"/>
    <col min="1854" max="2048" width="9.140625" style="2244"/>
    <col min="2049" max="2049" width="38.85546875" style="2244" customWidth="1"/>
    <col min="2050" max="2050" width="6.5703125" style="2244" customWidth="1"/>
    <col min="2051" max="2051" width="6.85546875" style="2244" customWidth="1"/>
    <col min="2052" max="2052" width="5" style="2244" customWidth="1"/>
    <col min="2053" max="2053" width="6.42578125" style="2244" customWidth="1"/>
    <col min="2054" max="2054" width="6.5703125" style="2244" customWidth="1"/>
    <col min="2055" max="2055" width="4.7109375" style="2244" customWidth="1"/>
    <col min="2056" max="2056" width="6.5703125" style="2244" customWidth="1"/>
    <col min="2057" max="2057" width="7.140625" style="2244" customWidth="1"/>
    <col min="2058" max="2058" width="4.42578125" style="2244" customWidth="1"/>
    <col min="2059" max="2059" width="6.85546875" style="2244" customWidth="1"/>
    <col min="2060" max="2060" width="6.7109375" style="2244" customWidth="1"/>
    <col min="2061" max="2061" width="4.85546875" style="2244" customWidth="1"/>
    <col min="2062" max="2062" width="7.140625" style="2244" customWidth="1"/>
    <col min="2063" max="2063" width="7" style="2244" customWidth="1"/>
    <col min="2064" max="2064" width="4.5703125" style="2244" customWidth="1"/>
    <col min="2065" max="2065" width="7.140625" style="2244" customWidth="1"/>
    <col min="2066" max="2066" width="7" style="2244" customWidth="1"/>
    <col min="2067" max="2067" width="5.28515625" style="2244" customWidth="1"/>
    <col min="2068" max="2109" width="10" style="2244" customWidth="1"/>
    <col min="2110" max="2304" width="9.140625" style="2244"/>
    <col min="2305" max="2305" width="38.85546875" style="2244" customWidth="1"/>
    <col min="2306" max="2306" width="6.5703125" style="2244" customWidth="1"/>
    <col min="2307" max="2307" width="6.85546875" style="2244" customWidth="1"/>
    <col min="2308" max="2308" width="5" style="2244" customWidth="1"/>
    <col min="2309" max="2309" width="6.42578125" style="2244" customWidth="1"/>
    <col min="2310" max="2310" width="6.5703125" style="2244" customWidth="1"/>
    <col min="2311" max="2311" width="4.7109375" style="2244" customWidth="1"/>
    <col min="2312" max="2312" width="6.5703125" style="2244" customWidth="1"/>
    <col min="2313" max="2313" width="7.140625" style="2244" customWidth="1"/>
    <col min="2314" max="2314" width="4.42578125" style="2244" customWidth="1"/>
    <col min="2315" max="2315" width="6.85546875" style="2244" customWidth="1"/>
    <col min="2316" max="2316" width="6.7109375" style="2244" customWidth="1"/>
    <col min="2317" max="2317" width="4.85546875" style="2244" customWidth="1"/>
    <col min="2318" max="2318" width="7.140625" style="2244" customWidth="1"/>
    <col min="2319" max="2319" width="7" style="2244" customWidth="1"/>
    <col min="2320" max="2320" width="4.5703125" style="2244" customWidth="1"/>
    <col min="2321" max="2321" width="7.140625" style="2244" customWidth="1"/>
    <col min="2322" max="2322" width="7" style="2244" customWidth="1"/>
    <col min="2323" max="2323" width="5.28515625" style="2244" customWidth="1"/>
    <col min="2324" max="2365" width="10" style="2244" customWidth="1"/>
    <col min="2366" max="2560" width="9.140625" style="2244"/>
    <col min="2561" max="2561" width="38.85546875" style="2244" customWidth="1"/>
    <col min="2562" max="2562" width="6.5703125" style="2244" customWidth="1"/>
    <col min="2563" max="2563" width="6.85546875" style="2244" customWidth="1"/>
    <col min="2564" max="2564" width="5" style="2244" customWidth="1"/>
    <col min="2565" max="2565" width="6.42578125" style="2244" customWidth="1"/>
    <col min="2566" max="2566" width="6.5703125" style="2244" customWidth="1"/>
    <col min="2567" max="2567" width="4.7109375" style="2244" customWidth="1"/>
    <col min="2568" max="2568" width="6.5703125" style="2244" customWidth="1"/>
    <col min="2569" max="2569" width="7.140625" style="2244" customWidth="1"/>
    <col min="2570" max="2570" width="4.42578125" style="2244" customWidth="1"/>
    <col min="2571" max="2571" width="6.85546875" style="2244" customWidth="1"/>
    <col min="2572" max="2572" width="6.7109375" style="2244" customWidth="1"/>
    <col min="2573" max="2573" width="4.85546875" style="2244" customWidth="1"/>
    <col min="2574" max="2574" width="7.140625" style="2244" customWidth="1"/>
    <col min="2575" max="2575" width="7" style="2244" customWidth="1"/>
    <col min="2576" max="2576" width="4.5703125" style="2244" customWidth="1"/>
    <col min="2577" max="2577" width="7.140625" style="2244" customWidth="1"/>
    <col min="2578" max="2578" width="7" style="2244" customWidth="1"/>
    <col min="2579" max="2579" width="5.28515625" style="2244" customWidth="1"/>
    <col min="2580" max="2621" width="10" style="2244" customWidth="1"/>
    <col min="2622" max="2816" width="9.140625" style="2244"/>
    <col min="2817" max="2817" width="38.85546875" style="2244" customWidth="1"/>
    <col min="2818" max="2818" width="6.5703125" style="2244" customWidth="1"/>
    <col min="2819" max="2819" width="6.85546875" style="2244" customWidth="1"/>
    <col min="2820" max="2820" width="5" style="2244" customWidth="1"/>
    <col min="2821" max="2821" width="6.42578125" style="2244" customWidth="1"/>
    <col min="2822" max="2822" width="6.5703125" style="2244" customWidth="1"/>
    <col min="2823" max="2823" width="4.7109375" style="2244" customWidth="1"/>
    <col min="2824" max="2824" width="6.5703125" style="2244" customWidth="1"/>
    <col min="2825" max="2825" width="7.140625" style="2244" customWidth="1"/>
    <col min="2826" max="2826" width="4.42578125" style="2244" customWidth="1"/>
    <col min="2827" max="2827" width="6.85546875" style="2244" customWidth="1"/>
    <col min="2828" max="2828" width="6.7109375" style="2244" customWidth="1"/>
    <col min="2829" max="2829" width="4.85546875" style="2244" customWidth="1"/>
    <col min="2830" max="2830" width="7.140625" style="2244" customWidth="1"/>
    <col min="2831" max="2831" width="7" style="2244" customWidth="1"/>
    <col min="2832" max="2832" width="4.5703125" style="2244" customWidth="1"/>
    <col min="2833" max="2833" width="7.140625" style="2244" customWidth="1"/>
    <col min="2834" max="2834" width="7" style="2244" customWidth="1"/>
    <col min="2835" max="2835" width="5.28515625" style="2244" customWidth="1"/>
    <col min="2836" max="2877" width="10" style="2244" customWidth="1"/>
    <col min="2878" max="3072" width="9.140625" style="2244"/>
    <col min="3073" max="3073" width="38.85546875" style="2244" customWidth="1"/>
    <col min="3074" max="3074" width="6.5703125" style="2244" customWidth="1"/>
    <col min="3075" max="3075" width="6.85546875" style="2244" customWidth="1"/>
    <col min="3076" max="3076" width="5" style="2244" customWidth="1"/>
    <col min="3077" max="3077" width="6.42578125" style="2244" customWidth="1"/>
    <col min="3078" max="3078" width="6.5703125" style="2244" customWidth="1"/>
    <col min="3079" max="3079" width="4.7109375" style="2244" customWidth="1"/>
    <col min="3080" max="3080" width="6.5703125" style="2244" customWidth="1"/>
    <col min="3081" max="3081" width="7.140625" style="2244" customWidth="1"/>
    <col min="3082" max="3082" width="4.42578125" style="2244" customWidth="1"/>
    <col min="3083" max="3083" width="6.85546875" style="2244" customWidth="1"/>
    <col min="3084" max="3084" width="6.7109375" style="2244" customWidth="1"/>
    <col min="3085" max="3085" width="4.85546875" style="2244" customWidth="1"/>
    <col min="3086" max="3086" width="7.140625" style="2244" customWidth="1"/>
    <col min="3087" max="3087" width="7" style="2244" customWidth="1"/>
    <col min="3088" max="3088" width="4.5703125" style="2244" customWidth="1"/>
    <col min="3089" max="3089" width="7.140625" style="2244" customWidth="1"/>
    <col min="3090" max="3090" width="7" style="2244" customWidth="1"/>
    <col min="3091" max="3091" width="5.28515625" style="2244" customWidth="1"/>
    <col min="3092" max="3133" width="10" style="2244" customWidth="1"/>
    <col min="3134" max="3328" width="9.140625" style="2244"/>
    <col min="3329" max="3329" width="38.85546875" style="2244" customWidth="1"/>
    <col min="3330" max="3330" width="6.5703125" style="2244" customWidth="1"/>
    <col min="3331" max="3331" width="6.85546875" style="2244" customWidth="1"/>
    <col min="3332" max="3332" width="5" style="2244" customWidth="1"/>
    <col min="3333" max="3333" width="6.42578125" style="2244" customWidth="1"/>
    <col min="3334" max="3334" width="6.5703125" style="2244" customWidth="1"/>
    <col min="3335" max="3335" width="4.7109375" style="2244" customWidth="1"/>
    <col min="3336" max="3336" width="6.5703125" style="2244" customWidth="1"/>
    <col min="3337" max="3337" width="7.140625" style="2244" customWidth="1"/>
    <col min="3338" max="3338" width="4.42578125" style="2244" customWidth="1"/>
    <col min="3339" max="3339" width="6.85546875" style="2244" customWidth="1"/>
    <col min="3340" max="3340" width="6.7109375" style="2244" customWidth="1"/>
    <col min="3341" max="3341" width="4.85546875" style="2244" customWidth="1"/>
    <col min="3342" max="3342" width="7.140625" style="2244" customWidth="1"/>
    <col min="3343" max="3343" width="7" style="2244" customWidth="1"/>
    <col min="3344" max="3344" width="4.5703125" style="2244" customWidth="1"/>
    <col min="3345" max="3345" width="7.140625" style="2244" customWidth="1"/>
    <col min="3346" max="3346" width="7" style="2244" customWidth="1"/>
    <col min="3347" max="3347" width="5.28515625" style="2244" customWidth="1"/>
    <col min="3348" max="3389" width="10" style="2244" customWidth="1"/>
    <col min="3390" max="3584" width="9.140625" style="2244"/>
    <col min="3585" max="3585" width="38.85546875" style="2244" customWidth="1"/>
    <col min="3586" max="3586" width="6.5703125" style="2244" customWidth="1"/>
    <col min="3587" max="3587" width="6.85546875" style="2244" customWidth="1"/>
    <col min="3588" max="3588" width="5" style="2244" customWidth="1"/>
    <col min="3589" max="3589" width="6.42578125" style="2244" customWidth="1"/>
    <col min="3590" max="3590" width="6.5703125" style="2244" customWidth="1"/>
    <col min="3591" max="3591" width="4.7109375" style="2244" customWidth="1"/>
    <col min="3592" max="3592" width="6.5703125" style="2244" customWidth="1"/>
    <col min="3593" max="3593" width="7.140625" style="2244" customWidth="1"/>
    <col min="3594" max="3594" width="4.42578125" style="2244" customWidth="1"/>
    <col min="3595" max="3595" width="6.85546875" style="2244" customWidth="1"/>
    <col min="3596" max="3596" width="6.7109375" style="2244" customWidth="1"/>
    <col min="3597" max="3597" width="4.85546875" style="2244" customWidth="1"/>
    <col min="3598" max="3598" width="7.140625" style="2244" customWidth="1"/>
    <col min="3599" max="3599" width="7" style="2244" customWidth="1"/>
    <col min="3600" max="3600" width="4.5703125" style="2244" customWidth="1"/>
    <col min="3601" max="3601" width="7.140625" style="2244" customWidth="1"/>
    <col min="3602" max="3602" width="7" style="2244" customWidth="1"/>
    <col min="3603" max="3603" width="5.28515625" style="2244" customWidth="1"/>
    <col min="3604" max="3645" width="10" style="2244" customWidth="1"/>
    <col min="3646" max="3840" width="9.140625" style="2244"/>
    <col min="3841" max="3841" width="38.85546875" style="2244" customWidth="1"/>
    <col min="3842" max="3842" width="6.5703125" style="2244" customWidth="1"/>
    <col min="3843" max="3843" width="6.85546875" style="2244" customWidth="1"/>
    <col min="3844" max="3844" width="5" style="2244" customWidth="1"/>
    <col min="3845" max="3845" width="6.42578125" style="2244" customWidth="1"/>
    <col min="3846" max="3846" width="6.5703125" style="2244" customWidth="1"/>
    <col min="3847" max="3847" width="4.7109375" style="2244" customWidth="1"/>
    <col min="3848" max="3848" width="6.5703125" style="2244" customWidth="1"/>
    <col min="3849" max="3849" width="7.140625" style="2244" customWidth="1"/>
    <col min="3850" max="3850" width="4.42578125" style="2244" customWidth="1"/>
    <col min="3851" max="3851" width="6.85546875" style="2244" customWidth="1"/>
    <col min="3852" max="3852" width="6.7109375" style="2244" customWidth="1"/>
    <col min="3853" max="3853" width="4.85546875" style="2244" customWidth="1"/>
    <col min="3854" max="3854" width="7.140625" style="2244" customWidth="1"/>
    <col min="3855" max="3855" width="7" style="2244" customWidth="1"/>
    <col min="3856" max="3856" width="4.5703125" style="2244" customWidth="1"/>
    <col min="3857" max="3857" width="7.140625" style="2244" customWidth="1"/>
    <col min="3858" max="3858" width="7" style="2244" customWidth="1"/>
    <col min="3859" max="3859" width="5.28515625" style="2244" customWidth="1"/>
    <col min="3860" max="3901" width="10" style="2244" customWidth="1"/>
    <col min="3902" max="4096" width="9.140625" style="2244"/>
    <col min="4097" max="4097" width="38.85546875" style="2244" customWidth="1"/>
    <col min="4098" max="4098" width="6.5703125" style="2244" customWidth="1"/>
    <col min="4099" max="4099" width="6.85546875" style="2244" customWidth="1"/>
    <col min="4100" max="4100" width="5" style="2244" customWidth="1"/>
    <col min="4101" max="4101" width="6.42578125" style="2244" customWidth="1"/>
    <col min="4102" max="4102" width="6.5703125" style="2244" customWidth="1"/>
    <col min="4103" max="4103" width="4.7109375" style="2244" customWidth="1"/>
    <col min="4104" max="4104" width="6.5703125" style="2244" customWidth="1"/>
    <col min="4105" max="4105" width="7.140625" style="2244" customWidth="1"/>
    <col min="4106" max="4106" width="4.42578125" style="2244" customWidth="1"/>
    <col min="4107" max="4107" width="6.85546875" style="2244" customWidth="1"/>
    <col min="4108" max="4108" width="6.7109375" style="2244" customWidth="1"/>
    <col min="4109" max="4109" width="4.85546875" style="2244" customWidth="1"/>
    <col min="4110" max="4110" width="7.140625" style="2244" customWidth="1"/>
    <col min="4111" max="4111" width="7" style="2244" customWidth="1"/>
    <col min="4112" max="4112" width="4.5703125" style="2244" customWidth="1"/>
    <col min="4113" max="4113" width="7.140625" style="2244" customWidth="1"/>
    <col min="4114" max="4114" width="7" style="2244" customWidth="1"/>
    <col min="4115" max="4115" width="5.28515625" style="2244" customWidth="1"/>
    <col min="4116" max="4157" width="10" style="2244" customWidth="1"/>
    <col min="4158" max="4352" width="9.140625" style="2244"/>
    <col min="4353" max="4353" width="38.85546875" style="2244" customWidth="1"/>
    <col min="4354" max="4354" width="6.5703125" style="2244" customWidth="1"/>
    <col min="4355" max="4355" width="6.85546875" style="2244" customWidth="1"/>
    <col min="4356" max="4356" width="5" style="2244" customWidth="1"/>
    <col min="4357" max="4357" width="6.42578125" style="2244" customWidth="1"/>
    <col min="4358" max="4358" width="6.5703125" style="2244" customWidth="1"/>
    <col min="4359" max="4359" width="4.7109375" style="2244" customWidth="1"/>
    <col min="4360" max="4360" width="6.5703125" style="2244" customWidth="1"/>
    <col min="4361" max="4361" width="7.140625" style="2244" customWidth="1"/>
    <col min="4362" max="4362" width="4.42578125" style="2244" customWidth="1"/>
    <col min="4363" max="4363" width="6.85546875" style="2244" customWidth="1"/>
    <col min="4364" max="4364" width="6.7109375" style="2244" customWidth="1"/>
    <col min="4365" max="4365" width="4.85546875" style="2244" customWidth="1"/>
    <col min="4366" max="4366" width="7.140625" style="2244" customWidth="1"/>
    <col min="4367" max="4367" width="7" style="2244" customWidth="1"/>
    <col min="4368" max="4368" width="4.5703125" style="2244" customWidth="1"/>
    <col min="4369" max="4369" width="7.140625" style="2244" customWidth="1"/>
    <col min="4370" max="4370" width="7" style="2244" customWidth="1"/>
    <col min="4371" max="4371" width="5.28515625" style="2244" customWidth="1"/>
    <col min="4372" max="4413" width="10" style="2244" customWidth="1"/>
    <col min="4414" max="4608" width="9.140625" style="2244"/>
    <col min="4609" max="4609" width="38.85546875" style="2244" customWidth="1"/>
    <col min="4610" max="4610" width="6.5703125" style="2244" customWidth="1"/>
    <col min="4611" max="4611" width="6.85546875" style="2244" customWidth="1"/>
    <col min="4612" max="4612" width="5" style="2244" customWidth="1"/>
    <col min="4613" max="4613" width="6.42578125" style="2244" customWidth="1"/>
    <col min="4614" max="4614" width="6.5703125" style="2244" customWidth="1"/>
    <col min="4615" max="4615" width="4.7109375" style="2244" customWidth="1"/>
    <col min="4616" max="4616" width="6.5703125" style="2244" customWidth="1"/>
    <col min="4617" max="4617" width="7.140625" style="2244" customWidth="1"/>
    <col min="4618" max="4618" width="4.42578125" style="2244" customWidth="1"/>
    <col min="4619" max="4619" width="6.85546875" style="2244" customWidth="1"/>
    <col min="4620" max="4620" width="6.7109375" style="2244" customWidth="1"/>
    <col min="4621" max="4621" width="4.85546875" style="2244" customWidth="1"/>
    <col min="4622" max="4622" width="7.140625" style="2244" customWidth="1"/>
    <col min="4623" max="4623" width="7" style="2244" customWidth="1"/>
    <col min="4624" max="4624" width="4.5703125" style="2244" customWidth="1"/>
    <col min="4625" max="4625" width="7.140625" style="2244" customWidth="1"/>
    <col min="4626" max="4626" width="7" style="2244" customWidth="1"/>
    <col min="4627" max="4627" width="5.28515625" style="2244" customWidth="1"/>
    <col min="4628" max="4669" width="10" style="2244" customWidth="1"/>
    <col min="4670" max="4864" width="9.140625" style="2244"/>
    <col min="4865" max="4865" width="38.85546875" style="2244" customWidth="1"/>
    <col min="4866" max="4866" width="6.5703125" style="2244" customWidth="1"/>
    <col min="4867" max="4867" width="6.85546875" style="2244" customWidth="1"/>
    <col min="4868" max="4868" width="5" style="2244" customWidth="1"/>
    <col min="4869" max="4869" width="6.42578125" style="2244" customWidth="1"/>
    <col min="4870" max="4870" width="6.5703125" style="2244" customWidth="1"/>
    <col min="4871" max="4871" width="4.7109375" style="2244" customWidth="1"/>
    <col min="4872" max="4872" width="6.5703125" style="2244" customWidth="1"/>
    <col min="4873" max="4873" width="7.140625" style="2244" customWidth="1"/>
    <col min="4874" max="4874" width="4.42578125" style="2244" customWidth="1"/>
    <col min="4875" max="4875" width="6.85546875" style="2244" customWidth="1"/>
    <col min="4876" max="4876" width="6.7109375" style="2244" customWidth="1"/>
    <col min="4877" max="4877" width="4.85546875" style="2244" customWidth="1"/>
    <col min="4878" max="4878" width="7.140625" style="2244" customWidth="1"/>
    <col min="4879" max="4879" width="7" style="2244" customWidth="1"/>
    <col min="4880" max="4880" width="4.5703125" style="2244" customWidth="1"/>
    <col min="4881" max="4881" width="7.140625" style="2244" customWidth="1"/>
    <col min="4882" max="4882" width="7" style="2244" customWidth="1"/>
    <col min="4883" max="4883" width="5.28515625" style="2244" customWidth="1"/>
    <col min="4884" max="4925" width="10" style="2244" customWidth="1"/>
    <col min="4926" max="5120" width="9.140625" style="2244"/>
    <col min="5121" max="5121" width="38.85546875" style="2244" customWidth="1"/>
    <col min="5122" max="5122" width="6.5703125" style="2244" customWidth="1"/>
    <col min="5123" max="5123" width="6.85546875" style="2244" customWidth="1"/>
    <col min="5124" max="5124" width="5" style="2244" customWidth="1"/>
    <col min="5125" max="5125" width="6.42578125" style="2244" customWidth="1"/>
    <col min="5126" max="5126" width="6.5703125" style="2244" customWidth="1"/>
    <col min="5127" max="5127" width="4.7109375" style="2244" customWidth="1"/>
    <col min="5128" max="5128" width="6.5703125" style="2244" customWidth="1"/>
    <col min="5129" max="5129" width="7.140625" style="2244" customWidth="1"/>
    <col min="5130" max="5130" width="4.42578125" style="2244" customWidth="1"/>
    <col min="5131" max="5131" width="6.85546875" style="2244" customWidth="1"/>
    <col min="5132" max="5132" width="6.7109375" style="2244" customWidth="1"/>
    <col min="5133" max="5133" width="4.85546875" style="2244" customWidth="1"/>
    <col min="5134" max="5134" width="7.140625" style="2244" customWidth="1"/>
    <col min="5135" max="5135" width="7" style="2244" customWidth="1"/>
    <col min="5136" max="5136" width="4.5703125" style="2244" customWidth="1"/>
    <col min="5137" max="5137" width="7.140625" style="2244" customWidth="1"/>
    <col min="5138" max="5138" width="7" style="2244" customWidth="1"/>
    <col min="5139" max="5139" width="5.28515625" style="2244" customWidth="1"/>
    <col min="5140" max="5181" width="10" style="2244" customWidth="1"/>
    <col min="5182" max="5376" width="9.140625" style="2244"/>
    <col min="5377" max="5377" width="38.85546875" style="2244" customWidth="1"/>
    <col min="5378" max="5378" width="6.5703125" style="2244" customWidth="1"/>
    <col min="5379" max="5379" width="6.85546875" style="2244" customWidth="1"/>
    <col min="5380" max="5380" width="5" style="2244" customWidth="1"/>
    <col min="5381" max="5381" width="6.42578125" style="2244" customWidth="1"/>
    <col min="5382" max="5382" width="6.5703125" style="2244" customWidth="1"/>
    <col min="5383" max="5383" width="4.7109375" style="2244" customWidth="1"/>
    <col min="5384" max="5384" width="6.5703125" style="2244" customWidth="1"/>
    <col min="5385" max="5385" width="7.140625" style="2244" customWidth="1"/>
    <col min="5386" max="5386" width="4.42578125" style="2244" customWidth="1"/>
    <col min="5387" max="5387" width="6.85546875" style="2244" customWidth="1"/>
    <col min="5388" max="5388" width="6.7109375" style="2244" customWidth="1"/>
    <col min="5389" max="5389" width="4.85546875" style="2244" customWidth="1"/>
    <col min="5390" max="5390" width="7.140625" style="2244" customWidth="1"/>
    <col min="5391" max="5391" width="7" style="2244" customWidth="1"/>
    <col min="5392" max="5392" width="4.5703125" style="2244" customWidth="1"/>
    <col min="5393" max="5393" width="7.140625" style="2244" customWidth="1"/>
    <col min="5394" max="5394" width="7" style="2244" customWidth="1"/>
    <col min="5395" max="5395" width="5.28515625" style="2244" customWidth="1"/>
    <col min="5396" max="5437" width="10" style="2244" customWidth="1"/>
    <col min="5438" max="5632" width="9.140625" style="2244"/>
    <col min="5633" max="5633" width="38.85546875" style="2244" customWidth="1"/>
    <col min="5634" max="5634" width="6.5703125" style="2244" customWidth="1"/>
    <col min="5635" max="5635" width="6.85546875" style="2244" customWidth="1"/>
    <col min="5636" max="5636" width="5" style="2244" customWidth="1"/>
    <col min="5637" max="5637" width="6.42578125" style="2244" customWidth="1"/>
    <col min="5638" max="5638" width="6.5703125" style="2244" customWidth="1"/>
    <col min="5639" max="5639" width="4.7109375" style="2244" customWidth="1"/>
    <col min="5640" max="5640" width="6.5703125" style="2244" customWidth="1"/>
    <col min="5641" max="5641" width="7.140625" style="2244" customWidth="1"/>
    <col min="5642" max="5642" width="4.42578125" style="2244" customWidth="1"/>
    <col min="5643" max="5643" width="6.85546875" style="2244" customWidth="1"/>
    <col min="5644" max="5644" width="6.7109375" style="2244" customWidth="1"/>
    <col min="5645" max="5645" width="4.85546875" style="2244" customWidth="1"/>
    <col min="5646" max="5646" width="7.140625" style="2244" customWidth="1"/>
    <col min="5647" max="5647" width="7" style="2244" customWidth="1"/>
    <col min="5648" max="5648" width="4.5703125" style="2244" customWidth="1"/>
    <col min="5649" max="5649" width="7.140625" style="2244" customWidth="1"/>
    <col min="5650" max="5650" width="7" style="2244" customWidth="1"/>
    <col min="5651" max="5651" width="5.28515625" style="2244" customWidth="1"/>
    <col min="5652" max="5693" width="10" style="2244" customWidth="1"/>
    <col min="5694" max="5888" width="9.140625" style="2244"/>
    <col min="5889" max="5889" width="38.85546875" style="2244" customWidth="1"/>
    <col min="5890" max="5890" width="6.5703125" style="2244" customWidth="1"/>
    <col min="5891" max="5891" width="6.85546875" style="2244" customWidth="1"/>
    <col min="5892" max="5892" width="5" style="2244" customWidth="1"/>
    <col min="5893" max="5893" width="6.42578125" style="2244" customWidth="1"/>
    <col min="5894" max="5894" width="6.5703125" style="2244" customWidth="1"/>
    <col min="5895" max="5895" width="4.7109375" style="2244" customWidth="1"/>
    <col min="5896" max="5896" width="6.5703125" style="2244" customWidth="1"/>
    <col min="5897" max="5897" width="7.140625" style="2244" customWidth="1"/>
    <col min="5898" max="5898" width="4.42578125" style="2244" customWidth="1"/>
    <col min="5899" max="5899" width="6.85546875" style="2244" customWidth="1"/>
    <col min="5900" max="5900" width="6.7109375" style="2244" customWidth="1"/>
    <col min="5901" max="5901" width="4.85546875" style="2244" customWidth="1"/>
    <col min="5902" max="5902" width="7.140625" style="2244" customWidth="1"/>
    <col min="5903" max="5903" width="7" style="2244" customWidth="1"/>
    <col min="5904" max="5904" width="4.5703125" style="2244" customWidth="1"/>
    <col min="5905" max="5905" width="7.140625" style="2244" customWidth="1"/>
    <col min="5906" max="5906" width="7" style="2244" customWidth="1"/>
    <col min="5907" max="5907" width="5.28515625" style="2244" customWidth="1"/>
    <col min="5908" max="5949" width="10" style="2244" customWidth="1"/>
    <col min="5950" max="6144" width="9.140625" style="2244"/>
    <col min="6145" max="6145" width="38.85546875" style="2244" customWidth="1"/>
    <col min="6146" max="6146" width="6.5703125" style="2244" customWidth="1"/>
    <col min="6147" max="6147" width="6.85546875" style="2244" customWidth="1"/>
    <col min="6148" max="6148" width="5" style="2244" customWidth="1"/>
    <col min="6149" max="6149" width="6.42578125" style="2244" customWidth="1"/>
    <col min="6150" max="6150" width="6.5703125" style="2244" customWidth="1"/>
    <col min="6151" max="6151" width="4.7109375" style="2244" customWidth="1"/>
    <col min="6152" max="6152" width="6.5703125" style="2244" customWidth="1"/>
    <col min="6153" max="6153" width="7.140625" style="2244" customWidth="1"/>
    <col min="6154" max="6154" width="4.42578125" style="2244" customWidth="1"/>
    <col min="6155" max="6155" width="6.85546875" style="2244" customWidth="1"/>
    <col min="6156" max="6156" width="6.7109375" style="2244" customWidth="1"/>
    <col min="6157" max="6157" width="4.85546875" style="2244" customWidth="1"/>
    <col min="6158" max="6158" width="7.140625" style="2244" customWidth="1"/>
    <col min="6159" max="6159" width="7" style="2244" customWidth="1"/>
    <col min="6160" max="6160" width="4.5703125" style="2244" customWidth="1"/>
    <col min="6161" max="6161" width="7.140625" style="2244" customWidth="1"/>
    <col min="6162" max="6162" width="7" style="2244" customWidth="1"/>
    <col min="6163" max="6163" width="5.28515625" style="2244" customWidth="1"/>
    <col min="6164" max="6205" width="10" style="2244" customWidth="1"/>
    <col min="6206" max="6400" width="9.140625" style="2244"/>
    <col min="6401" max="6401" width="38.85546875" style="2244" customWidth="1"/>
    <col min="6402" max="6402" width="6.5703125" style="2244" customWidth="1"/>
    <col min="6403" max="6403" width="6.85546875" style="2244" customWidth="1"/>
    <col min="6404" max="6404" width="5" style="2244" customWidth="1"/>
    <col min="6405" max="6405" width="6.42578125" style="2244" customWidth="1"/>
    <col min="6406" max="6406" width="6.5703125" style="2244" customWidth="1"/>
    <col min="6407" max="6407" width="4.7109375" style="2244" customWidth="1"/>
    <col min="6408" max="6408" width="6.5703125" style="2244" customWidth="1"/>
    <col min="6409" max="6409" width="7.140625" style="2244" customWidth="1"/>
    <col min="6410" max="6410" width="4.42578125" style="2244" customWidth="1"/>
    <col min="6411" max="6411" width="6.85546875" style="2244" customWidth="1"/>
    <col min="6412" max="6412" width="6.7109375" style="2244" customWidth="1"/>
    <col min="6413" max="6413" width="4.85546875" style="2244" customWidth="1"/>
    <col min="6414" max="6414" width="7.140625" style="2244" customWidth="1"/>
    <col min="6415" max="6415" width="7" style="2244" customWidth="1"/>
    <col min="6416" max="6416" width="4.5703125" style="2244" customWidth="1"/>
    <col min="6417" max="6417" width="7.140625" style="2244" customWidth="1"/>
    <col min="6418" max="6418" width="7" style="2244" customWidth="1"/>
    <col min="6419" max="6419" width="5.28515625" style="2244" customWidth="1"/>
    <col min="6420" max="6461" width="10" style="2244" customWidth="1"/>
    <col min="6462" max="6656" width="9.140625" style="2244"/>
    <col min="6657" max="6657" width="38.85546875" style="2244" customWidth="1"/>
    <col min="6658" max="6658" width="6.5703125" style="2244" customWidth="1"/>
    <col min="6659" max="6659" width="6.85546875" style="2244" customWidth="1"/>
    <col min="6660" max="6660" width="5" style="2244" customWidth="1"/>
    <col min="6661" max="6661" width="6.42578125" style="2244" customWidth="1"/>
    <col min="6662" max="6662" width="6.5703125" style="2244" customWidth="1"/>
    <col min="6663" max="6663" width="4.7109375" style="2244" customWidth="1"/>
    <col min="6664" max="6664" width="6.5703125" style="2244" customWidth="1"/>
    <col min="6665" max="6665" width="7.140625" style="2244" customWidth="1"/>
    <col min="6666" max="6666" width="4.42578125" style="2244" customWidth="1"/>
    <col min="6667" max="6667" width="6.85546875" style="2244" customWidth="1"/>
    <col min="6668" max="6668" width="6.7109375" style="2244" customWidth="1"/>
    <col min="6669" max="6669" width="4.85546875" style="2244" customWidth="1"/>
    <col min="6670" max="6670" width="7.140625" style="2244" customWidth="1"/>
    <col min="6671" max="6671" width="7" style="2244" customWidth="1"/>
    <col min="6672" max="6672" width="4.5703125" style="2244" customWidth="1"/>
    <col min="6673" max="6673" width="7.140625" style="2244" customWidth="1"/>
    <col min="6674" max="6674" width="7" style="2244" customWidth="1"/>
    <col min="6675" max="6675" width="5.28515625" style="2244" customWidth="1"/>
    <col min="6676" max="6717" width="10" style="2244" customWidth="1"/>
    <col min="6718" max="6912" width="9.140625" style="2244"/>
    <col min="6913" max="6913" width="38.85546875" style="2244" customWidth="1"/>
    <col min="6914" max="6914" width="6.5703125" style="2244" customWidth="1"/>
    <col min="6915" max="6915" width="6.85546875" style="2244" customWidth="1"/>
    <col min="6916" max="6916" width="5" style="2244" customWidth="1"/>
    <col min="6917" max="6917" width="6.42578125" style="2244" customWidth="1"/>
    <col min="6918" max="6918" width="6.5703125" style="2244" customWidth="1"/>
    <col min="6919" max="6919" width="4.7109375" style="2244" customWidth="1"/>
    <col min="6920" max="6920" width="6.5703125" style="2244" customWidth="1"/>
    <col min="6921" max="6921" width="7.140625" style="2244" customWidth="1"/>
    <col min="6922" max="6922" width="4.42578125" style="2244" customWidth="1"/>
    <col min="6923" max="6923" width="6.85546875" style="2244" customWidth="1"/>
    <col min="6924" max="6924" width="6.7109375" style="2244" customWidth="1"/>
    <col min="6925" max="6925" width="4.85546875" style="2244" customWidth="1"/>
    <col min="6926" max="6926" width="7.140625" style="2244" customWidth="1"/>
    <col min="6927" max="6927" width="7" style="2244" customWidth="1"/>
    <col min="6928" max="6928" width="4.5703125" style="2244" customWidth="1"/>
    <col min="6929" max="6929" width="7.140625" style="2244" customWidth="1"/>
    <col min="6930" max="6930" width="7" style="2244" customWidth="1"/>
    <col min="6931" max="6931" width="5.28515625" style="2244" customWidth="1"/>
    <col min="6932" max="6973" width="10" style="2244" customWidth="1"/>
    <col min="6974" max="7168" width="9.140625" style="2244"/>
    <col min="7169" max="7169" width="38.85546875" style="2244" customWidth="1"/>
    <col min="7170" max="7170" width="6.5703125" style="2244" customWidth="1"/>
    <col min="7171" max="7171" width="6.85546875" style="2244" customWidth="1"/>
    <col min="7172" max="7172" width="5" style="2244" customWidth="1"/>
    <col min="7173" max="7173" width="6.42578125" style="2244" customWidth="1"/>
    <col min="7174" max="7174" width="6.5703125" style="2244" customWidth="1"/>
    <col min="7175" max="7175" width="4.7109375" style="2244" customWidth="1"/>
    <col min="7176" max="7176" width="6.5703125" style="2244" customWidth="1"/>
    <col min="7177" max="7177" width="7.140625" style="2244" customWidth="1"/>
    <col min="7178" max="7178" width="4.42578125" style="2244" customWidth="1"/>
    <col min="7179" max="7179" width="6.85546875" style="2244" customWidth="1"/>
    <col min="7180" max="7180" width="6.7109375" style="2244" customWidth="1"/>
    <col min="7181" max="7181" width="4.85546875" style="2244" customWidth="1"/>
    <col min="7182" max="7182" width="7.140625" style="2244" customWidth="1"/>
    <col min="7183" max="7183" width="7" style="2244" customWidth="1"/>
    <col min="7184" max="7184" width="4.5703125" style="2244" customWidth="1"/>
    <col min="7185" max="7185" width="7.140625" style="2244" customWidth="1"/>
    <col min="7186" max="7186" width="7" style="2244" customWidth="1"/>
    <col min="7187" max="7187" width="5.28515625" style="2244" customWidth="1"/>
    <col min="7188" max="7229" width="10" style="2244" customWidth="1"/>
    <col min="7230" max="7424" width="9.140625" style="2244"/>
    <col min="7425" max="7425" width="38.85546875" style="2244" customWidth="1"/>
    <col min="7426" max="7426" width="6.5703125" style="2244" customWidth="1"/>
    <col min="7427" max="7427" width="6.85546875" style="2244" customWidth="1"/>
    <col min="7428" max="7428" width="5" style="2244" customWidth="1"/>
    <col min="7429" max="7429" width="6.42578125" style="2244" customWidth="1"/>
    <col min="7430" max="7430" width="6.5703125" style="2244" customWidth="1"/>
    <col min="7431" max="7431" width="4.7109375" style="2244" customWidth="1"/>
    <col min="7432" max="7432" width="6.5703125" style="2244" customWidth="1"/>
    <col min="7433" max="7433" width="7.140625" style="2244" customWidth="1"/>
    <col min="7434" max="7434" width="4.42578125" style="2244" customWidth="1"/>
    <col min="7435" max="7435" width="6.85546875" style="2244" customWidth="1"/>
    <col min="7436" max="7436" width="6.7109375" style="2244" customWidth="1"/>
    <col min="7437" max="7437" width="4.85546875" style="2244" customWidth="1"/>
    <col min="7438" max="7438" width="7.140625" style="2244" customWidth="1"/>
    <col min="7439" max="7439" width="7" style="2244" customWidth="1"/>
    <col min="7440" max="7440" width="4.5703125" style="2244" customWidth="1"/>
    <col min="7441" max="7441" width="7.140625" style="2244" customWidth="1"/>
    <col min="7442" max="7442" width="7" style="2244" customWidth="1"/>
    <col min="7443" max="7443" width="5.28515625" style="2244" customWidth="1"/>
    <col min="7444" max="7485" width="10" style="2244" customWidth="1"/>
    <col min="7486" max="7680" width="9.140625" style="2244"/>
    <col min="7681" max="7681" width="38.85546875" style="2244" customWidth="1"/>
    <col min="7682" max="7682" width="6.5703125" style="2244" customWidth="1"/>
    <col min="7683" max="7683" width="6.85546875" style="2244" customWidth="1"/>
    <col min="7684" max="7684" width="5" style="2244" customWidth="1"/>
    <col min="7685" max="7685" width="6.42578125" style="2244" customWidth="1"/>
    <col min="7686" max="7686" width="6.5703125" style="2244" customWidth="1"/>
    <col min="7687" max="7687" width="4.7109375" style="2244" customWidth="1"/>
    <col min="7688" max="7688" width="6.5703125" style="2244" customWidth="1"/>
    <col min="7689" max="7689" width="7.140625" style="2244" customWidth="1"/>
    <col min="7690" max="7690" width="4.42578125" style="2244" customWidth="1"/>
    <col min="7691" max="7691" width="6.85546875" style="2244" customWidth="1"/>
    <col min="7692" max="7692" width="6.7109375" style="2244" customWidth="1"/>
    <col min="7693" max="7693" width="4.85546875" style="2244" customWidth="1"/>
    <col min="7694" max="7694" width="7.140625" style="2244" customWidth="1"/>
    <col min="7695" max="7695" width="7" style="2244" customWidth="1"/>
    <col min="7696" max="7696" width="4.5703125" style="2244" customWidth="1"/>
    <col min="7697" max="7697" width="7.140625" style="2244" customWidth="1"/>
    <col min="7698" max="7698" width="7" style="2244" customWidth="1"/>
    <col min="7699" max="7699" width="5.28515625" style="2244" customWidth="1"/>
    <col min="7700" max="7741" width="10" style="2244" customWidth="1"/>
    <col min="7742" max="7936" width="9.140625" style="2244"/>
    <col min="7937" max="7937" width="38.85546875" style="2244" customWidth="1"/>
    <col min="7938" max="7938" width="6.5703125" style="2244" customWidth="1"/>
    <col min="7939" max="7939" width="6.85546875" style="2244" customWidth="1"/>
    <col min="7940" max="7940" width="5" style="2244" customWidth="1"/>
    <col min="7941" max="7941" width="6.42578125" style="2244" customWidth="1"/>
    <col min="7942" max="7942" width="6.5703125" style="2244" customWidth="1"/>
    <col min="7943" max="7943" width="4.7109375" style="2244" customWidth="1"/>
    <col min="7944" max="7944" width="6.5703125" style="2244" customWidth="1"/>
    <col min="7945" max="7945" width="7.140625" style="2244" customWidth="1"/>
    <col min="7946" max="7946" width="4.42578125" style="2244" customWidth="1"/>
    <col min="7947" max="7947" width="6.85546875" style="2244" customWidth="1"/>
    <col min="7948" max="7948" width="6.7109375" style="2244" customWidth="1"/>
    <col min="7949" max="7949" width="4.85546875" style="2244" customWidth="1"/>
    <col min="7950" max="7950" width="7.140625" style="2244" customWidth="1"/>
    <col min="7951" max="7951" width="7" style="2244" customWidth="1"/>
    <col min="7952" max="7952" width="4.5703125" style="2244" customWidth="1"/>
    <col min="7953" max="7953" width="7.140625" style="2244" customWidth="1"/>
    <col min="7954" max="7954" width="7" style="2244" customWidth="1"/>
    <col min="7955" max="7955" width="5.28515625" style="2244" customWidth="1"/>
    <col min="7956" max="7997" width="10" style="2244" customWidth="1"/>
    <col min="7998" max="8192" width="9.140625" style="2244"/>
    <col min="8193" max="8193" width="38.85546875" style="2244" customWidth="1"/>
    <col min="8194" max="8194" width="6.5703125" style="2244" customWidth="1"/>
    <col min="8195" max="8195" width="6.85546875" style="2244" customWidth="1"/>
    <col min="8196" max="8196" width="5" style="2244" customWidth="1"/>
    <col min="8197" max="8197" width="6.42578125" style="2244" customWidth="1"/>
    <col min="8198" max="8198" width="6.5703125" style="2244" customWidth="1"/>
    <col min="8199" max="8199" width="4.7109375" style="2244" customWidth="1"/>
    <col min="8200" max="8200" width="6.5703125" style="2244" customWidth="1"/>
    <col min="8201" max="8201" width="7.140625" style="2244" customWidth="1"/>
    <col min="8202" max="8202" width="4.42578125" style="2244" customWidth="1"/>
    <col min="8203" max="8203" width="6.85546875" style="2244" customWidth="1"/>
    <col min="8204" max="8204" width="6.7109375" style="2244" customWidth="1"/>
    <col min="8205" max="8205" width="4.85546875" style="2244" customWidth="1"/>
    <col min="8206" max="8206" width="7.140625" style="2244" customWidth="1"/>
    <col min="8207" max="8207" width="7" style="2244" customWidth="1"/>
    <col min="8208" max="8208" width="4.5703125" style="2244" customWidth="1"/>
    <col min="8209" max="8209" width="7.140625" style="2244" customWidth="1"/>
    <col min="8210" max="8210" width="7" style="2244" customWidth="1"/>
    <col min="8211" max="8211" width="5.28515625" style="2244" customWidth="1"/>
    <col min="8212" max="8253" width="10" style="2244" customWidth="1"/>
    <col min="8254" max="8448" width="9.140625" style="2244"/>
    <col min="8449" max="8449" width="38.85546875" style="2244" customWidth="1"/>
    <col min="8450" max="8450" width="6.5703125" style="2244" customWidth="1"/>
    <col min="8451" max="8451" width="6.85546875" style="2244" customWidth="1"/>
    <col min="8452" max="8452" width="5" style="2244" customWidth="1"/>
    <col min="8453" max="8453" width="6.42578125" style="2244" customWidth="1"/>
    <col min="8454" max="8454" width="6.5703125" style="2244" customWidth="1"/>
    <col min="8455" max="8455" width="4.7109375" style="2244" customWidth="1"/>
    <col min="8456" max="8456" width="6.5703125" style="2244" customWidth="1"/>
    <col min="8457" max="8457" width="7.140625" style="2244" customWidth="1"/>
    <col min="8458" max="8458" width="4.42578125" style="2244" customWidth="1"/>
    <col min="8459" max="8459" width="6.85546875" style="2244" customWidth="1"/>
    <col min="8460" max="8460" width="6.7109375" style="2244" customWidth="1"/>
    <col min="8461" max="8461" width="4.85546875" style="2244" customWidth="1"/>
    <col min="8462" max="8462" width="7.140625" style="2244" customWidth="1"/>
    <col min="8463" max="8463" width="7" style="2244" customWidth="1"/>
    <col min="8464" max="8464" width="4.5703125" style="2244" customWidth="1"/>
    <col min="8465" max="8465" width="7.140625" style="2244" customWidth="1"/>
    <col min="8466" max="8466" width="7" style="2244" customWidth="1"/>
    <col min="8467" max="8467" width="5.28515625" style="2244" customWidth="1"/>
    <col min="8468" max="8509" width="10" style="2244" customWidth="1"/>
    <col min="8510" max="8704" width="9.140625" style="2244"/>
    <col min="8705" max="8705" width="38.85546875" style="2244" customWidth="1"/>
    <col min="8706" max="8706" width="6.5703125" style="2244" customWidth="1"/>
    <col min="8707" max="8707" width="6.85546875" style="2244" customWidth="1"/>
    <col min="8708" max="8708" width="5" style="2244" customWidth="1"/>
    <col min="8709" max="8709" width="6.42578125" style="2244" customWidth="1"/>
    <col min="8710" max="8710" width="6.5703125" style="2244" customWidth="1"/>
    <col min="8711" max="8711" width="4.7109375" style="2244" customWidth="1"/>
    <col min="8712" max="8712" width="6.5703125" style="2244" customWidth="1"/>
    <col min="8713" max="8713" width="7.140625" style="2244" customWidth="1"/>
    <col min="8714" max="8714" width="4.42578125" style="2244" customWidth="1"/>
    <col min="8715" max="8715" width="6.85546875" style="2244" customWidth="1"/>
    <col min="8716" max="8716" width="6.7109375" style="2244" customWidth="1"/>
    <col min="8717" max="8717" width="4.85546875" style="2244" customWidth="1"/>
    <col min="8718" max="8718" width="7.140625" style="2244" customWidth="1"/>
    <col min="8719" max="8719" width="7" style="2244" customWidth="1"/>
    <col min="8720" max="8720" width="4.5703125" style="2244" customWidth="1"/>
    <col min="8721" max="8721" width="7.140625" style="2244" customWidth="1"/>
    <col min="8722" max="8722" width="7" style="2244" customWidth="1"/>
    <col min="8723" max="8723" width="5.28515625" style="2244" customWidth="1"/>
    <col min="8724" max="8765" width="10" style="2244" customWidth="1"/>
    <col min="8766" max="8960" width="9.140625" style="2244"/>
    <col min="8961" max="8961" width="38.85546875" style="2244" customWidth="1"/>
    <col min="8962" max="8962" width="6.5703125" style="2244" customWidth="1"/>
    <col min="8963" max="8963" width="6.85546875" style="2244" customWidth="1"/>
    <col min="8964" max="8964" width="5" style="2244" customWidth="1"/>
    <col min="8965" max="8965" width="6.42578125" style="2244" customWidth="1"/>
    <col min="8966" max="8966" width="6.5703125" style="2244" customWidth="1"/>
    <col min="8967" max="8967" width="4.7109375" style="2244" customWidth="1"/>
    <col min="8968" max="8968" width="6.5703125" style="2244" customWidth="1"/>
    <col min="8969" max="8969" width="7.140625" style="2244" customWidth="1"/>
    <col min="8970" max="8970" width="4.42578125" style="2244" customWidth="1"/>
    <col min="8971" max="8971" width="6.85546875" style="2244" customWidth="1"/>
    <col min="8972" max="8972" width="6.7109375" style="2244" customWidth="1"/>
    <col min="8973" max="8973" width="4.85546875" style="2244" customWidth="1"/>
    <col min="8974" max="8974" width="7.140625" style="2244" customWidth="1"/>
    <col min="8975" max="8975" width="7" style="2244" customWidth="1"/>
    <col min="8976" max="8976" width="4.5703125" style="2244" customWidth="1"/>
    <col min="8977" max="8977" width="7.140625" style="2244" customWidth="1"/>
    <col min="8978" max="8978" width="7" style="2244" customWidth="1"/>
    <col min="8979" max="8979" width="5.28515625" style="2244" customWidth="1"/>
    <col min="8980" max="9021" width="10" style="2244" customWidth="1"/>
    <col min="9022" max="9216" width="9.140625" style="2244"/>
    <col min="9217" max="9217" width="38.85546875" style="2244" customWidth="1"/>
    <col min="9218" max="9218" width="6.5703125" style="2244" customWidth="1"/>
    <col min="9219" max="9219" width="6.85546875" style="2244" customWidth="1"/>
    <col min="9220" max="9220" width="5" style="2244" customWidth="1"/>
    <col min="9221" max="9221" width="6.42578125" style="2244" customWidth="1"/>
    <col min="9222" max="9222" width="6.5703125" style="2244" customWidth="1"/>
    <col min="9223" max="9223" width="4.7109375" style="2244" customWidth="1"/>
    <col min="9224" max="9224" width="6.5703125" style="2244" customWidth="1"/>
    <col min="9225" max="9225" width="7.140625" style="2244" customWidth="1"/>
    <col min="9226" max="9226" width="4.42578125" style="2244" customWidth="1"/>
    <col min="9227" max="9227" width="6.85546875" style="2244" customWidth="1"/>
    <col min="9228" max="9228" width="6.7109375" style="2244" customWidth="1"/>
    <col min="9229" max="9229" width="4.85546875" style="2244" customWidth="1"/>
    <col min="9230" max="9230" width="7.140625" style="2244" customWidth="1"/>
    <col min="9231" max="9231" width="7" style="2244" customWidth="1"/>
    <col min="9232" max="9232" width="4.5703125" style="2244" customWidth="1"/>
    <col min="9233" max="9233" width="7.140625" style="2244" customWidth="1"/>
    <col min="9234" max="9234" width="7" style="2244" customWidth="1"/>
    <col min="9235" max="9235" width="5.28515625" style="2244" customWidth="1"/>
    <col min="9236" max="9277" width="10" style="2244" customWidth="1"/>
    <col min="9278" max="9472" width="9.140625" style="2244"/>
    <col min="9473" max="9473" width="38.85546875" style="2244" customWidth="1"/>
    <col min="9474" max="9474" width="6.5703125" style="2244" customWidth="1"/>
    <col min="9475" max="9475" width="6.85546875" style="2244" customWidth="1"/>
    <col min="9476" max="9476" width="5" style="2244" customWidth="1"/>
    <col min="9477" max="9477" width="6.42578125" style="2244" customWidth="1"/>
    <col min="9478" max="9478" width="6.5703125" style="2244" customWidth="1"/>
    <col min="9479" max="9479" width="4.7109375" style="2244" customWidth="1"/>
    <col min="9480" max="9480" width="6.5703125" style="2244" customWidth="1"/>
    <col min="9481" max="9481" width="7.140625" style="2244" customWidth="1"/>
    <col min="9482" max="9482" width="4.42578125" style="2244" customWidth="1"/>
    <col min="9483" max="9483" width="6.85546875" style="2244" customWidth="1"/>
    <col min="9484" max="9484" width="6.7109375" style="2244" customWidth="1"/>
    <col min="9485" max="9485" width="4.85546875" style="2244" customWidth="1"/>
    <col min="9486" max="9486" width="7.140625" style="2244" customWidth="1"/>
    <col min="9487" max="9487" width="7" style="2244" customWidth="1"/>
    <col min="9488" max="9488" width="4.5703125" style="2244" customWidth="1"/>
    <col min="9489" max="9489" width="7.140625" style="2244" customWidth="1"/>
    <col min="9490" max="9490" width="7" style="2244" customWidth="1"/>
    <col min="9491" max="9491" width="5.28515625" style="2244" customWidth="1"/>
    <col min="9492" max="9533" width="10" style="2244" customWidth="1"/>
    <col min="9534" max="9728" width="9.140625" style="2244"/>
    <col min="9729" max="9729" width="38.85546875" style="2244" customWidth="1"/>
    <col min="9730" max="9730" width="6.5703125" style="2244" customWidth="1"/>
    <col min="9731" max="9731" width="6.85546875" style="2244" customWidth="1"/>
    <col min="9732" max="9732" width="5" style="2244" customWidth="1"/>
    <col min="9733" max="9733" width="6.42578125" style="2244" customWidth="1"/>
    <col min="9734" max="9734" width="6.5703125" style="2244" customWidth="1"/>
    <col min="9735" max="9735" width="4.7109375" style="2244" customWidth="1"/>
    <col min="9736" max="9736" width="6.5703125" style="2244" customWidth="1"/>
    <col min="9737" max="9737" width="7.140625" style="2244" customWidth="1"/>
    <col min="9738" max="9738" width="4.42578125" style="2244" customWidth="1"/>
    <col min="9739" max="9739" width="6.85546875" style="2244" customWidth="1"/>
    <col min="9740" max="9740" width="6.7109375" style="2244" customWidth="1"/>
    <col min="9741" max="9741" width="4.85546875" style="2244" customWidth="1"/>
    <col min="9742" max="9742" width="7.140625" style="2244" customWidth="1"/>
    <col min="9743" max="9743" width="7" style="2244" customWidth="1"/>
    <col min="9744" max="9744" width="4.5703125" style="2244" customWidth="1"/>
    <col min="9745" max="9745" width="7.140625" style="2244" customWidth="1"/>
    <col min="9746" max="9746" width="7" style="2244" customWidth="1"/>
    <col min="9747" max="9747" width="5.28515625" style="2244" customWidth="1"/>
    <col min="9748" max="9789" width="10" style="2244" customWidth="1"/>
    <col min="9790" max="9984" width="9.140625" style="2244"/>
    <col min="9985" max="9985" width="38.85546875" style="2244" customWidth="1"/>
    <col min="9986" max="9986" width="6.5703125" style="2244" customWidth="1"/>
    <col min="9987" max="9987" width="6.85546875" style="2244" customWidth="1"/>
    <col min="9988" max="9988" width="5" style="2244" customWidth="1"/>
    <col min="9989" max="9989" width="6.42578125" style="2244" customWidth="1"/>
    <col min="9990" max="9990" width="6.5703125" style="2244" customWidth="1"/>
    <col min="9991" max="9991" width="4.7109375" style="2244" customWidth="1"/>
    <col min="9992" max="9992" width="6.5703125" style="2244" customWidth="1"/>
    <col min="9993" max="9993" width="7.140625" style="2244" customWidth="1"/>
    <col min="9994" max="9994" width="4.42578125" style="2244" customWidth="1"/>
    <col min="9995" max="9995" width="6.85546875" style="2244" customWidth="1"/>
    <col min="9996" max="9996" width="6.7109375" style="2244" customWidth="1"/>
    <col min="9997" max="9997" width="4.85546875" style="2244" customWidth="1"/>
    <col min="9998" max="9998" width="7.140625" style="2244" customWidth="1"/>
    <col min="9999" max="9999" width="7" style="2244" customWidth="1"/>
    <col min="10000" max="10000" width="4.5703125" style="2244" customWidth="1"/>
    <col min="10001" max="10001" width="7.140625" style="2244" customWidth="1"/>
    <col min="10002" max="10002" width="7" style="2244" customWidth="1"/>
    <col min="10003" max="10003" width="5.28515625" style="2244" customWidth="1"/>
    <col min="10004" max="10045" width="10" style="2244" customWidth="1"/>
    <col min="10046" max="10240" width="9.140625" style="2244"/>
    <col min="10241" max="10241" width="38.85546875" style="2244" customWidth="1"/>
    <col min="10242" max="10242" width="6.5703125" style="2244" customWidth="1"/>
    <col min="10243" max="10243" width="6.85546875" style="2244" customWidth="1"/>
    <col min="10244" max="10244" width="5" style="2244" customWidth="1"/>
    <col min="10245" max="10245" width="6.42578125" style="2244" customWidth="1"/>
    <col min="10246" max="10246" width="6.5703125" style="2244" customWidth="1"/>
    <col min="10247" max="10247" width="4.7109375" style="2244" customWidth="1"/>
    <col min="10248" max="10248" width="6.5703125" style="2244" customWidth="1"/>
    <col min="10249" max="10249" width="7.140625" style="2244" customWidth="1"/>
    <col min="10250" max="10250" width="4.42578125" style="2244" customWidth="1"/>
    <col min="10251" max="10251" width="6.85546875" style="2244" customWidth="1"/>
    <col min="10252" max="10252" width="6.7109375" style="2244" customWidth="1"/>
    <col min="10253" max="10253" width="4.85546875" style="2244" customWidth="1"/>
    <col min="10254" max="10254" width="7.140625" style="2244" customWidth="1"/>
    <col min="10255" max="10255" width="7" style="2244" customWidth="1"/>
    <col min="10256" max="10256" width="4.5703125" style="2244" customWidth="1"/>
    <col min="10257" max="10257" width="7.140625" style="2244" customWidth="1"/>
    <col min="10258" max="10258" width="7" style="2244" customWidth="1"/>
    <col min="10259" max="10259" width="5.28515625" style="2244" customWidth="1"/>
    <col min="10260" max="10301" width="10" style="2244" customWidth="1"/>
    <col min="10302" max="10496" width="9.140625" style="2244"/>
    <col min="10497" max="10497" width="38.85546875" style="2244" customWidth="1"/>
    <col min="10498" max="10498" width="6.5703125" style="2244" customWidth="1"/>
    <col min="10499" max="10499" width="6.85546875" style="2244" customWidth="1"/>
    <col min="10500" max="10500" width="5" style="2244" customWidth="1"/>
    <col min="10501" max="10501" width="6.42578125" style="2244" customWidth="1"/>
    <col min="10502" max="10502" width="6.5703125" style="2244" customWidth="1"/>
    <col min="10503" max="10503" width="4.7109375" style="2244" customWidth="1"/>
    <col min="10504" max="10504" width="6.5703125" style="2244" customWidth="1"/>
    <col min="10505" max="10505" width="7.140625" style="2244" customWidth="1"/>
    <col min="10506" max="10506" width="4.42578125" style="2244" customWidth="1"/>
    <col min="10507" max="10507" width="6.85546875" style="2244" customWidth="1"/>
    <col min="10508" max="10508" width="6.7109375" style="2244" customWidth="1"/>
    <col min="10509" max="10509" width="4.85546875" style="2244" customWidth="1"/>
    <col min="10510" max="10510" width="7.140625" style="2244" customWidth="1"/>
    <col min="10511" max="10511" width="7" style="2244" customWidth="1"/>
    <col min="10512" max="10512" width="4.5703125" style="2244" customWidth="1"/>
    <col min="10513" max="10513" width="7.140625" style="2244" customWidth="1"/>
    <col min="10514" max="10514" width="7" style="2244" customWidth="1"/>
    <col min="10515" max="10515" width="5.28515625" style="2244" customWidth="1"/>
    <col min="10516" max="10557" width="10" style="2244" customWidth="1"/>
    <col min="10558" max="10752" width="9.140625" style="2244"/>
    <col min="10753" max="10753" width="38.85546875" style="2244" customWidth="1"/>
    <col min="10754" max="10754" width="6.5703125" style="2244" customWidth="1"/>
    <col min="10755" max="10755" width="6.85546875" style="2244" customWidth="1"/>
    <col min="10756" max="10756" width="5" style="2244" customWidth="1"/>
    <col min="10757" max="10757" width="6.42578125" style="2244" customWidth="1"/>
    <col min="10758" max="10758" width="6.5703125" style="2244" customWidth="1"/>
    <col min="10759" max="10759" width="4.7109375" style="2244" customWidth="1"/>
    <col min="10760" max="10760" width="6.5703125" style="2244" customWidth="1"/>
    <col min="10761" max="10761" width="7.140625" style="2244" customWidth="1"/>
    <col min="10762" max="10762" width="4.42578125" style="2244" customWidth="1"/>
    <col min="10763" max="10763" width="6.85546875" style="2244" customWidth="1"/>
    <col min="10764" max="10764" width="6.7109375" style="2244" customWidth="1"/>
    <col min="10765" max="10765" width="4.85546875" style="2244" customWidth="1"/>
    <col min="10766" max="10766" width="7.140625" style="2244" customWidth="1"/>
    <col min="10767" max="10767" width="7" style="2244" customWidth="1"/>
    <col min="10768" max="10768" width="4.5703125" style="2244" customWidth="1"/>
    <col min="10769" max="10769" width="7.140625" style="2244" customWidth="1"/>
    <col min="10770" max="10770" width="7" style="2244" customWidth="1"/>
    <col min="10771" max="10771" width="5.28515625" style="2244" customWidth="1"/>
    <col min="10772" max="10813" width="10" style="2244" customWidth="1"/>
    <col min="10814" max="11008" width="9.140625" style="2244"/>
    <col min="11009" max="11009" width="38.85546875" style="2244" customWidth="1"/>
    <col min="11010" max="11010" width="6.5703125" style="2244" customWidth="1"/>
    <col min="11011" max="11011" width="6.85546875" style="2244" customWidth="1"/>
    <col min="11012" max="11012" width="5" style="2244" customWidth="1"/>
    <col min="11013" max="11013" width="6.42578125" style="2244" customWidth="1"/>
    <col min="11014" max="11014" width="6.5703125" style="2244" customWidth="1"/>
    <col min="11015" max="11015" width="4.7109375" style="2244" customWidth="1"/>
    <col min="11016" max="11016" width="6.5703125" style="2244" customWidth="1"/>
    <col min="11017" max="11017" width="7.140625" style="2244" customWidth="1"/>
    <col min="11018" max="11018" width="4.42578125" style="2244" customWidth="1"/>
    <col min="11019" max="11019" width="6.85546875" style="2244" customWidth="1"/>
    <col min="11020" max="11020" width="6.7109375" style="2244" customWidth="1"/>
    <col min="11021" max="11021" width="4.85546875" style="2244" customWidth="1"/>
    <col min="11022" max="11022" width="7.140625" style="2244" customWidth="1"/>
    <col min="11023" max="11023" width="7" style="2244" customWidth="1"/>
    <col min="11024" max="11024" width="4.5703125" style="2244" customWidth="1"/>
    <col min="11025" max="11025" width="7.140625" style="2244" customWidth="1"/>
    <col min="11026" max="11026" width="7" style="2244" customWidth="1"/>
    <col min="11027" max="11027" width="5.28515625" style="2244" customWidth="1"/>
    <col min="11028" max="11069" width="10" style="2244" customWidth="1"/>
    <col min="11070" max="11264" width="9.140625" style="2244"/>
    <col min="11265" max="11265" width="38.85546875" style="2244" customWidth="1"/>
    <col min="11266" max="11266" width="6.5703125" style="2244" customWidth="1"/>
    <col min="11267" max="11267" width="6.85546875" style="2244" customWidth="1"/>
    <col min="11268" max="11268" width="5" style="2244" customWidth="1"/>
    <col min="11269" max="11269" width="6.42578125" style="2244" customWidth="1"/>
    <col min="11270" max="11270" width="6.5703125" style="2244" customWidth="1"/>
    <col min="11271" max="11271" width="4.7109375" style="2244" customWidth="1"/>
    <col min="11272" max="11272" width="6.5703125" style="2244" customWidth="1"/>
    <col min="11273" max="11273" width="7.140625" style="2244" customWidth="1"/>
    <col min="11274" max="11274" width="4.42578125" style="2244" customWidth="1"/>
    <col min="11275" max="11275" width="6.85546875" style="2244" customWidth="1"/>
    <col min="11276" max="11276" width="6.7109375" style="2244" customWidth="1"/>
    <col min="11277" max="11277" width="4.85546875" style="2244" customWidth="1"/>
    <col min="11278" max="11278" width="7.140625" style="2244" customWidth="1"/>
    <col min="11279" max="11279" width="7" style="2244" customWidth="1"/>
    <col min="11280" max="11280" width="4.5703125" style="2244" customWidth="1"/>
    <col min="11281" max="11281" width="7.140625" style="2244" customWidth="1"/>
    <col min="11282" max="11282" width="7" style="2244" customWidth="1"/>
    <col min="11283" max="11283" width="5.28515625" style="2244" customWidth="1"/>
    <col min="11284" max="11325" width="10" style="2244" customWidth="1"/>
    <col min="11326" max="11520" width="9.140625" style="2244"/>
    <col min="11521" max="11521" width="38.85546875" style="2244" customWidth="1"/>
    <col min="11522" max="11522" width="6.5703125" style="2244" customWidth="1"/>
    <col min="11523" max="11523" width="6.85546875" style="2244" customWidth="1"/>
    <col min="11524" max="11524" width="5" style="2244" customWidth="1"/>
    <col min="11525" max="11525" width="6.42578125" style="2244" customWidth="1"/>
    <col min="11526" max="11526" width="6.5703125" style="2244" customWidth="1"/>
    <col min="11527" max="11527" width="4.7109375" style="2244" customWidth="1"/>
    <col min="11528" max="11528" width="6.5703125" style="2244" customWidth="1"/>
    <col min="11529" max="11529" width="7.140625" style="2244" customWidth="1"/>
    <col min="11530" max="11530" width="4.42578125" style="2244" customWidth="1"/>
    <col min="11531" max="11531" width="6.85546875" style="2244" customWidth="1"/>
    <col min="11532" max="11532" width="6.7109375" style="2244" customWidth="1"/>
    <col min="11533" max="11533" width="4.85546875" style="2244" customWidth="1"/>
    <col min="11534" max="11534" width="7.140625" style="2244" customWidth="1"/>
    <col min="11535" max="11535" width="7" style="2244" customWidth="1"/>
    <col min="11536" max="11536" width="4.5703125" style="2244" customWidth="1"/>
    <col min="11537" max="11537" width="7.140625" style="2244" customWidth="1"/>
    <col min="11538" max="11538" width="7" style="2244" customWidth="1"/>
    <col min="11539" max="11539" width="5.28515625" style="2244" customWidth="1"/>
    <col min="11540" max="11581" width="10" style="2244" customWidth="1"/>
    <col min="11582" max="11776" width="9.140625" style="2244"/>
    <col min="11777" max="11777" width="38.85546875" style="2244" customWidth="1"/>
    <col min="11778" max="11778" width="6.5703125" style="2244" customWidth="1"/>
    <col min="11779" max="11779" width="6.85546875" style="2244" customWidth="1"/>
    <col min="11780" max="11780" width="5" style="2244" customWidth="1"/>
    <col min="11781" max="11781" width="6.42578125" style="2244" customWidth="1"/>
    <col min="11782" max="11782" width="6.5703125" style="2244" customWidth="1"/>
    <col min="11783" max="11783" width="4.7109375" style="2244" customWidth="1"/>
    <col min="11784" max="11784" width="6.5703125" style="2244" customWidth="1"/>
    <col min="11785" max="11785" width="7.140625" style="2244" customWidth="1"/>
    <col min="11786" max="11786" width="4.42578125" style="2244" customWidth="1"/>
    <col min="11787" max="11787" width="6.85546875" style="2244" customWidth="1"/>
    <col min="11788" max="11788" width="6.7109375" style="2244" customWidth="1"/>
    <col min="11789" max="11789" width="4.85546875" style="2244" customWidth="1"/>
    <col min="11790" max="11790" width="7.140625" style="2244" customWidth="1"/>
    <col min="11791" max="11791" width="7" style="2244" customWidth="1"/>
    <col min="11792" max="11792" width="4.5703125" style="2244" customWidth="1"/>
    <col min="11793" max="11793" width="7.140625" style="2244" customWidth="1"/>
    <col min="11794" max="11794" width="7" style="2244" customWidth="1"/>
    <col min="11795" max="11795" width="5.28515625" style="2244" customWidth="1"/>
    <col min="11796" max="11837" width="10" style="2244" customWidth="1"/>
    <col min="11838" max="12032" width="9.140625" style="2244"/>
    <col min="12033" max="12033" width="38.85546875" style="2244" customWidth="1"/>
    <col min="12034" max="12034" width="6.5703125" style="2244" customWidth="1"/>
    <col min="12035" max="12035" width="6.85546875" style="2244" customWidth="1"/>
    <col min="12036" max="12036" width="5" style="2244" customWidth="1"/>
    <col min="12037" max="12037" width="6.42578125" style="2244" customWidth="1"/>
    <col min="12038" max="12038" width="6.5703125" style="2244" customWidth="1"/>
    <col min="12039" max="12039" width="4.7109375" style="2244" customWidth="1"/>
    <col min="12040" max="12040" width="6.5703125" style="2244" customWidth="1"/>
    <col min="12041" max="12041" width="7.140625" style="2244" customWidth="1"/>
    <col min="12042" max="12042" width="4.42578125" style="2244" customWidth="1"/>
    <col min="12043" max="12043" width="6.85546875" style="2244" customWidth="1"/>
    <col min="12044" max="12044" width="6.7109375" style="2244" customWidth="1"/>
    <col min="12045" max="12045" width="4.85546875" style="2244" customWidth="1"/>
    <col min="12046" max="12046" width="7.140625" style="2244" customWidth="1"/>
    <col min="12047" max="12047" width="7" style="2244" customWidth="1"/>
    <col min="12048" max="12048" width="4.5703125" style="2244" customWidth="1"/>
    <col min="12049" max="12049" width="7.140625" style="2244" customWidth="1"/>
    <col min="12050" max="12050" width="7" style="2244" customWidth="1"/>
    <col min="12051" max="12051" width="5.28515625" style="2244" customWidth="1"/>
    <col min="12052" max="12093" width="10" style="2244" customWidth="1"/>
    <col min="12094" max="12288" width="9.140625" style="2244"/>
    <col min="12289" max="12289" width="38.85546875" style="2244" customWidth="1"/>
    <col min="12290" max="12290" width="6.5703125" style="2244" customWidth="1"/>
    <col min="12291" max="12291" width="6.85546875" style="2244" customWidth="1"/>
    <col min="12292" max="12292" width="5" style="2244" customWidth="1"/>
    <col min="12293" max="12293" width="6.42578125" style="2244" customWidth="1"/>
    <col min="12294" max="12294" width="6.5703125" style="2244" customWidth="1"/>
    <col min="12295" max="12295" width="4.7109375" style="2244" customWidth="1"/>
    <col min="12296" max="12296" width="6.5703125" style="2244" customWidth="1"/>
    <col min="12297" max="12297" width="7.140625" style="2244" customWidth="1"/>
    <col min="12298" max="12298" width="4.42578125" style="2244" customWidth="1"/>
    <col min="12299" max="12299" width="6.85546875" style="2244" customWidth="1"/>
    <col min="12300" max="12300" width="6.7109375" style="2244" customWidth="1"/>
    <col min="12301" max="12301" width="4.85546875" style="2244" customWidth="1"/>
    <col min="12302" max="12302" width="7.140625" style="2244" customWidth="1"/>
    <col min="12303" max="12303" width="7" style="2244" customWidth="1"/>
    <col min="12304" max="12304" width="4.5703125" style="2244" customWidth="1"/>
    <col min="12305" max="12305" width="7.140625" style="2244" customWidth="1"/>
    <col min="12306" max="12306" width="7" style="2244" customWidth="1"/>
    <col min="12307" max="12307" width="5.28515625" style="2244" customWidth="1"/>
    <col min="12308" max="12349" width="10" style="2244" customWidth="1"/>
    <col min="12350" max="12544" width="9.140625" style="2244"/>
    <col min="12545" max="12545" width="38.85546875" style="2244" customWidth="1"/>
    <col min="12546" max="12546" width="6.5703125" style="2244" customWidth="1"/>
    <col min="12547" max="12547" width="6.85546875" style="2244" customWidth="1"/>
    <col min="12548" max="12548" width="5" style="2244" customWidth="1"/>
    <col min="12549" max="12549" width="6.42578125" style="2244" customWidth="1"/>
    <col min="12550" max="12550" width="6.5703125" style="2244" customWidth="1"/>
    <col min="12551" max="12551" width="4.7109375" style="2244" customWidth="1"/>
    <col min="12552" max="12552" width="6.5703125" style="2244" customWidth="1"/>
    <col min="12553" max="12553" width="7.140625" style="2244" customWidth="1"/>
    <col min="12554" max="12554" width="4.42578125" style="2244" customWidth="1"/>
    <col min="12555" max="12555" width="6.85546875" style="2244" customWidth="1"/>
    <col min="12556" max="12556" width="6.7109375" style="2244" customWidth="1"/>
    <col min="12557" max="12557" width="4.85546875" style="2244" customWidth="1"/>
    <col min="12558" max="12558" width="7.140625" style="2244" customWidth="1"/>
    <col min="12559" max="12559" width="7" style="2244" customWidth="1"/>
    <col min="12560" max="12560" width="4.5703125" style="2244" customWidth="1"/>
    <col min="12561" max="12561" width="7.140625" style="2244" customWidth="1"/>
    <col min="12562" max="12562" width="7" style="2244" customWidth="1"/>
    <col min="12563" max="12563" width="5.28515625" style="2244" customWidth="1"/>
    <col min="12564" max="12605" width="10" style="2244" customWidth="1"/>
    <col min="12606" max="12800" width="9.140625" style="2244"/>
    <col min="12801" max="12801" width="38.85546875" style="2244" customWidth="1"/>
    <col min="12802" max="12802" width="6.5703125" style="2244" customWidth="1"/>
    <col min="12803" max="12803" width="6.85546875" style="2244" customWidth="1"/>
    <col min="12804" max="12804" width="5" style="2244" customWidth="1"/>
    <col min="12805" max="12805" width="6.42578125" style="2244" customWidth="1"/>
    <col min="12806" max="12806" width="6.5703125" style="2244" customWidth="1"/>
    <col min="12807" max="12807" width="4.7109375" style="2244" customWidth="1"/>
    <col min="12808" max="12808" width="6.5703125" style="2244" customWidth="1"/>
    <col min="12809" max="12809" width="7.140625" style="2244" customWidth="1"/>
    <col min="12810" max="12810" width="4.42578125" style="2244" customWidth="1"/>
    <col min="12811" max="12811" width="6.85546875" style="2244" customWidth="1"/>
    <col min="12812" max="12812" width="6.7109375" style="2244" customWidth="1"/>
    <col min="12813" max="12813" width="4.85546875" style="2244" customWidth="1"/>
    <col min="12814" max="12814" width="7.140625" style="2244" customWidth="1"/>
    <col min="12815" max="12815" width="7" style="2244" customWidth="1"/>
    <col min="12816" max="12816" width="4.5703125" style="2244" customWidth="1"/>
    <col min="12817" max="12817" width="7.140625" style="2244" customWidth="1"/>
    <col min="12818" max="12818" width="7" style="2244" customWidth="1"/>
    <col min="12819" max="12819" width="5.28515625" style="2244" customWidth="1"/>
    <col min="12820" max="12861" width="10" style="2244" customWidth="1"/>
    <col min="12862" max="13056" width="9.140625" style="2244"/>
    <col min="13057" max="13057" width="38.85546875" style="2244" customWidth="1"/>
    <col min="13058" max="13058" width="6.5703125" style="2244" customWidth="1"/>
    <col min="13059" max="13059" width="6.85546875" style="2244" customWidth="1"/>
    <col min="13060" max="13060" width="5" style="2244" customWidth="1"/>
    <col min="13061" max="13061" width="6.42578125" style="2244" customWidth="1"/>
    <col min="13062" max="13062" width="6.5703125" style="2244" customWidth="1"/>
    <col min="13063" max="13063" width="4.7109375" style="2244" customWidth="1"/>
    <col min="13064" max="13064" width="6.5703125" style="2244" customWidth="1"/>
    <col min="13065" max="13065" width="7.140625" style="2244" customWidth="1"/>
    <col min="13066" max="13066" width="4.42578125" style="2244" customWidth="1"/>
    <col min="13067" max="13067" width="6.85546875" style="2244" customWidth="1"/>
    <col min="13068" max="13068" width="6.7109375" style="2244" customWidth="1"/>
    <col min="13069" max="13069" width="4.85546875" style="2244" customWidth="1"/>
    <col min="13070" max="13070" width="7.140625" style="2244" customWidth="1"/>
    <col min="13071" max="13071" width="7" style="2244" customWidth="1"/>
    <col min="13072" max="13072" width="4.5703125" style="2244" customWidth="1"/>
    <col min="13073" max="13073" width="7.140625" style="2244" customWidth="1"/>
    <col min="13074" max="13074" width="7" style="2244" customWidth="1"/>
    <col min="13075" max="13075" width="5.28515625" style="2244" customWidth="1"/>
    <col min="13076" max="13117" width="10" style="2244" customWidth="1"/>
    <col min="13118" max="13312" width="9.140625" style="2244"/>
    <col min="13313" max="13313" width="38.85546875" style="2244" customWidth="1"/>
    <col min="13314" max="13314" width="6.5703125" style="2244" customWidth="1"/>
    <col min="13315" max="13315" width="6.85546875" style="2244" customWidth="1"/>
    <col min="13316" max="13316" width="5" style="2244" customWidth="1"/>
    <col min="13317" max="13317" width="6.42578125" style="2244" customWidth="1"/>
    <col min="13318" max="13318" width="6.5703125" style="2244" customWidth="1"/>
    <col min="13319" max="13319" width="4.7109375" style="2244" customWidth="1"/>
    <col min="13320" max="13320" width="6.5703125" style="2244" customWidth="1"/>
    <col min="13321" max="13321" width="7.140625" style="2244" customWidth="1"/>
    <col min="13322" max="13322" width="4.42578125" style="2244" customWidth="1"/>
    <col min="13323" max="13323" width="6.85546875" style="2244" customWidth="1"/>
    <col min="13324" max="13324" width="6.7109375" style="2244" customWidth="1"/>
    <col min="13325" max="13325" width="4.85546875" style="2244" customWidth="1"/>
    <col min="13326" max="13326" width="7.140625" style="2244" customWidth="1"/>
    <col min="13327" max="13327" width="7" style="2244" customWidth="1"/>
    <col min="13328" max="13328" width="4.5703125" style="2244" customWidth="1"/>
    <col min="13329" max="13329" width="7.140625" style="2244" customWidth="1"/>
    <col min="13330" max="13330" width="7" style="2244" customWidth="1"/>
    <col min="13331" max="13331" width="5.28515625" style="2244" customWidth="1"/>
    <col min="13332" max="13373" width="10" style="2244" customWidth="1"/>
    <col min="13374" max="13568" width="9.140625" style="2244"/>
    <col min="13569" max="13569" width="38.85546875" style="2244" customWidth="1"/>
    <col min="13570" max="13570" width="6.5703125" style="2244" customWidth="1"/>
    <col min="13571" max="13571" width="6.85546875" style="2244" customWidth="1"/>
    <col min="13572" max="13572" width="5" style="2244" customWidth="1"/>
    <col min="13573" max="13573" width="6.42578125" style="2244" customWidth="1"/>
    <col min="13574" max="13574" width="6.5703125" style="2244" customWidth="1"/>
    <col min="13575" max="13575" width="4.7109375" style="2244" customWidth="1"/>
    <col min="13576" max="13576" width="6.5703125" style="2244" customWidth="1"/>
    <col min="13577" max="13577" width="7.140625" style="2244" customWidth="1"/>
    <col min="13578" max="13578" width="4.42578125" style="2244" customWidth="1"/>
    <col min="13579" max="13579" width="6.85546875" style="2244" customWidth="1"/>
    <col min="13580" max="13580" width="6.7109375" style="2244" customWidth="1"/>
    <col min="13581" max="13581" width="4.85546875" style="2244" customWidth="1"/>
    <col min="13582" max="13582" width="7.140625" style="2244" customWidth="1"/>
    <col min="13583" max="13583" width="7" style="2244" customWidth="1"/>
    <col min="13584" max="13584" width="4.5703125" style="2244" customWidth="1"/>
    <col min="13585" max="13585" width="7.140625" style="2244" customWidth="1"/>
    <col min="13586" max="13586" width="7" style="2244" customWidth="1"/>
    <col min="13587" max="13587" width="5.28515625" style="2244" customWidth="1"/>
    <col min="13588" max="13629" width="10" style="2244" customWidth="1"/>
    <col min="13630" max="13824" width="9.140625" style="2244"/>
    <col min="13825" max="13825" width="38.85546875" style="2244" customWidth="1"/>
    <col min="13826" max="13826" width="6.5703125" style="2244" customWidth="1"/>
    <col min="13827" max="13827" width="6.85546875" style="2244" customWidth="1"/>
    <col min="13828" max="13828" width="5" style="2244" customWidth="1"/>
    <col min="13829" max="13829" width="6.42578125" style="2244" customWidth="1"/>
    <col min="13830" max="13830" width="6.5703125" style="2244" customWidth="1"/>
    <col min="13831" max="13831" width="4.7109375" style="2244" customWidth="1"/>
    <col min="13832" max="13832" width="6.5703125" style="2244" customWidth="1"/>
    <col min="13833" max="13833" width="7.140625" style="2244" customWidth="1"/>
    <col min="13834" max="13834" width="4.42578125" style="2244" customWidth="1"/>
    <col min="13835" max="13835" width="6.85546875" style="2244" customWidth="1"/>
    <col min="13836" max="13836" width="6.7109375" style="2244" customWidth="1"/>
    <col min="13837" max="13837" width="4.85546875" style="2244" customWidth="1"/>
    <col min="13838" max="13838" width="7.140625" style="2244" customWidth="1"/>
    <col min="13839" max="13839" width="7" style="2244" customWidth="1"/>
    <col min="13840" max="13840" width="4.5703125" style="2244" customWidth="1"/>
    <col min="13841" max="13841" width="7.140625" style="2244" customWidth="1"/>
    <col min="13842" max="13842" width="7" style="2244" customWidth="1"/>
    <col min="13843" max="13843" width="5.28515625" style="2244" customWidth="1"/>
    <col min="13844" max="13885" width="10" style="2244" customWidth="1"/>
    <col min="13886" max="14080" width="9.140625" style="2244"/>
    <col min="14081" max="14081" width="38.85546875" style="2244" customWidth="1"/>
    <col min="14082" max="14082" width="6.5703125" style="2244" customWidth="1"/>
    <col min="14083" max="14083" width="6.85546875" style="2244" customWidth="1"/>
    <col min="14084" max="14084" width="5" style="2244" customWidth="1"/>
    <col min="14085" max="14085" width="6.42578125" style="2244" customWidth="1"/>
    <col min="14086" max="14086" width="6.5703125" style="2244" customWidth="1"/>
    <col min="14087" max="14087" width="4.7109375" style="2244" customWidth="1"/>
    <col min="14088" max="14088" width="6.5703125" style="2244" customWidth="1"/>
    <col min="14089" max="14089" width="7.140625" style="2244" customWidth="1"/>
    <col min="14090" max="14090" width="4.42578125" style="2244" customWidth="1"/>
    <col min="14091" max="14091" width="6.85546875" style="2244" customWidth="1"/>
    <col min="14092" max="14092" width="6.7109375" style="2244" customWidth="1"/>
    <col min="14093" max="14093" width="4.85546875" style="2244" customWidth="1"/>
    <col min="14094" max="14094" width="7.140625" style="2244" customWidth="1"/>
    <col min="14095" max="14095" width="7" style="2244" customWidth="1"/>
    <col min="14096" max="14096" width="4.5703125" style="2244" customWidth="1"/>
    <col min="14097" max="14097" width="7.140625" style="2244" customWidth="1"/>
    <col min="14098" max="14098" width="7" style="2244" customWidth="1"/>
    <col min="14099" max="14099" width="5.28515625" style="2244" customWidth="1"/>
    <col min="14100" max="14141" width="10" style="2244" customWidth="1"/>
    <col min="14142" max="14336" width="9.140625" style="2244"/>
    <col min="14337" max="14337" width="38.85546875" style="2244" customWidth="1"/>
    <col min="14338" max="14338" width="6.5703125" style="2244" customWidth="1"/>
    <col min="14339" max="14339" width="6.85546875" style="2244" customWidth="1"/>
    <col min="14340" max="14340" width="5" style="2244" customWidth="1"/>
    <col min="14341" max="14341" width="6.42578125" style="2244" customWidth="1"/>
    <col min="14342" max="14342" width="6.5703125" style="2244" customWidth="1"/>
    <col min="14343" max="14343" width="4.7109375" style="2244" customWidth="1"/>
    <col min="14344" max="14344" width="6.5703125" style="2244" customWidth="1"/>
    <col min="14345" max="14345" width="7.140625" style="2244" customWidth="1"/>
    <col min="14346" max="14346" width="4.42578125" style="2244" customWidth="1"/>
    <col min="14347" max="14347" width="6.85546875" style="2244" customWidth="1"/>
    <col min="14348" max="14348" width="6.7109375" style="2244" customWidth="1"/>
    <col min="14349" max="14349" width="4.85546875" style="2244" customWidth="1"/>
    <col min="14350" max="14350" width="7.140625" style="2244" customWidth="1"/>
    <col min="14351" max="14351" width="7" style="2244" customWidth="1"/>
    <col min="14352" max="14352" width="4.5703125" style="2244" customWidth="1"/>
    <col min="14353" max="14353" width="7.140625" style="2244" customWidth="1"/>
    <col min="14354" max="14354" width="7" style="2244" customWidth="1"/>
    <col min="14355" max="14355" width="5.28515625" style="2244" customWidth="1"/>
    <col min="14356" max="14397" width="10" style="2244" customWidth="1"/>
    <col min="14398" max="14592" width="9.140625" style="2244"/>
    <col min="14593" max="14593" width="38.85546875" style="2244" customWidth="1"/>
    <col min="14594" max="14594" width="6.5703125" style="2244" customWidth="1"/>
    <col min="14595" max="14595" width="6.85546875" style="2244" customWidth="1"/>
    <col min="14596" max="14596" width="5" style="2244" customWidth="1"/>
    <col min="14597" max="14597" width="6.42578125" style="2244" customWidth="1"/>
    <col min="14598" max="14598" width="6.5703125" style="2244" customWidth="1"/>
    <col min="14599" max="14599" width="4.7109375" style="2244" customWidth="1"/>
    <col min="14600" max="14600" width="6.5703125" style="2244" customWidth="1"/>
    <col min="14601" max="14601" width="7.140625" style="2244" customWidth="1"/>
    <col min="14602" max="14602" width="4.42578125" style="2244" customWidth="1"/>
    <col min="14603" max="14603" width="6.85546875" style="2244" customWidth="1"/>
    <col min="14604" max="14604" width="6.7109375" style="2244" customWidth="1"/>
    <col min="14605" max="14605" width="4.85546875" style="2244" customWidth="1"/>
    <col min="14606" max="14606" width="7.140625" style="2244" customWidth="1"/>
    <col min="14607" max="14607" width="7" style="2244" customWidth="1"/>
    <col min="14608" max="14608" width="4.5703125" style="2244" customWidth="1"/>
    <col min="14609" max="14609" width="7.140625" style="2244" customWidth="1"/>
    <col min="14610" max="14610" width="7" style="2244" customWidth="1"/>
    <col min="14611" max="14611" width="5.28515625" style="2244" customWidth="1"/>
    <col min="14612" max="14653" width="10" style="2244" customWidth="1"/>
    <col min="14654" max="14848" width="9.140625" style="2244"/>
    <col min="14849" max="14849" width="38.85546875" style="2244" customWidth="1"/>
    <col min="14850" max="14850" width="6.5703125" style="2244" customWidth="1"/>
    <col min="14851" max="14851" width="6.85546875" style="2244" customWidth="1"/>
    <col min="14852" max="14852" width="5" style="2244" customWidth="1"/>
    <col min="14853" max="14853" width="6.42578125" style="2244" customWidth="1"/>
    <col min="14854" max="14854" width="6.5703125" style="2244" customWidth="1"/>
    <col min="14855" max="14855" width="4.7109375" style="2244" customWidth="1"/>
    <col min="14856" max="14856" width="6.5703125" style="2244" customWidth="1"/>
    <col min="14857" max="14857" width="7.140625" style="2244" customWidth="1"/>
    <col min="14858" max="14858" width="4.42578125" style="2244" customWidth="1"/>
    <col min="14859" max="14859" width="6.85546875" style="2244" customWidth="1"/>
    <col min="14860" max="14860" width="6.7109375" style="2244" customWidth="1"/>
    <col min="14861" max="14861" width="4.85546875" style="2244" customWidth="1"/>
    <col min="14862" max="14862" width="7.140625" style="2244" customWidth="1"/>
    <col min="14863" max="14863" width="7" style="2244" customWidth="1"/>
    <col min="14864" max="14864" width="4.5703125" style="2244" customWidth="1"/>
    <col min="14865" max="14865" width="7.140625" style="2244" customWidth="1"/>
    <col min="14866" max="14866" width="7" style="2244" customWidth="1"/>
    <col min="14867" max="14867" width="5.28515625" style="2244" customWidth="1"/>
    <col min="14868" max="14909" width="10" style="2244" customWidth="1"/>
    <col min="14910" max="15104" width="9.140625" style="2244"/>
    <col min="15105" max="15105" width="38.85546875" style="2244" customWidth="1"/>
    <col min="15106" max="15106" width="6.5703125" style="2244" customWidth="1"/>
    <col min="15107" max="15107" width="6.85546875" style="2244" customWidth="1"/>
    <col min="15108" max="15108" width="5" style="2244" customWidth="1"/>
    <col min="15109" max="15109" width="6.42578125" style="2244" customWidth="1"/>
    <col min="15110" max="15110" width="6.5703125" style="2244" customWidth="1"/>
    <col min="15111" max="15111" width="4.7109375" style="2244" customWidth="1"/>
    <col min="15112" max="15112" width="6.5703125" style="2244" customWidth="1"/>
    <col min="15113" max="15113" width="7.140625" style="2244" customWidth="1"/>
    <col min="15114" max="15114" width="4.42578125" style="2244" customWidth="1"/>
    <col min="15115" max="15115" width="6.85546875" style="2244" customWidth="1"/>
    <col min="15116" max="15116" width="6.7109375" style="2244" customWidth="1"/>
    <col min="15117" max="15117" width="4.85546875" style="2244" customWidth="1"/>
    <col min="15118" max="15118" width="7.140625" style="2244" customWidth="1"/>
    <col min="15119" max="15119" width="7" style="2244" customWidth="1"/>
    <col min="15120" max="15120" width="4.5703125" style="2244" customWidth="1"/>
    <col min="15121" max="15121" width="7.140625" style="2244" customWidth="1"/>
    <col min="15122" max="15122" width="7" style="2244" customWidth="1"/>
    <col min="15123" max="15123" width="5.28515625" style="2244" customWidth="1"/>
    <col min="15124" max="15165" width="10" style="2244" customWidth="1"/>
    <col min="15166" max="15360" width="9.140625" style="2244"/>
    <col min="15361" max="15361" width="38.85546875" style="2244" customWidth="1"/>
    <col min="15362" max="15362" width="6.5703125" style="2244" customWidth="1"/>
    <col min="15363" max="15363" width="6.85546875" style="2244" customWidth="1"/>
    <col min="15364" max="15364" width="5" style="2244" customWidth="1"/>
    <col min="15365" max="15365" width="6.42578125" style="2244" customWidth="1"/>
    <col min="15366" max="15366" width="6.5703125" style="2244" customWidth="1"/>
    <col min="15367" max="15367" width="4.7109375" style="2244" customWidth="1"/>
    <col min="15368" max="15368" width="6.5703125" style="2244" customWidth="1"/>
    <col min="15369" max="15369" width="7.140625" style="2244" customWidth="1"/>
    <col min="15370" max="15370" width="4.42578125" style="2244" customWidth="1"/>
    <col min="15371" max="15371" width="6.85546875" style="2244" customWidth="1"/>
    <col min="15372" max="15372" width="6.7109375" style="2244" customWidth="1"/>
    <col min="15373" max="15373" width="4.85546875" style="2244" customWidth="1"/>
    <col min="15374" max="15374" width="7.140625" style="2244" customWidth="1"/>
    <col min="15375" max="15375" width="7" style="2244" customWidth="1"/>
    <col min="15376" max="15376" width="4.5703125" style="2244" customWidth="1"/>
    <col min="15377" max="15377" width="7.140625" style="2244" customWidth="1"/>
    <col min="15378" max="15378" width="7" style="2244" customWidth="1"/>
    <col min="15379" max="15379" width="5.28515625" style="2244" customWidth="1"/>
    <col min="15380" max="15421" width="10" style="2244" customWidth="1"/>
    <col min="15422" max="15616" width="9.140625" style="2244"/>
    <col min="15617" max="15617" width="38.85546875" style="2244" customWidth="1"/>
    <col min="15618" max="15618" width="6.5703125" style="2244" customWidth="1"/>
    <col min="15619" max="15619" width="6.85546875" style="2244" customWidth="1"/>
    <col min="15620" max="15620" width="5" style="2244" customWidth="1"/>
    <col min="15621" max="15621" width="6.42578125" style="2244" customWidth="1"/>
    <col min="15622" max="15622" width="6.5703125" style="2244" customWidth="1"/>
    <col min="15623" max="15623" width="4.7109375" style="2244" customWidth="1"/>
    <col min="15624" max="15624" width="6.5703125" style="2244" customWidth="1"/>
    <col min="15625" max="15625" width="7.140625" style="2244" customWidth="1"/>
    <col min="15626" max="15626" width="4.42578125" style="2244" customWidth="1"/>
    <col min="15627" max="15627" width="6.85546875" style="2244" customWidth="1"/>
    <col min="15628" max="15628" width="6.7109375" style="2244" customWidth="1"/>
    <col min="15629" max="15629" width="4.85546875" style="2244" customWidth="1"/>
    <col min="15630" max="15630" width="7.140625" style="2244" customWidth="1"/>
    <col min="15631" max="15631" width="7" style="2244" customWidth="1"/>
    <col min="15632" max="15632" width="4.5703125" style="2244" customWidth="1"/>
    <col min="15633" max="15633" width="7.140625" style="2244" customWidth="1"/>
    <col min="15634" max="15634" width="7" style="2244" customWidth="1"/>
    <col min="15635" max="15635" width="5.28515625" style="2244" customWidth="1"/>
    <col min="15636" max="15677" width="10" style="2244" customWidth="1"/>
    <col min="15678" max="15872" width="9.140625" style="2244"/>
    <col min="15873" max="15873" width="38.85546875" style="2244" customWidth="1"/>
    <col min="15874" max="15874" width="6.5703125" style="2244" customWidth="1"/>
    <col min="15875" max="15875" width="6.85546875" style="2244" customWidth="1"/>
    <col min="15876" max="15876" width="5" style="2244" customWidth="1"/>
    <col min="15877" max="15877" width="6.42578125" style="2244" customWidth="1"/>
    <col min="15878" max="15878" width="6.5703125" style="2244" customWidth="1"/>
    <col min="15879" max="15879" width="4.7109375" style="2244" customWidth="1"/>
    <col min="15880" max="15880" width="6.5703125" style="2244" customWidth="1"/>
    <col min="15881" max="15881" width="7.140625" style="2244" customWidth="1"/>
    <col min="15882" max="15882" width="4.42578125" style="2244" customWidth="1"/>
    <col min="15883" max="15883" width="6.85546875" style="2244" customWidth="1"/>
    <col min="15884" max="15884" width="6.7109375" style="2244" customWidth="1"/>
    <col min="15885" max="15885" width="4.85546875" style="2244" customWidth="1"/>
    <col min="15886" max="15886" width="7.140625" style="2244" customWidth="1"/>
    <col min="15887" max="15887" width="7" style="2244" customWidth="1"/>
    <col min="15888" max="15888" width="4.5703125" style="2244" customWidth="1"/>
    <col min="15889" max="15889" width="7.140625" style="2244" customWidth="1"/>
    <col min="15890" max="15890" width="7" style="2244" customWidth="1"/>
    <col min="15891" max="15891" width="5.28515625" style="2244" customWidth="1"/>
    <col min="15892" max="15933" width="10" style="2244" customWidth="1"/>
    <col min="15934" max="16128" width="9.140625" style="2244"/>
    <col min="16129" max="16129" width="38.85546875" style="2244" customWidth="1"/>
    <col min="16130" max="16130" width="6.5703125" style="2244" customWidth="1"/>
    <col min="16131" max="16131" width="6.85546875" style="2244" customWidth="1"/>
    <col min="16132" max="16132" width="5" style="2244" customWidth="1"/>
    <col min="16133" max="16133" width="6.42578125" style="2244" customWidth="1"/>
    <col min="16134" max="16134" width="6.5703125" style="2244" customWidth="1"/>
    <col min="16135" max="16135" width="4.7109375" style="2244" customWidth="1"/>
    <col min="16136" max="16136" width="6.5703125" style="2244" customWidth="1"/>
    <col min="16137" max="16137" width="7.140625" style="2244" customWidth="1"/>
    <col min="16138" max="16138" width="4.42578125" style="2244" customWidth="1"/>
    <col min="16139" max="16139" width="6.85546875" style="2244" customWidth="1"/>
    <col min="16140" max="16140" width="6.7109375" style="2244" customWidth="1"/>
    <col min="16141" max="16141" width="4.85546875" style="2244" customWidth="1"/>
    <col min="16142" max="16142" width="7.140625" style="2244" customWidth="1"/>
    <col min="16143" max="16143" width="7" style="2244" customWidth="1"/>
    <col min="16144" max="16144" width="4.5703125" style="2244" customWidth="1"/>
    <col min="16145" max="16145" width="7.140625" style="2244" customWidth="1"/>
    <col min="16146" max="16146" width="7" style="2244" customWidth="1"/>
    <col min="16147" max="16147" width="5.28515625" style="2244" customWidth="1"/>
    <col min="16148" max="16189" width="10" style="2244" customWidth="1"/>
    <col min="16190" max="16384" width="9.140625" style="2244"/>
  </cols>
  <sheetData>
    <row r="1" spans="1:20" ht="22.15" customHeight="1" thickBot="1">
      <c r="A1" s="3787" t="s">
        <v>322</v>
      </c>
      <c r="B1" s="3787"/>
      <c r="C1" s="3787"/>
      <c r="D1" s="3787"/>
      <c r="E1" s="3787"/>
      <c r="F1" s="3787"/>
      <c r="G1" s="3787"/>
      <c r="H1" s="3787"/>
      <c r="I1" s="3787"/>
      <c r="J1" s="3787"/>
      <c r="K1" s="3787"/>
      <c r="L1" s="3787"/>
      <c r="M1" s="3787"/>
      <c r="N1" s="3787"/>
      <c r="O1" s="3787"/>
      <c r="P1" s="3787"/>
      <c r="Q1" s="3787"/>
      <c r="R1" s="3787"/>
      <c r="S1" s="3787"/>
      <c r="T1" s="2010"/>
    </row>
    <row r="2" spans="1:20" ht="13.5" thickBot="1">
      <c r="A2" s="3788" t="s">
        <v>9</v>
      </c>
      <c r="B2" s="1334"/>
      <c r="C2" s="1334"/>
      <c r="D2" s="1334"/>
      <c r="E2" s="3791" t="s">
        <v>397</v>
      </c>
      <c r="F2" s="3791"/>
      <c r="G2" s="3791"/>
      <c r="H2" s="3791"/>
      <c r="I2" s="3791"/>
      <c r="J2" s="3791"/>
      <c r="K2" s="3791"/>
      <c r="L2" s="3791"/>
      <c r="M2" s="3791"/>
      <c r="N2" s="3791"/>
      <c r="O2" s="3791"/>
      <c r="P2" s="3791"/>
      <c r="Q2" s="3791"/>
      <c r="R2" s="3791"/>
      <c r="S2" s="3792"/>
    </row>
    <row r="3" spans="1:20" ht="16.149999999999999" customHeight="1" thickBot="1">
      <c r="A3" s="3789"/>
      <c r="B3" s="3793" t="s">
        <v>320</v>
      </c>
      <c r="C3" s="3768"/>
      <c r="D3" s="3794"/>
      <c r="E3" s="3795" t="s">
        <v>309</v>
      </c>
      <c r="F3" s="3768"/>
      <c r="G3" s="3794"/>
      <c r="H3" s="3768" t="s">
        <v>302</v>
      </c>
      <c r="I3" s="3768"/>
      <c r="J3" s="3794"/>
      <c r="K3" s="3796" t="s">
        <v>293</v>
      </c>
      <c r="L3" s="3768"/>
      <c r="M3" s="3794"/>
      <c r="N3" s="3768" t="s">
        <v>267</v>
      </c>
      <c r="O3" s="3768"/>
      <c r="P3" s="3797"/>
      <c r="Q3" s="3798" t="s">
        <v>4</v>
      </c>
      <c r="R3" s="3798"/>
      <c r="S3" s="3799"/>
      <c r="T3" s="2745"/>
    </row>
    <row r="4" spans="1:20" ht="12.6" customHeight="1">
      <c r="A4" s="3789"/>
      <c r="B4" s="3802"/>
      <c r="C4" s="3803"/>
      <c r="D4" s="3804"/>
      <c r="E4" s="3803"/>
      <c r="F4" s="3803"/>
      <c r="G4" s="3804"/>
      <c r="H4" s="3803"/>
      <c r="I4" s="3803"/>
      <c r="J4" s="3804"/>
      <c r="K4" s="3805"/>
      <c r="L4" s="3803"/>
      <c r="M4" s="3804"/>
      <c r="N4" s="3803"/>
      <c r="O4" s="3803"/>
      <c r="P4" s="3806"/>
      <c r="Q4" s="3800"/>
      <c r="R4" s="3800"/>
      <c r="S4" s="3801"/>
    </row>
    <row r="5" spans="1:20" ht="9.6" customHeight="1">
      <c r="A5" s="3789"/>
      <c r="B5" s="3807">
        <v>1</v>
      </c>
      <c r="C5" s="3800"/>
      <c r="D5" s="3808"/>
      <c r="E5" s="3800">
        <v>2</v>
      </c>
      <c r="F5" s="3800"/>
      <c r="G5" s="3808"/>
      <c r="H5" s="3800">
        <v>3</v>
      </c>
      <c r="I5" s="3800"/>
      <c r="J5" s="3808"/>
      <c r="K5" s="3809">
        <v>4</v>
      </c>
      <c r="L5" s="3800"/>
      <c r="M5" s="3808"/>
      <c r="N5" s="3800">
        <v>5</v>
      </c>
      <c r="O5" s="3800"/>
      <c r="P5" s="3801"/>
      <c r="Q5" s="3800"/>
      <c r="R5" s="3800"/>
      <c r="S5" s="3801"/>
    </row>
    <row r="6" spans="1:20" ht="7.9" customHeight="1" thickBot="1">
      <c r="A6" s="3789"/>
      <c r="B6" s="3807"/>
      <c r="C6" s="3800"/>
      <c r="D6" s="3808"/>
      <c r="E6" s="3800"/>
      <c r="F6" s="3800"/>
      <c r="G6" s="3808"/>
      <c r="H6" s="3800"/>
      <c r="I6" s="3800"/>
      <c r="J6" s="3808"/>
      <c r="K6" s="3809"/>
      <c r="L6" s="3800"/>
      <c r="M6" s="3808"/>
      <c r="N6" s="3800"/>
      <c r="O6" s="3800"/>
      <c r="P6" s="3801"/>
      <c r="Q6" s="3800"/>
      <c r="R6" s="3800"/>
      <c r="S6" s="3801"/>
    </row>
    <row r="7" spans="1:20" ht="25.15" customHeight="1" thickBot="1">
      <c r="A7" s="3790"/>
      <c r="B7" s="2802" t="s">
        <v>26</v>
      </c>
      <c r="C7" s="2803" t="s">
        <v>42</v>
      </c>
      <c r="D7" s="2804" t="s">
        <v>4</v>
      </c>
      <c r="E7" s="2805" t="s">
        <v>26</v>
      </c>
      <c r="F7" s="2803" t="s">
        <v>42</v>
      </c>
      <c r="G7" s="2804" t="s">
        <v>4</v>
      </c>
      <c r="H7" s="2805" t="s">
        <v>26</v>
      </c>
      <c r="I7" s="2803" t="s">
        <v>42</v>
      </c>
      <c r="J7" s="2806" t="s">
        <v>4</v>
      </c>
      <c r="K7" s="2805" t="s">
        <v>26</v>
      </c>
      <c r="L7" s="2803" t="s">
        <v>42</v>
      </c>
      <c r="M7" s="2807" t="s">
        <v>4</v>
      </c>
      <c r="N7" s="2808" t="s">
        <v>26</v>
      </c>
      <c r="O7" s="2803" t="s">
        <v>42</v>
      </c>
      <c r="P7" s="2809" t="s">
        <v>4</v>
      </c>
      <c r="Q7" s="2805" t="s">
        <v>26</v>
      </c>
      <c r="R7" s="2803" t="s">
        <v>42</v>
      </c>
      <c r="S7" s="2809" t="s">
        <v>4</v>
      </c>
    </row>
    <row r="8" spans="1:20" ht="20.45" customHeight="1">
      <c r="A8" s="2682" t="s">
        <v>43</v>
      </c>
      <c r="B8" s="2746"/>
      <c r="C8" s="2794"/>
      <c r="D8" s="2795"/>
      <c r="E8" s="2796"/>
      <c r="F8" s="2796"/>
      <c r="G8" s="2797"/>
      <c r="H8" s="2796"/>
      <c r="I8" s="2798"/>
      <c r="J8" s="2797"/>
      <c r="K8" s="2796"/>
      <c r="L8" s="2798"/>
      <c r="M8" s="2797"/>
      <c r="N8" s="2796"/>
      <c r="O8" s="2798"/>
      <c r="P8" s="2799"/>
      <c r="Q8" s="2747"/>
      <c r="R8" s="2800"/>
      <c r="S8" s="2801"/>
    </row>
    <row r="9" spans="1:20" s="33" customFormat="1" ht="25.15" customHeight="1">
      <c r="A9" s="2689" t="s">
        <v>59</v>
      </c>
      <c r="B9" s="479">
        <f t="shared" ref="B9:P18" si="0">B22+B34</f>
        <v>20</v>
      </c>
      <c r="C9" s="2748">
        <f t="shared" si="0"/>
        <v>1</v>
      </c>
      <c r="D9" s="480">
        <f t="shared" si="0"/>
        <v>21</v>
      </c>
      <c r="E9" s="2748">
        <f t="shared" si="0"/>
        <v>20</v>
      </c>
      <c r="F9" s="2748">
        <f t="shared" si="0"/>
        <v>1</v>
      </c>
      <c r="G9" s="480">
        <f t="shared" si="0"/>
        <v>21</v>
      </c>
      <c r="H9" s="2748">
        <f t="shared" si="0"/>
        <v>16</v>
      </c>
      <c r="I9" s="481">
        <f t="shared" si="0"/>
        <v>5</v>
      </c>
      <c r="J9" s="480">
        <f>J22+J34</f>
        <v>21</v>
      </c>
      <c r="K9" s="2748">
        <f t="shared" si="0"/>
        <v>10</v>
      </c>
      <c r="L9" s="481">
        <f t="shared" si="0"/>
        <v>4</v>
      </c>
      <c r="M9" s="480">
        <f t="shared" si="0"/>
        <v>14</v>
      </c>
      <c r="N9" s="2748">
        <f t="shared" si="0"/>
        <v>20</v>
      </c>
      <c r="O9" s="481">
        <f t="shared" si="0"/>
        <v>1</v>
      </c>
      <c r="P9" s="482">
        <f t="shared" si="0"/>
        <v>21</v>
      </c>
      <c r="Q9" s="2749">
        <f>E9+H9+K9+N9+B9</f>
        <v>86</v>
      </c>
      <c r="R9" s="397">
        <f t="shared" ref="Q9:S19" si="1">F9+I9+L9+O9+C9</f>
        <v>12</v>
      </c>
      <c r="S9" s="2750">
        <f>G9+J9+M9+P9+D9</f>
        <v>98</v>
      </c>
    </row>
    <row r="10" spans="1:20" s="33" customFormat="1" ht="23.45" customHeight="1">
      <c r="A10" s="2689" t="s">
        <v>60</v>
      </c>
      <c r="B10" s="479">
        <f t="shared" si="0"/>
        <v>21</v>
      </c>
      <c r="C10" s="2748">
        <f t="shared" si="0"/>
        <v>4</v>
      </c>
      <c r="D10" s="480">
        <f t="shared" si="0"/>
        <v>25</v>
      </c>
      <c r="E10" s="2748">
        <f t="shared" si="0"/>
        <v>14</v>
      </c>
      <c r="F10" s="2748">
        <f t="shared" si="0"/>
        <v>2</v>
      </c>
      <c r="G10" s="480">
        <f t="shared" si="0"/>
        <v>16</v>
      </c>
      <c r="H10" s="2748">
        <f t="shared" si="0"/>
        <v>15</v>
      </c>
      <c r="I10" s="481">
        <f t="shared" si="0"/>
        <v>2</v>
      </c>
      <c r="J10" s="480">
        <f>J23+J35</f>
        <v>17</v>
      </c>
      <c r="K10" s="2748">
        <f t="shared" si="0"/>
        <v>9</v>
      </c>
      <c r="L10" s="481">
        <f t="shared" si="0"/>
        <v>1</v>
      </c>
      <c r="M10" s="480">
        <f t="shared" si="0"/>
        <v>10</v>
      </c>
      <c r="N10" s="2748">
        <f t="shared" si="0"/>
        <v>22</v>
      </c>
      <c r="O10" s="481">
        <f t="shared" si="0"/>
        <v>4</v>
      </c>
      <c r="P10" s="482">
        <f t="shared" si="0"/>
        <v>26</v>
      </c>
      <c r="Q10" s="2749">
        <f t="shared" si="1"/>
        <v>81</v>
      </c>
      <c r="R10" s="397">
        <f t="shared" si="1"/>
        <v>13</v>
      </c>
      <c r="S10" s="2750">
        <f t="shared" si="1"/>
        <v>94</v>
      </c>
    </row>
    <row r="11" spans="1:20" s="33" customFormat="1" ht="20.45" customHeight="1">
      <c r="A11" s="2692" t="s">
        <v>61</v>
      </c>
      <c r="B11" s="479">
        <f t="shared" si="0"/>
        <v>21</v>
      </c>
      <c r="C11" s="2748">
        <f t="shared" si="0"/>
        <v>0</v>
      </c>
      <c r="D11" s="480">
        <f t="shared" si="0"/>
        <v>21</v>
      </c>
      <c r="E11" s="2748">
        <f t="shared" si="0"/>
        <v>22</v>
      </c>
      <c r="F11" s="2748">
        <f t="shared" si="0"/>
        <v>1</v>
      </c>
      <c r="G11" s="480">
        <f t="shared" si="0"/>
        <v>23</v>
      </c>
      <c r="H11" s="2748">
        <f t="shared" si="0"/>
        <v>18</v>
      </c>
      <c r="I11" s="481">
        <f t="shared" si="0"/>
        <v>9</v>
      </c>
      <c r="J11" s="480">
        <f t="shared" si="0"/>
        <v>27</v>
      </c>
      <c r="K11" s="2748">
        <f t="shared" si="0"/>
        <v>18</v>
      </c>
      <c r="L11" s="481">
        <f t="shared" si="0"/>
        <v>6</v>
      </c>
      <c r="M11" s="480">
        <f t="shared" si="0"/>
        <v>24</v>
      </c>
      <c r="N11" s="2748">
        <f t="shared" si="0"/>
        <v>14</v>
      </c>
      <c r="O11" s="481">
        <f t="shared" si="0"/>
        <v>13</v>
      </c>
      <c r="P11" s="482">
        <f t="shared" si="0"/>
        <v>27</v>
      </c>
      <c r="Q11" s="2749">
        <f t="shared" si="1"/>
        <v>93</v>
      </c>
      <c r="R11" s="397">
        <f t="shared" si="1"/>
        <v>29</v>
      </c>
      <c r="S11" s="2750">
        <f t="shared" si="1"/>
        <v>122</v>
      </c>
    </row>
    <row r="12" spans="1:20" s="33" customFormat="1" ht="21" customHeight="1">
      <c r="A12" s="2692" t="s">
        <v>62</v>
      </c>
      <c r="B12" s="479">
        <f t="shared" si="0"/>
        <v>15</v>
      </c>
      <c r="C12" s="2748">
        <f t="shared" si="0"/>
        <v>0</v>
      </c>
      <c r="D12" s="480">
        <f t="shared" si="0"/>
        <v>15</v>
      </c>
      <c r="E12" s="2748">
        <f t="shared" si="0"/>
        <v>12</v>
      </c>
      <c r="F12" s="2748">
        <f t="shared" si="0"/>
        <v>1</v>
      </c>
      <c r="G12" s="480">
        <f t="shared" si="0"/>
        <v>13</v>
      </c>
      <c r="H12" s="2748">
        <f t="shared" si="0"/>
        <v>10</v>
      </c>
      <c r="I12" s="481">
        <f t="shared" si="0"/>
        <v>1</v>
      </c>
      <c r="J12" s="480">
        <f t="shared" si="0"/>
        <v>11</v>
      </c>
      <c r="K12" s="2748">
        <f t="shared" si="0"/>
        <v>10</v>
      </c>
      <c r="L12" s="481">
        <f t="shared" si="0"/>
        <v>0</v>
      </c>
      <c r="M12" s="480">
        <f t="shared" si="0"/>
        <v>10</v>
      </c>
      <c r="N12" s="2748">
        <f t="shared" si="0"/>
        <v>5</v>
      </c>
      <c r="O12" s="481">
        <f t="shared" si="0"/>
        <v>2</v>
      </c>
      <c r="P12" s="482">
        <f t="shared" si="0"/>
        <v>7</v>
      </c>
      <c r="Q12" s="2749">
        <f t="shared" si="1"/>
        <v>52</v>
      </c>
      <c r="R12" s="397">
        <f t="shared" si="1"/>
        <v>4</v>
      </c>
      <c r="S12" s="2750">
        <f t="shared" si="1"/>
        <v>56</v>
      </c>
    </row>
    <row r="13" spans="1:20" s="33" customFormat="1" ht="21" customHeight="1">
      <c r="A13" s="2692" t="s">
        <v>290</v>
      </c>
      <c r="B13" s="479">
        <f t="shared" si="0"/>
        <v>0</v>
      </c>
      <c r="C13" s="2748">
        <f t="shared" si="0"/>
        <v>0</v>
      </c>
      <c r="D13" s="480">
        <f t="shared" si="0"/>
        <v>0</v>
      </c>
      <c r="E13" s="2748">
        <f t="shared" si="0"/>
        <v>12</v>
      </c>
      <c r="F13" s="2748">
        <f t="shared" si="0"/>
        <v>0</v>
      </c>
      <c r="G13" s="480">
        <f t="shared" si="0"/>
        <v>12</v>
      </c>
      <c r="H13" s="2748">
        <f t="shared" si="0"/>
        <v>9</v>
      </c>
      <c r="I13" s="481">
        <f t="shared" si="0"/>
        <v>0</v>
      </c>
      <c r="J13" s="480">
        <f t="shared" si="0"/>
        <v>9</v>
      </c>
      <c r="K13" s="2748">
        <f t="shared" si="0"/>
        <v>10</v>
      </c>
      <c r="L13" s="481">
        <f t="shared" si="0"/>
        <v>1</v>
      </c>
      <c r="M13" s="480">
        <f t="shared" si="0"/>
        <v>11</v>
      </c>
      <c r="N13" s="2748">
        <f t="shared" si="0"/>
        <v>0</v>
      </c>
      <c r="O13" s="481">
        <f t="shared" si="0"/>
        <v>0</v>
      </c>
      <c r="P13" s="482">
        <f t="shared" si="0"/>
        <v>0</v>
      </c>
      <c r="Q13" s="2749">
        <f t="shared" si="1"/>
        <v>31</v>
      </c>
      <c r="R13" s="397">
        <f t="shared" si="1"/>
        <v>1</v>
      </c>
      <c r="S13" s="2750">
        <f t="shared" si="1"/>
        <v>32</v>
      </c>
    </row>
    <row r="14" spans="1:20" s="33" customFormat="1" ht="24.6" customHeight="1">
      <c r="A14" s="2693" t="s">
        <v>47</v>
      </c>
      <c r="B14" s="479">
        <f t="shared" si="0"/>
        <v>0</v>
      </c>
      <c r="C14" s="2748">
        <f t="shared" si="0"/>
        <v>0</v>
      </c>
      <c r="D14" s="480">
        <f t="shared" si="0"/>
        <v>0</v>
      </c>
      <c r="E14" s="2748">
        <f t="shared" si="0"/>
        <v>0</v>
      </c>
      <c r="F14" s="2748">
        <f t="shared" si="0"/>
        <v>0</v>
      </c>
      <c r="G14" s="480">
        <f t="shared" si="0"/>
        <v>0</v>
      </c>
      <c r="H14" s="2748">
        <f t="shared" si="0"/>
        <v>0</v>
      </c>
      <c r="I14" s="481">
        <f t="shared" si="0"/>
        <v>0</v>
      </c>
      <c r="J14" s="480">
        <f t="shared" si="0"/>
        <v>0</v>
      </c>
      <c r="K14" s="2748">
        <f t="shared" si="0"/>
        <v>0</v>
      </c>
      <c r="L14" s="481">
        <f t="shared" si="0"/>
        <v>0</v>
      </c>
      <c r="M14" s="480">
        <f t="shared" si="0"/>
        <v>0</v>
      </c>
      <c r="N14" s="2748">
        <f t="shared" si="0"/>
        <v>0</v>
      </c>
      <c r="O14" s="481">
        <f t="shared" si="0"/>
        <v>0</v>
      </c>
      <c r="P14" s="482">
        <f>P27+P39</f>
        <v>0</v>
      </c>
      <c r="Q14" s="2749">
        <f t="shared" si="1"/>
        <v>0</v>
      </c>
      <c r="R14" s="397">
        <f t="shared" si="1"/>
        <v>0</v>
      </c>
      <c r="S14" s="2750">
        <f t="shared" si="1"/>
        <v>0</v>
      </c>
    </row>
    <row r="15" spans="1:20" s="33" customFormat="1" ht="13.5" customHeight="1">
      <c r="A15" s="2694" t="s">
        <v>63</v>
      </c>
      <c r="B15" s="479">
        <f t="shared" si="0"/>
        <v>15</v>
      </c>
      <c r="C15" s="2748">
        <f t="shared" si="0"/>
        <v>1</v>
      </c>
      <c r="D15" s="480">
        <f t="shared" si="0"/>
        <v>16</v>
      </c>
      <c r="E15" s="2748">
        <f t="shared" si="0"/>
        <v>10</v>
      </c>
      <c r="F15" s="2748">
        <f t="shared" si="0"/>
        <v>0</v>
      </c>
      <c r="G15" s="480">
        <f t="shared" si="0"/>
        <v>10</v>
      </c>
      <c r="H15" s="2748">
        <f t="shared" si="0"/>
        <v>14</v>
      </c>
      <c r="I15" s="481">
        <f t="shared" si="0"/>
        <v>3</v>
      </c>
      <c r="J15" s="480">
        <f t="shared" si="0"/>
        <v>17</v>
      </c>
      <c r="K15" s="2748">
        <f t="shared" si="0"/>
        <v>12</v>
      </c>
      <c r="L15" s="481">
        <f t="shared" si="0"/>
        <v>8</v>
      </c>
      <c r="M15" s="480">
        <f t="shared" si="0"/>
        <v>20</v>
      </c>
      <c r="N15" s="2748">
        <f t="shared" si="0"/>
        <v>13</v>
      </c>
      <c r="O15" s="481">
        <f t="shared" si="0"/>
        <v>8</v>
      </c>
      <c r="P15" s="482">
        <f t="shared" si="0"/>
        <v>21</v>
      </c>
      <c r="Q15" s="2749">
        <f t="shared" si="1"/>
        <v>64</v>
      </c>
      <c r="R15" s="397">
        <f t="shared" si="1"/>
        <v>20</v>
      </c>
      <c r="S15" s="2750">
        <f t="shared" si="1"/>
        <v>84</v>
      </c>
    </row>
    <row r="16" spans="1:20" s="33" customFormat="1" ht="12.75" customHeight="1">
      <c r="A16" s="2751" t="s">
        <v>64</v>
      </c>
      <c r="B16" s="479">
        <f t="shared" si="0"/>
        <v>24</v>
      </c>
      <c r="C16" s="2748">
        <f t="shared" si="0"/>
        <v>0</v>
      </c>
      <c r="D16" s="480">
        <f>D29+D41</f>
        <v>24</v>
      </c>
      <c r="E16" s="2748">
        <f t="shared" si="0"/>
        <v>12</v>
      </c>
      <c r="F16" s="2748">
        <f t="shared" si="0"/>
        <v>4</v>
      </c>
      <c r="G16" s="480">
        <f>G29+G41</f>
        <v>16</v>
      </c>
      <c r="H16" s="2748">
        <f t="shared" si="0"/>
        <v>11</v>
      </c>
      <c r="I16" s="481">
        <f>I29+I41</f>
        <v>4</v>
      </c>
      <c r="J16" s="480">
        <f>J29+J41</f>
        <v>15</v>
      </c>
      <c r="K16" s="2748">
        <f>K29+K41</f>
        <v>11</v>
      </c>
      <c r="L16" s="481">
        <f>L29+L41</f>
        <v>5</v>
      </c>
      <c r="M16" s="480">
        <f>M29+M41</f>
        <v>16</v>
      </c>
      <c r="N16" s="2748">
        <f t="shared" si="0"/>
        <v>8</v>
      </c>
      <c r="O16" s="481">
        <f t="shared" si="0"/>
        <v>9</v>
      </c>
      <c r="P16" s="482">
        <f t="shared" si="0"/>
        <v>17</v>
      </c>
      <c r="Q16" s="2749">
        <f t="shared" si="1"/>
        <v>66</v>
      </c>
      <c r="R16" s="397">
        <f t="shared" si="1"/>
        <v>22</v>
      </c>
      <c r="S16" s="2750">
        <f t="shared" si="1"/>
        <v>88</v>
      </c>
    </row>
    <row r="17" spans="1:20" s="33" customFormat="1" ht="15.75" customHeight="1">
      <c r="A17" s="2695" t="s">
        <v>316</v>
      </c>
      <c r="B17" s="479">
        <f t="shared" si="0"/>
        <v>12</v>
      </c>
      <c r="C17" s="2748">
        <f t="shared" si="0"/>
        <v>1</v>
      </c>
      <c r="D17" s="480">
        <f t="shared" si="0"/>
        <v>13</v>
      </c>
      <c r="E17" s="2748">
        <f>E30+E42</f>
        <v>9</v>
      </c>
      <c r="F17" s="2748">
        <f t="shared" si="0"/>
        <v>0</v>
      </c>
      <c r="G17" s="480">
        <f t="shared" si="0"/>
        <v>9</v>
      </c>
      <c r="H17" s="2748">
        <f t="shared" si="0"/>
        <v>8</v>
      </c>
      <c r="I17" s="481">
        <f t="shared" si="0"/>
        <v>1</v>
      </c>
      <c r="J17" s="480">
        <f t="shared" si="0"/>
        <v>9</v>
      </c>
      <c r="K17" s="2748">
        <f t="shared" si="0"/>
        <v>7</v>
      </c>
      <c r="L17" s="481">
        <f t="shared" si="0"/>
        <v>0</v>
      </c>
      <c r="M17" s="480">
        <f t="shared" si="0"/>
        <v>7</v>
      </c>
      <c r="N17" s="2748">
        <f t="shared" si="0"/>
        <v>8</v>
      </c>
      <c r="O17" s="481">
        <f t="shared" si="0"/>
        <v>1</v>
      </c>
      <c r="P17" s="482">
        <f t="shared" si="0"/>
        <v>9</v>
      </c>
      <c r="Q17" s="2749">
        <f t="shared" si="1"/>
        <v>44</v>
      </c>
      <c r="R17" s="397">
        <f t="shared" si="1"/>
        <v>3</v>
      </c>
      <c r="S17" s="2750">
        <f t="shared" si="1"/>
        <v>47</v>
      </c>
    </row>
    <row r="18" spans="1:20" s="33" customFormat="1" ht="16.5" customHeight="1" thickBot="1">
      <c r="A18" s="2752" t="s">
        <v>66</v>
      </c>
      <c r="B18" s="2753">
        <f t="shared" si="0"/>
        <v>26</v>
      </c>
      <c r="C18" s="2754">
        <f t="shared" si="0"/>
        <v>1</v>
      </c>
      <c r="D18" s="2755">
        <f t="shared" si="0"/>
        <v>27</v>
      </c>
      <c r="E18" s="2754">
        <f t="shared" si="0"/>
        <v>27</v>
      </c>
      <c r="F18" s="2754">
        <f t="shared" si="0"/>
        <v>4</v>
      </c>
      <c r="G18" s="2755">
        <f>G31+G43</f>
        <v>31</v>
      </c>
      <c r="H18" s="2754">
        <f t="shared" si="0"/>
        <v>22</v>
      </c>
      <c r="I18" s="2756">
        <f t="shared" si="0"/>
        <v>16</v>
      </c>
      <c r="J18" s="2755">
        <f>J31+J43</f>
        <v>38</v>
      </c>
      <c r="K18" s="2754">
        <f t="shared" si="0"/>
        <v>22</v>
      </c>
      <c r="L18" s="2756">
        <f t="shared" si="0"/>
        <v>6</v>
      </c>
      <c r="M18" s="2755">
        <f t="shared" si="0"/>
        <v>28</v>
      </c>
      <c r="N18" s="2754">
        <f t="shared" si="0"/>
        <v>16</v>
      </c>
      <c r="O18" s="2756">
        <f>O31+O43</f>
        <v>14</v>
      </c>
      <c r="P18" s="2757">
        <f t="shared" si="0"/>
        <v>30</v>
      </c>
      <c r="Q18" s="623">
        <f>E18+H18+K18+N18+B18</f>
        <v>113</v>
      </c>
      <c r="R18" s="398">
        <f>F18+I18+L18+O18+C18</f>
        <v>41</v>
      </c>
      <c r="S18" s="2758">
        <f t="shared" si="1"/>
        <v>154</v>
      </c>
    </row>
    <row r="19" spans="1:20" s="197" customFormat="1" ht="23.45" customHeight="1" thickBot="1">
      <c r="A19" s="2700" t="s">
        <v>12</v>
      </c>
      <c r="B19" s="2759">
        <f t="shared" ref="B19:P19" si="2">SUM(B9:B18)</f>
        <v>154</v>
      </c>
      <c r="C19" s="399">
        <f t="shared" si="2"/>
        <v>8</v>
      </c>
      <c r="D19" s="400">
        <f t="shared" si="2"/>
        <v>162</v>
      </c>
      <c r="E19" s="2760">
        <f t="shared" si="2"/>
        <v>138</v>
      </c>
      <c r="F19" s="2760">
        <f>SUM(F9:F18)</f>
        <v>13</v>
      </c>
      <c r="G19" s="2760">
        <f t="shared" si="2"/>
        <v>151</v>
      </c>
      <c r="H19" s="2760">
        <f t="shared" si="2"/>
        <v>123</v>
      </c>
      <c r="I19" s="239">
        <f t="shared" si="2"/>
        <v>41</v>
      </c>
      <c r="J19" s="240">
        <f t="shared" si="2"/>
        <v>164</v>
      </c>
      <c r="K19" s="2760">
        <f t="shared" si="2"/>
        <v>109</v>
      </c>
      <c r="L19" s="239">
        <f t="shared" si="2"/>
        <v>31</v>
      </c>
      <c r="M19" s="240">
        <f t="shared" si="2"/>
        <v>140</v>
      </c>
      <c r="N19" s="2760">
        <f>SUM(N9:N18)</f>
        <v>106</v>
      </c>
      <c r="O19" s="239">
        <f t="shared" si="2"/>
        <v>52</v>
      </c>
      <c r="P19" s="241">
        <f t="shared" si="2"/>
        <v>158</v>
      </c>
      <c r="Q19" s="2761">
        <f t="shared" si="1"/>
        <v>630</v>
      </c>
      <c r="R19" s="401">
        <f>F19+I19+L19+O19+C19</f>
        <v>145</v>
      </c>
      <c r="S19" s="2762">
        <f t="shared" si="1"/>
        <v>775</v>
      </c>
    </row>
    <row r="20" spans="1:20" s="33" customFormat="1" ht="15.6" customHeight="1">
      <c r="A20" s="2703" t="s">
        <v>23</v>
      </c>
      <c r="B20" s="665"/>
      <c r="C20" s="666"/>
      <c r="D20" s="2763"/>
      <c r="E20" s="2764"/>
      <c r="F20" s="2764"/>
      <c r="G20" s="667"/>
      <c r="H20" s="2764"/>
      <c r="I20" s="668"/>
      <c r="J20" s="667"/>
      <c r="K20" s="2764"/>
      <c r="L20" s="668"/>
      <c r="M20" s="667"/>
      <c r="N20" s="2764"/>
      <c r="O20" s="668"/>
      <c r="P20" s="669"/>
      <c r="Q20" s="2765"/>
      <c r="R20" s="670"/>
      <c r="S20" s="2766"/>
    </row>
    <row r="21" spans="1:20" s="33" customFormat="1" ht="16.149999999999999" customHeight="1">
      <c r="A21" s="2710" t="s">
        <v>11</v>
      </c>
      <c r="B21" s="1026"/>
      <c r="C21" s="1027"/>
      <c r="D21" s="2767"/>
      <c r="E21" s="2768"/>
      <c r="F21" s="2768"/>
      <c r="G21" s="1028"/>
      <c r="H21" s="2768"/>
      <c r="I21" s="1029"/>
      <c r="J21" s="1028"/>
      <c r="K21" s="2768"/>
      <c r="L21" s="1029"/>
      <c r="M21" s="1028"/>
      <c r="N21" s="2768"/>
      <c r="O21" s="1029"/>
      <c r="P21" s="1030"/>
      <c r="Q21" s="2765"/>
      <c r="R21" s="670"/>
      <c r="S21" s="2766"/>
    </row>
    <row r="22" spans="1:20" s="33" customFormat="1" ht="13.5" customHeight="1">
      <c r="A22" s="2689" t="s">
        <v>59</v>
      </c>
      <c r="B22" s="483">
        <v>20</v>
      </c>
      <c r="C22" s="484">
        <v>1</v>
      </c>
      <c r="D22" s="2769">
        <f>B22+C22</f>
        <v>21</v>
      </c>
      <c r="E22" s="2770">
        <v>20</v>
      </c>
      <c r="F22" s="2770">
        <v>1</v>
      </c>
      <c r="G22" s="485">
        <f t="shared" ref="G22:G27" si="3">E22+F22</f>
        <v>21</v>
      </c>
      <c r="H22" s="2770">
        <v>15</v>
      </c>
      <c r="I22" s="484">
        <v>5</v>
      </c>
      <c r="J22" s="485">
        <f t="shared" ref="J22:J30" si="4">H22+I22</f>
        <v>20</v>
      </c>
      <c r="K22" s="2770">
        <v>10</v>
      </c>
      <c r="L22" s="484">
        <v>4</v>
      </c>
      <c r="M22" s="485">
        <f t="shared" ref="M22:M31" si="5">K22+L22</f>
        <v>14</v>
      </c>
      <c r="N22" s="2770">
        <v>20</v>
      </c>
      <c r="O22" s="484">
        <v>1</v>
      </c>
      <c r="P22" s="486">
        <f t="shared" ref="P22:P28" si="6">N22+O22</f>
        <v>21</v>
      </c>
      <c r="Q22" s="2749">
        <f>E22+H22+K22+N22+B22</f>
        <v>85</v>
      </c>
      <c r="R22" s="397">
        <f>F22+I22+L22+O22+C22</f>
        <v>12</v>
      </c>
      <c r="S22" s="2750">
        <f>G22+J22+M22+P22+D22</f>
        <v>97</v>
      </c>
    </row>
    <row r="23" spans="1:20" s="33" customFormat="1" ht="12.75" customHeight="1">
      <c r="A23" s="2689" t="s">
        <v>60</v>
      </c>
      <c r="B23" s="483">
        <v>21</v>
      </c>
      <c r="C23" s="2770">
        <v>4</v>
      </c>
      <c r="D23" s="485">
        <f>B23+C23</f>
        <v>25</v>
      </c>
      <c r="E23" s="2770">
        <v>14</v>
      </c>
      <c r="F23" s="2770">
        <v>2</v>
      </c>
      <c r="G23" s="485">
        <f t="shared" si="3"/>
        <v>16</v>
      </c>
      <c r="H23" s="2770">
        <v>15</v>
      </c>
      <c r="I23" s="484">
        <v>2</v>
      </c>
      <c r="J23" s="485">
        <f t="shared" si="4"/>
        <v>17</v>
      </c>
      <c r="K23" s="2770">
        <v>9</v>
      </c>
      <c r="L23" s="484">
        <v>1</v>
      </c>
      <c r="M23" s="485">
        <f t="shared" si="5"/>
        <v>10</v>
      </c>
      <c r="N23" s="2770">
        <v>22</v>
      </c>
      <c r="O23" s="484">
        <v>4</v>
      </c>
      <c r="P23" s="486">
        <f t="shared" si="6"/>
        <v>26</v>
      </c>
      <c r="Q23" s="2749">
        <f t="shared" ref="Q23:S24" si="7">E23+H23+K23+N23+B23</f>
        <v>81</v>
      </c>
      <c r="R23" s="397">
        <f t="shared" si="7"/>
        <v>13</v>
      </c>
      <c r="S23" s="2750">
        <f t="shared" si="7"/>
        <v>94</v>
      </c>
    </row>
    <row r="24" spans="1:20" s="33" customFormat="1" ht="16.149999999999999" customHeight="1">
      <c r="A24" s="2692" t="s">
        <v>61</v>
      </c>
      <c r="B24" s="483">
        <v>21</v>
      </c>
      <c r="C24" s="2770">
        <v>0</v>
      </c>
      <c r="D24" s="485">
        <f t="shared" ref="D24:D31" si="8">B24+C24</f>
        <v>21</v>
      </c>
      <c r="E24" s="2770">
        <v>21</v>
      </c>
      <c r="F24" s="2770">
        <v>1</v>
      </c>
      <c r="G24" s="485">
        <f t="shared" si="3"/>
        <v>22</v>
      </c>
      <c r="H24" s="2770">
        <v>18</v>
      </c>
      <c r="I24" s="484">
        <v>9</v>
      </c>
      <c r="J24" s="485">
        <f t="shared" si="4"/>
        <v>27</v>
      </c>
      <c r="K24" s="2770">
        <v>18</v>
      </c>
      <c r="L24" s="484">
        <v>6</v>
      </c>
      <c r="M24" s="485">
        <f t="shared" si="5"/>
        <v>24</v>
      </c>
      <c r="N24" s="2770">
        <v>14</v>
      </c>
      <c r="O24" s="484">
        <v>13</v>
      </c>
      <c r="P24" s="486">
        <f t="shared" si="6"/>
        <v>27</v>
      </c>
      <c r="Q24" s="2749">
        <f t="shared" si="7"/>
        <v>92</v>
      </c>
      <c r="R24" s="397">
        <f>F24+I24+L24+O24+C24</f>
        <v>29</v>
      </c>
      <c r="S24" s="2750">
        <f t="shared" si="7"/>
        <v>121</v>
      </c>
    </row>
    <row r="25" spans="1:20" s="33" customFormat="1" ht="15.6" customHeight="1">
      <c r="A25" s="2692" t="s">
        <v>62</v>
      </c>
      <c r="B25" s="483">
        <v>14</v>
      </c>
      <c r="C25" s="2770">
        <v>0</v>
      </c>
      <c r="D25" s="485">
        <f t="shared" si="8"/>
        <v>14</v>
      </c>
      <c r="E25" s="2770">
        <v>12</v>
      </c>
      <c r="F25" s="2770">
        <v>1</v>
      </c>
      <c r="G25" s="485">
        <f t="shared" si="3"/>
        <v>13</v>
      </c>
      <c r="H25" s="2770">
        <v>10</v>
      </c>
      <c r="I25" s="484">
        <v>0</v>
      </c>
      <c r="J25" s="485">
        <f t="shared" si="4"/>
        <v>10</v>
      </c>
      <c r="K25" s="2770">
        <v>9</v>
      </c>
      <c r="L25" s="484">
        <v>0</v>
      </c>
      <c r="M25" s="485">
        <f t="shared" si="5"/>
        <v>9</v>
      </c>
      <c r="N25" s="2770">
        <v>5</v>
      </c>
      <c r="O25" s="484">
        <v>2</v>
      </c>
      <c r="P25" s="486">
        <f t="shared" si="6"/>
        <v>7</v>
      </c>
      <c r="Q25" s="2749">
        <f>E25+H25+K25+N25+B25</f>
        <v>50</v>
      </c>
      <c r="R25" s="397">
        <f t="shared" ref="R25:R31" si="9">F25+I25+L25+O25+C25</f>
        <v>3</v>
      </c>
      <c r="S25" s="2750">
        <f>G25+J25+M25+P25+D25</f>
        <v>53</v>
      </c>
      <c r="T25" s="33" t="s">
        <v>269</v>
      </c>
    </row>
    <row r="26" spans="1:20" s="33" customFormat="1" ht="15.6" customHeight="1">
      <c r="A26" s="2692" t="s">
        <v>290</v>
      </c>
      <c r="B26" s="483">
        <v>0</v>
      </c>
      <c r="C26" s="2770">
        <v>0</v>
      </c>
      <c r="D26" s="485">
        <f t="shared" si="8"/>
        <v>0</v>
      </c>
      <c r="E26" s="2770">
        <v>12</v>
      </c>
      <c r="F26" s="2770">
        <v>0</v>
      </c>
      <c r="G26" s="485">
        <f t="shared" si="3"/>
        <v>12</v>
      </c>
      <c r="H26" s="2770">
        <v>9</v>
      </c>
      <c r="I26" s="484">
        <v>0</v>
      </c>
      <c r="J26" s="485">
        <f t="shared" si="4"/>
        <v>9</v>
      </c>
      <c r="K26" s="2770">
        <v>10</v>
      </c>
      <c r="L26" s="484">
        <v>1</v>
      </c>
      <c r="M26" s="485">
        <f t="shared" si="5"/>
        <v>11</v>
      </c>
      <c r="N26" s="2770">
        <v>0</v>
      </c>
      <c r="O26" s="484">
        <v>0</v>
      </c>
      <c r="P26" s="486">
        <f t="shared" si="6"/>
        <v>0</v>
      </c>
      <c r="Q26" s="2749">
        <f>E26+H26+K26+N26+B26</f>
        <v>31</v>
      </c>
      <c r="R26" s="397">
        <f t="shared" si="9"/>
        <v>1</v>
      </c>
      <c r="S26" s="2750">
        <f>G26+J26+M26+P26+D26</f>
        <v>32</v>
      </c>
    </row>
    <row r="27" spans="1:20" s="33" customFormat="1" ht="16.899999999999999" customHeight="1">
      <c r="A27" s="2693" t="s">
        <v>47</v>
      </c>
      <c r="B27" s="483">
        <v>0</v>
      </c>
      <c r="C27" s="2770">
        <v>0</v>
      </c>
      <c r="D27" s="485">
        <f t="shared" si="8"/>
        <v>0</v>
      </c>
      <c r="E27" s="2770">
        <v>0</v>
      </c>
      <c r="F27" s="2770">
        <v>0</v>
      </c>
      <c r="G27" s="485">
        <f t="shared" si="3"/>
        <v>0</v>
      </c>
      <c r="H27" s="2770">
        <v>0</v>
      </c>
      <c r="I27" s="484">
        <v>0</v>
      </c>
      <c r="J27" s="485">
        <f t="shared" si="4"/>
        <v>0</v>
      </c>
      <c r="K27" s="2770">
        <v>0</v>
      </c>
      <c r="L27" s="484">
        <v>0</v>
      </c>
      <c r="M27" s="485">
        <f t="shared" si="5"/>
        <v>0</v>
      </c>
      <c r="N27" s="2770">
        <v>0</v>
      </c>
      <c r="O27" s="484">
        <v>0</v>
      </c>
      <c r="P27" s="486">
        <f t="shared" si="6"/>
        <v>0</v>
      </c>
      <c r="Q27" s="2749">
        <f>E27+H27+K27+N27+B27</f>
        <v>0</v>
      </c>
      <c r="R27" s="397">
        <f t="shared" si="9"/>
        <v>0</v>
      </c>
      <c r="S27" s="2750">
        <f>G27+J27+M27+P27+D27</f>
        <v>0</v>
      </c>
    </row>
    <row r="28" spans="1:20" s="33" customFormat="1" ht="16.5" customHeight="1">
      <c r="A28" s="2694" t="s">
        <v>63</v>
      </c>
      <c r="B28" s="483">
        <v>15</v>
      </c>
      <c r="C28" s="2770">
        <v>1</v>
      </c>
      <c r="D28" s="485">
        <f t="shared" si="8"/>
        <v>16</v>
      </c>
      <c r="E28" s="2770">
        <v>10</v>
      </c>
      <c r="F28" s="2770">
        <v>0</v>
      </c>
      <c r="G28" s="485">
        <f>E28+F28</f>
        <v>10</v>
      </c>
      <c r="H28" s="2770">
        <v>14</v>
      </c>
      <c r="I28" s="484">
        <v>3</v>
      </c>
      <c r="J28" s="485">
        <f t="shared" si="4"/>
        <v>17</v>
      </c>
      <c r="K28" s="2770">
        <v>12</v>
      </c>
      <c r="L28" s="484">
        <v>8</v>
      </c>
      <c r="M28" s="485">
        <f t="shared" si="5"/>
        <v>20</v>
      </c>
      <c r="N28" s="2770">
        <v>13</v>
      </c>
      <c r="O28" s="484">
        <v>8</v>
      </c>
      <c r="P28" s="486">
        <f t="shared" si="6"/>
        <v>21</v>
      </c>
      <c r="Q28" s="2749">
        <f>E28+H28+K28+N28+B28</f>
        <v>64</v>
      </c>
      <c r="R28" s="397">
        <f t="shared" si="9"/>
        <v>20</v>
      </c>
      <c r="S28" s="2750">
        <f>G28+J28+M28+P28+D28</f>
        <v>84</v>
      </c>
    </row>
    <row r="29" spans="1:20" s="33" customFormat="1" ht="13.9" customHeight="1">
      <c r="A29" s="2751" t="s">
        <v>64</v>
      </c>
      <c r="B29" s="483">
        <v>24</v>
      </c>
      <c r="C29" s="2770">
        <v>0</v>
      </c>
      <c r="D29" s="485">
        <f t="shared" si="8"/>
        <v>24</v>
      </c>
      <c r="E29" s="2770">
        <v>12</v>
      </c>
      <c r="F29" s="2770">
        <v>4</v>
      </c>
      <c r="G29" s="485">
        <f>E29+F29</f>
        <v>16</v>
      </c>
      <c r="H29" s="2770">
        <v>11</v>
      </c>
      <c r="I29" s="484">
        <v>3</v>
      </c>
      <c r="J29" s="485">
        <f t="shared" si="4"/>
        <v>14</v>
      </c>
      <c r="K29" s="2770">
        <v>11</v>
      </c>
      <c r="L29" s="484">
        <v>5</v>
      </c>
      <c r="M29" s="485">
        <f t="shared" si="5"/>
        <v>16</v>
      </c>
      <c r="N29" s="2770">
        <v>8</v>
      </c>
      <c r="O29" s="484">
        <v>9</v>
      </c>
      <c r="P29" s="486">
        <f>O29+N29</f>
        <v>17</v>
      </c>
      <c r="Q29" s="2749">
        <f t="shared" ref="Q29:S31" si="10">E29+H29+K29+N29+B29</f>
        <v>66</v>
      </c>
      <c r="R29" s="397">
        <f>F29+I29+L29+O29+C29</f>
        <v>21</v>
      </c>
      <c r="S29" s="2750">
        <f t="shared" si="10"/>
        <v>87</v>
      </c>
    </row>
    <row r="30" spans="1:20" s="33" customFormat="1" ht="14.25" customHeight="1">
      <c r="A30" s="2695" t="s">
        <v>268</v>
      </c>
      <c r="B30" s="483">
        <v>12</v>
      </c>
      <c r="C30" s="2770">
        <v>1</v>
      </c>
      <c r="D30" s="485">
        <f t="shared" si="8"/>
        <v>13</v>
      </c>
      <c r="E30" s="2770">
        <v>9</v>
      </c>
      <c r="F30" s="2770">
        <v>0</v>
      </c>
      <c r="G30" s="485">
        <f>E30+F30</f>
        <v>9</v>
      </c>
      <c r="H30" s="2770">
        <v>7</v>
      </c>
      <c r="I30" s="484">
        <v>1</v>
      </c>
      <c r="J30" s="485">
        <f t="shared" si="4"/>
        <v>8</v>
      </c>
      <c r="K30" s="2770">
        <v>7</v>
      </c>
      <c r="L30" s="484">
        <v>0</v>
      </c>
      <c r="M30" s="485">
        <f t="shared" si="5"/>
        <v>7</v>
      </c>
      <c r="N30" s="2770">
        <v>8</v>
      </c>
      <c r="O30" s="484">
        <v>1</v>
      </c>
      <c r="P30" s="486">
        <f>O30+N30</f>
        <v>9</v>
      </c>
      <c r="Q30" s="2749">
        <f>E30+H30+K30+N30+B30</f>
        <v>43</v>
      </c>
      <c r="R30" s="397">
        <f t="shared" si="9"/>
        <v>3</v>
      </c>
      <c r="S30" s="2750">
        <f t="shared" si="10"/>
        <v>46</v>
      </c>
    </row>
    <row r="31" spans="1:20" s="33" customFormat="1" ht="13.9" customHeight="1">
      <c r="A31" s="2771" t="s">
        <v>66</v>
      </c>
      <c r="B31" s="483">
        <v>26</v>
      </c>
      <c r="C31" s="2770">
        <v>1</v>
      </c>
      <c r="D31" s="485">
        <f t="shared" si="8"/>
        <v>27</v>
      </c>
      <c r="E31" s="2770">
        <v>27</v>
      </c>
      <c r="F31" s="2770">
        <v>4</v>
      </c>
      <c r="G31" s="485">
        <f>E31+F31</f>
        <v>31</v>
      </c>
      <c r="H31" s="2770">
        <v>22</v>
      </c>
      <c r="I31" s="484">
        <v>16</v>
      </c>
      <c r="J31" s="485">
        <f>H31+I31</f>
        <v>38</v>
      </c>
      <c r="K31" s="2770">
        <v>22</v>
      </c>
      <c r="L31" s="484">
        <v>5</v>
      </c>
      <c r="M31" s="485">
        <f t="shared" si="5"/>
        <v>27</v>
      </c>
      <c r="N31" s="2770">
        <v>16</v>
      </c>
      <c r="O31" s="484">
        <v>14</v>
      </c>
      <c r="P31" s="486">
        <f>O31+N31</f>
        <v>30</v>
      </c>
      <c r="Q31" s="2749">
        <f>E31+H31+K31+N31+B31</f>
        <v>113</v>
      </c>
      <c r="R31" s="397">
        <f t="shared" si="9"/>
        <v>40</v>
      </c>
      <c r="S31" s="2750">
        <f t="shared" si="10"/>
        <v>153</v>
      </c>
    </row>
    <row r="32" spans="1:20" s="197" customFormat="1" ht="15" customHeight="1" thickBot="1">
      <c r="A32" s="1031" t="s">
        <v>8</v>
      </c>
      <c r="B32" s="1032">
        <f>SUM(B21:B31)</f>
        <v>153</v>
      </c>
      <c r="C32" s="1033">
        <f>SUM(C21:C31)</f>
        <v>8</v>
      </c>
      <c r="D32" s="1034">
        <f>B32+C32</f>
        <v>161</v>
      </c>
      <c r="E32" s="1035">
        <f t="shared" ref="E32:P32" si="11">SUM(E22:E31)</f>
        <v>137</v>
      </c>
      <c r="F32" s="1035">
        <f t="shared" si="11"/>
        <v>13</v>
      </c>
      <c r="G32" s="1034">
        <f t="shared" si="11"/>
        <v>150</v>
      </c>
      <c r="H32" s="1035">
        <f t="shared" si="11"/>
        <v>121</v>
      </c>
      <c r="I32" s="1036">
        <f t="shared" si="11"/>
        <v>39</v>
      </c>
      <c r="J32" s="1034">
        <f t="shared" si="11"/>
        <v>160</v>
      </c>
      <c r="K32" s="1035">
        <f t="shared" si="11"/>
        <v>108</v>
      </c>
      <c r="L32" s="1036">
        <f t="shared" si="11"/>
        <v>30</v>
      </c>
      <c r="M32" s="1034">
        <f t="shared" si="11"/>
        <v>138</v>
      </c>
      <c r="N32" s="1035">
        <f t="shared" si="11"/>
        <v>106</v>
      </c>
      <c r="O32" s="1036">
        <f t="shared" si="11"/>
        <v>52</v>
      </c>
      <c r="P32" s="1037">
        <f t="shared" si="11"/>
        <v>158</v>
      </c>
      <c r="Q32" s="1038">
        <f>E32+H32+K32+N32+B32</f>
        <v>625</v>
      </c>
      <c r="R32" s="1039">
        <f>F32+I32+L32+O32+C32</f>
        <v>142</v>
      </c>
      <c r="S32" s="1040">
        <f>G32+J32+M32+P32+D32</f>
        <v>767</v>
      </c>
    </row>
    <row r="33" spans="1:61" s="33" customFormat="1" ht="14.45" customHeight="1" thickBot="1">
      <c r="A33" s="2772" t="s">
        <v>55</v>
      </c>
      <c r="B33" s="1335"/>
      <c r="C33" s="2773"/>
      <c r="D33" s="1336"/>
      <c r="E33" s="1337"/>
      <c r="F33" s="1337"/>
      <c r="G33" s="1338"/>
      <c r="H33" s="1337"/>
      <c r="I33" s="1339"/>
      <c r="J33" s="1338"/>
      <c r="K33" s="1337"/>
      <c r="L33" s="1339"/>
      <c r="M33" s="1338"/>
      <c r="N33" s="1337"/>
      <c r="O33" s="1339"/>
      <c r="P33" s="1340"/>
      <c r="Q33" s="1341"/>
      <c r="R33" s="1342"/>
      <c r="S33" s="1343"/>
    </row>
    <row r="34" spans="1:61" s="33" customFormat="1" ht="13.9" customHeight="1">
      <c r="A34" s="2689" t="s">
        <v>59</v>
      </c>
      <c r="B34" s="624">
        <v>0</v>
      </c>
      <c r="C34" s="2774">
        <v>0</v>
      </c>
      <c r="D34" s="625">
        <f>B34+C34</f>
        <v>0</v>
      </c>
      <c r="E34" s="2774">
        <v>0</v>
      </c>
      <c r="F34" s="2774">
        <v>0</v>
      </c>
      <c r="G34" s="2775">
        <f>E34+F34</f>
        <v>0</v>
      </c>
      <c r="H34" s="2774">
        <v>1</v>
      </c>
      <c r="I34" s="626">
        <v>0</v>
      </c>
      <c r="J34" s="625">
        <f>H34+I34</f>
        <v>1</v>
      </c>
      <c r="K34" s="2774">
        <v>0</v>
      </c>
      <c r="L34" s="626">
        <v>0</v>
      </c>
      <c r="M34" s="625">
        <f t="shared" ref="M34:M43" si="12">K34+L34</f>
        <v>0</v>
      </c>
      <c r="N34" s="2774">
        <v>0</v>
      </c>
      <c r="O34" s="626">
        <v>0</v>
      </c>
      <c r="P34" s="627">
        <f t="shared" ref="P34:P43" si="13">N34+O34</f>
        <v>0</v>
      </c>
      <c r="Q34" s="2749">
        <f>E34+H34+K34+N34+B34</f>
        <v>1</v>
      </c>
      <c r="R34" s="2749">
        <f>F34+I34+L34+O34+C34</f>
        <v>0</v>
      </c>
      <c r="S34" s="2790">
        <f>G34+J34+M34+P34+D34</f>
        <v>1</v>
      </c>
    </row>
    <row r="35" spans="1:61" s="33" customFormat="1" ht="14.25" customHeight="1">
      <c r="A35" s="2689" t="s">
        <v>60</v>
      </c>
      <c r="B35" s="483">
        <v>0</v>
      </c>
      <c r="C35" s="2770">
        <v>0</v>
      </c>
      <c r="D35" s="485">
        <f t="shared" ref="D35:D43" si="14">B35+C35</f>
        <v>0</v>
      </c>
      <c r="E35" s="2770">
        <v>0</v>
      </c>
      <c r="F35" s="2770">
        <v>0</v>
      </c>
      <c r="G35" s="2775">
        <f>E35+F35</f>
        <v>0</v>
      </c>
      <c r="H35" s="2770">
        <v>0</v>
      </c>
      <c r="I35" s="484">
        <v>0</v>
      </c>
      <c r="J35" s="485">
        <f>H35+I35</f>
        <v>0</v>
      </c>
      <c r="K35" s="2770">
        <v>0</v>
      </c>
      <c r="L35" s="484">
        <v>0</v>
      </c>
      <c r="M35" s="485">
        <f t="shared" si="12"/>
        <v>0</v>
      </c>
      <c r="N35" s="2770">
        <v>0</v>
      </c>
      <c r="O35" s="484">
        <v>0</v>
      </c>
      <c r="P35" s="627">
        <f t="shared" si="13"/>
        <v>0</v>
      </c>
      <c r="Q35" s="2749">
        <f t="shared" ref="Q35:S44" si="15">E35+H35+K35+N35+B35</f>
        <v>0</v>
      </c>
      <c r="R35" s="2749">
        <f t="shared" si="15"/>
        <v>0</v>
      </c>
      <c r="S35" s="2791">
        <f t="shared" si="15"/>
        <v>0</v>
      </c>
    </row>
    <row r="36" spans="1:61" s="33" customFormat="1" ht="12.75" customHeight="1">
      <c r="A36" s="2692" t="s">
        <v>61</v>
      </c>
      <c r="B36" s="483">
        <v>0</v>
      </c>
      <c r="C36" s="2770">
        <v>0</v>
      </c>
      <c r="D36" s="485">
        <f t="shared" si="14"/>
        <v>0</v>
      </c>
      <c r="E36" s="2770">
        <v>1</v>
      </c>
      <c r="F36" s="2770">
        <v>0</v>
      </c>
      <c r="G36" s="2775">
        <f>E36+F36</f>
        <v>1</v>
      </c>
      <c r="H36" s="2770">
        <v>0</v>
      </c>
      <c r="I36" s="484">
        <v>0</v>
      </c>
      <c r="J36" s="485">
        <f>H36+I36</f>
        <v>0</v>
      </c>
      <c r="K36" s="2770">
        <v>0</v>
      </c>
      <c r="L36" s="484">
        <v>0</v>
      </c>
      <c r="M36" s="485">
        <f>K36+L36</f>
        <v>0</v>
      </c>
      <c r="N36" s="2770">
        <v>0</v>
      </c>
      <c r="O36" s="484">
        <v>0</v>
      </c>
      <c r="P36" s="486">
        <f t="shared" si="13"/>
        <v>0</v>
      </c>
      <c r="Q36" s="2749">
        <f t="shared" si="15"/>
        <v>1</v>
      </c>
      <c r="R36" s="2749">
        <f t="shared" si="15"/>
        <v>0</v>
      </c>
      <c r="S36" s="2791">
        <f t="shared" si="15"/>
        <v>1</v>
      </c>
    </row>
    <row r="37" spans="1:61" s="33" customFormat="1" ht="12.75" customHeight="1">
      <c r="A37" s="2692" t="s">
        <v>62</v>
      </c>
      <c r="B37" s="483">
        <v>1</v>
      </c>
      <c r="C37" s="2770">
        <v>0</v>
      </c>
      <c r="D37" s="485">
        <f t="shared" si="14"/>
        <v>1</v>
      </c>
      <c r="E37" s="2770">
        <v>0</v>
      </c>
      <c r="F37" s="2770">
        <v>0</v>
      </c>
      <c r="G37" s="2775">
        <f>E37+F37</f>
        <v>0</v>
      </c>
      <c r="H37" s="2770">
        <v>0</v>
      </c>
      <c r="I37" s="484">
        <v>1</v>
      </c>
      <c r="J37" s="485">
        <f>H37+I37</f>
        <v>1</v>
      </c>
      <c r="K37" s="2770">
        <v>1</v>
      </c>
      <c r="L37" s="484">
        <v>0</v>
      </c>
      <c r="M37" s="485">
        <f t="shared" si="12"/>
        <v>1</v>
      </c>
      <c r="N37" s="2770">
        <v>0</v>
      </c>
      <c r="O37" s="484">
        <v>0</v>
      </c>
      <c r="P37" s="486">
        <f t="shared" si="13"/>
        <v>0</v>
      </c>
      <c r="Q37" s="2749">
        <f t="shared" si="15"/>
        <v>2</v>
      </c>
      <c r="R37" s="2749">
        <f t="shared" si="15"/>
        <v>1</v>
      </c>
      <c r="S37" s="2791">
        <f t="shared" si="15"/>
        <v>3</v>
      </c>
    </row>
    <row r="38" spans="1:61" s="33" customFormat="1" ht="16.899999999999999" customHeight="1">
      <c r="A38" s="2692" t="s">
        <v>290</v>
      </c>
      <c r="B38" s="483">
        <v>0</v>
      </c>
      <c r="C38" s="2770">
        <v>0</v>
      </c>
      <c r="D38" s="485">
        <f t="shared" si="14"/>
        <v>0</v>
      </c>
      <c r="E38" s="2770">
        <v>0</v>
      </c>
      <c r="F38" s="2770">
        <v>0</v>
      </c>
      <c r="G38" s="2769">
        <f>F38+E38</f>
        <v>0</v>
      </c>
      <c r="H38" s="2770">
        <v>0</v>
      </c>
      <c r="I38" s="484">
        <v>0</v>
      </c>
      <c r="J38" s="2769">
        <f>H38+I38</f>
        <v>0</v>
      </c>
      <c r="K38" s="2770">
        <v>0</v>
      </c>
      <c r="L38" s="484">
        <v>0</v>
      </c>
      <c r="M38" s="485">
        <f t="shared" si="12"/>
        <v>0</v>
      </c>
      <c r="N38" s="2770">
        <v>0</v>
      </c>
      <c r="O38" s="484">
        <v>0</v>
      </c>
      <c r="P38" s="486">
        <f t="shared" si="13"/>
        <v>0</v>
      </c>
      <c r="Q38" s="2749">
        <f>E38+H38+K38+N38+B38</f>
        <v>0</v>
      </c>
      <c r="R38" s="2749">
        <f>F38+I38+L38+O38+C38</f>
        <v>0</v>
      </c>
      <c r="S38" s="2791">
        <f t="shared" si="15"/>
        <v>0</v>
      </c>
    </row>
    <row r="39" spans="1:61" s="33" customFormat="1" ht="14.25" customHeight="1">
      <c r="A39" s="2693" t="s">
        <v>47</v>
      </c>
      <c r="B39" s="483">
        <v>0</v>
      </c>
      <c r="C39" s="2770">
        <v>0</v>
      </c>
      <c r="D39" s="485">
        <f t="shared" si="14"/>
        <v>0</v>
      </c>
      <c r="E39" s="2770">
        <f>G39-F39</f>
        <v>0</v>
      </c>
      <c r="F39" s="2770">
        <v>0</v>
      </c>
      <c r="G39" s="2769">
        <v>0</v>
      </c>
      <c r="H39" s="2770">
        <f>J39-I39</f>
        <v>0</v>
      </c>
      <c r="I39" s="484">
        <v>0</v>
      </c>
      <c r="J39" s="2769">
        <v>0</v>
      </c>
      <c r="K39" s="2770">
        <v>0</v>
      </c>
      <c r="L39" s="484">
        <v>0</v>
      </c>
      <c r="M39" s="485">
        <f t="shared" si="12"/>
        <v>0</v>
      </c>
      <c r="N39" s="2770">
        <v>0</v>
      </c>
      <c r="O39" s="484">
        <v>0</v>
      </c>
      <c r="P39" s="486">
        <f t="shared" si="13"/>
        <v>0</v>
      </c>
      <c r="Q39" s="2749">
        <f t="shared" si="15"/>
        <v>0</v>
      </c>
      <c r="R39" s="2749">
        <f t="shared" si="15"/>
        <v>0</v>
      </c>
      <c r="S39" s="2791">
        <f t="shared" si="15"/>
        <v>0</v>
      </c>
    </row>
    <row r="40" spans="1:61" s="33" customFormat="1" ht="14.25" customHeight="1">
      <c r="A40" s="2694" t="s">
        <v>63</v>
      </c>
      <c r="B40" s="483">
        <v>0</v>
      </c>
      <c r="C40" s="2770">
        <v>0</v>
      </c>
      <c r="D40" s="485">
        <f t="shared" si="14"/>
        <v>0</v>
      </c>
      <c r="E40" s="2770">
        <v>0</v>
      </c>
      <c r="F40" s="2770">
        <v>0</v>
      </c>
      <c r="G40" s="2769">
        <f>+E40+F40</f>
        <v>0</v>
      </c>
      <c r="H40" s="2770">
        <v>0</v>
      </c>
      <c r="I40" s="484">
        <v>0</v>
      </c>
      <c r="J40" s="485">
        <f>H40+I40</f>
        <v>0</v>
      </c>
      <c r="K40" s="2770">
        <v>0</v>
      </c>
      <c r="L40" s="484">
        <v>0</v>
      </c>
      <c r="M40" s="485">
        <f t="shared" si="12"/>
        <v>0</v>
      </c>
      <c r="N40" s="2770">
        <v>0</v>
      </c>
      <c r="O40" s="484">
        <v>0</v>
      </c>
      <c r="P40" s="486">
        <f t="shared" si="13"/>
        <v>0</v>
      </c>
      <c r="Q40" s="2749">
        <f t="shared" si="15"/>
        <v>0</v>
      </c>
      <c r="R40" s="2749">
        <f t="shared" si="15"/>
        <v>0</v>
      </c>
      <c r="S40" s="2791">
        <f t="shared" si="15"/>
        <v>0</v>
      </c>
    </row>
    <row r="41" spans="1:61" s="33" customFormat="1" ht="16.149999999999999" customHeight="1">
      <c r="A41" s="2751" t="s">
        <v>64</v>
      </c>
      <c r="B41" s="483">
        <v>0</v>
      </c>
      <c r="C41" s="2770">
        <v>0</v>
      </c>
      <c r="D41" s="485">
        <f t="shared" si="14"/>
        <v>0</v>
      </c>
      <c r="E41" s="2770">
        <v>0</v>
      </c>
      <c r="F41" s="2770">
        <v>0</v>
      </c>
      <c r="G41" s="2769">
        <f>+E41+F41</f>
        <v>0</v>
      </c>
      <c r="H41" s="2770">
        <v>0</v>
      </c>
      <c r="I41" s="484">
        <v>1</v>
      </c>
      <c r="J41" s="485">
        <f>H41+I41</f>
        <v>1</v>
      </c>
      <c r="K41" s="2770">
        <v>0</v>
      </c>
      <c r="L41" s="484">
        <v>0</v>
      </c>
      <c r="M41" s="485">
        <f t="shared" si="12"/>
        <v>0</v>
      </c>
      <c r="N41" s="2770">
        <v>0</v>
      </c>
      <c r="O41" s="484">
        <v>0</v>
      </c>
      <c r="P41" s="486">
        <f t="shared" si="13"/>
        <v>0</v>
      </c>
      <c r="Q41" s="2749">
        <f t="shared" si="15"/>
        <v>0</v>
      </c>
      <c r="R41" s="2749">
        <f t="shared" si="15"/>
        <v>1</v>
      </c>
      <c r="S41" s="2791">
        <f t="shared" si="15"/>
        <v>1</v>
      </c>
    </row>
    <row r="42" spans="1:61" s="33" customFormat="1" ht="15" customHeight="1">
      <c r="A42" s="2695" t="s">
        <v>268</v>
      </c>
      <c r="B42" s="483">
        <v>0</v>
      </c>
      <c r="C42" s="2770">
        <v>0</v>
      </c>
      <c r="D42" s="485">
        <f t="shared" si="14"/>
        <v>0</v>
      </c>
      <c r="E42" s="2770">
        <v>0</v>
      </c>
      <c r="F42" s="2770">
        <v>0</v>
      </c>
      <c r="G42" s="2769">
        <f>E42+F42</f>
        <v>0</v>
      </c>
      <c r="H42" s="2770">
        <v>1</v>
      </c>
      <c r="I42" s="484">
        <v>0</v>
      </c>
      <c r="J42" s="485">
        <f>H42+I42</f>
        <v>1</v>
      </c>
      <c r="K42" s="2770">
        <v>0</v>
      </c>
      <c r="L42" s="484">
        <v>0</v>
      </c>
      <c r="M42" s="485">
        <f t="shared" si="12"/>
        <v>0</v>
      </c>
      <c r="N42" s="2770">
        <v>0</v>
      </c>
      <c r="O42" s="484">
        <v>0</v>
      </c>
      <c r="P42" s="486">
        <f t="shared" si="13"/>
        <v>0</v>
      </c>
      <c r="Q42" s="2749">
        <f t="shared" si="15"/>
        <v>1</v>
      </c>
      <c r="R42" s="2749">
        <f t="shared" si="15"/>
        <v>0</v>
      </c>
      <c r="S42" s="2791">
        <f t="shared" si="15"/>
        <v>1</v>
      </c>
      <c r="Y42" s="249"/>
      <c r="Z42" s="249"/>
      <c r="AA42" s="249"/>
      <c r="AB42" s="249"/>
      <c r="AC42" s="249"/>
    </row>
    <row r="43" spans="1:61" s="33" customFormat="1" ht="14.25" customHeight="1">
      <c r="A43" s="2771" t="s">
        <v>66</v>
      </c>
      <c r="B43" s="483">
        <v>0</v>
      </c>
      <c r="C43" s="2770">
        <v>0</v>
      </c>
      <c r="D43" s="485">
        <f t="shared" si="14"/>
        <v>0</v>
      </c>
      <c r="E43" s="2770">
        <v>0</v>
      </c>
      <c r="F43" s="2770">
        <v>0</v>
      </c>
      <c r="G43" s="2769">
        <f>E43+F43</f>
        <v>0</v>
      </c>
      <c r="H43" s="2770">
        <v>0</v>
      </c>
      <c r="I43" s="484">
        <v>0</v>
      </c>
      <c r="J43" s="485">
        <f>H43+I43</f>
        <v>0</v>
      </c>
      <c r="K43" s="2770">
        <v>0</v>
      </c>
      <c r="L43" s="484">
        <v>1</v>
      </c>
      <c r="M43" s="485">
        <f t="shared" si="12"/>
        <v>1</v>
      </c>
      <c r="N43" s="2770">
        <v>0</v>
      </c>
      <c r="O43" s="484">
        <v>0</v>
      </c>
      <c r="P43" s="486">
        <f t="shared" si="13"/>
        <v>0</v>
      </c>
      <c r="Q43" s="2749">
        <f>E43+H43+K43+N43+B43</f>
        <v>0</v>
      </c>
      <c r="R43" s="2749">
        <f t="shared" si="15"/>
        <v>1</v>
      </c>
      <c r="S43" s="2791">
        <f t="shared" si="15"/>
        <v>1</v>
      </c>
      <c r="Y43" s="249"/>
      <c r="Z43" s="249"/>
      <c r="AA43" s="249"/>
      <c r="AB43" s="249"/>
      <c r="AC43" s="249"/>
    </row>
    <row r="44" spans="1:61" s="33" customFormat="1" ht="15" customHeight="1" thickBot="1">
      <c r="A44" s="2732" t="s">
        <v>56</v>
      </c>
      <c r="B44" s="2776">
        <f t="shared" ref="B44:L44" si="16">SUM(B34:B43)</f>
        <v>1</v>
      </c>
      <c r="C44" s="2777">
        <f t="shared" si="16"/>
        <v>0</v>
      </c>
      <c r="D44" s="2778">
        <f t="shared" si="16"/>
        <v>1</v>
      </c>
      <c r="E44" s="2777">
        <f t="shared" si="16"/>
        <v>1</v>
      </c>
      <c r="F44" s="2777">
        <f t="shared" si="16"/>
        <v>0</v>
      </c>
      <c r="G44" s="2779">
        <f t="shared" si="16"/>
        <v>1</v>
      </c>
      <c r="H44" s="2780">
        <f t="shared" si="16"/>
        <v>2</v>
      </c>
      <c r="I44" s="2781">
        <f t="shared" si="16"/>
        <v>2</v>
      </c>
      <c r="J44" s="2779">
        <f t="shared" si="16"/>
        <v>4</v>
      </c>
      <c r="K44" s="2780">
        <f t="shared" si="16"/>
        <v>1</v>
      </c>
      <c r="L44" s="2781">
        <f t="shared" si="16"/>
        <v>1</v>
      </c>
      <c r="M44" s="2782">
        <f>SUM(M34:M43)</f>
        <v>2</v>
      </c>
      <c r="N44" s="2777">
        <f>SUM(N34:N43)</f>
        <v>0</v>
      </c>
      <c r="O44" s="2781">
        <f>SUM(O34:O43)</f>
        <v>0</v>
      </c>
      <c r="P44" s="2783">
        <f>SUM(P34:P43)</f>
        <v>0</v>
      </c>
      <c r="Q44" s="2749">
        <f>E44+H44+K44+N44+B44</f>
        <v>5</v>
      </c>
      <c r="R44" s="2749">
        <f t="shared" si="15"/>
        <v>3</v>
      </c>
      <c r="S44" s="2791">
        <f t="shared" si="15"/>
        <v>8</v>
      </c>
    </row>
    <row r="45" spans="1:61" s="33" customFormat="1" ht="15" customHeight="1" thickBot="1">
      <c r="A45" s="2784" t="s">
        <v>57</v>
      </c>
      <c r="B45" s="2786">
        <f>B32</f>
        <v>153</v>
      </c>
      <c r="C45" s="2787">
        <f>C32</f>
        <v>8</v>
      </c>
      <c r="D45" s="2787">
        <f>D32</f>
        <v>161</v>
      </c>
      <c r="E45" s="2787">
        <f>E32</f>
        <v>137</v>
      </c>
      <c r="F45" s="2787">
        <f t="shared" ref="F45:P45" si="17">F32</f>
        <v>13</v>
      </c>
      <c r="G45" s="2788">
        <f t="shared" si="17"/>
        <v>150</v>
      </c>
      <c r="H45" s="2787">
        <f t="shared" si="17"/>
        <v>121</v>
      </c>
      <c r="I45" s="400">
        <f t="shared" si="17"/>
        <v>39</v>
      </c>
      <c r="J45" s="2788">
        <f t="shared" si="17"/>
        <v>160</v>
      </c>
      <c r="K45" s="2787">
        <f t="shared" si="17"/>
        <v>108</v>
      </c>
      <c r="L45" s="400">
        <f t="shared" si="17"/>
        <v>30</v>
      </c>
      <c r="M45" s="2788">
        <f t="shared" si="17"/>
        <v>138</v>
      </c>
      <c r="N45" s="2787">
        <f t="shared" si="17"/>
        <v>106</v>
      </c>
      <c r="O45" s="400">
        <f t="shared" si="17"/>
        <v>52</v>
      </c>
      <c r="P45" s="2789">
        <f t="shared" si="17"/>
        <v>158</v>
      </c>
      <c r="Q45" s="2761">
        <f t="shared" ref="Q45:S46" si="18">E45+H45+K45+N45+B45</f>
        <v>625</v>
      </c>
      <c r="R45" s="401">
        <f t="shared" si="18"/>
        <v>142</v>
      </c>
      <c r="S45" s="2792">
        <f t="shared" si="18"/>
        <v>767</v>
      </c>
    </row>
    <row r="46" spans="1:61" s="33" customFormat="1" ht="13.5" customHeight="1" thickBot="1">
      <c r="A46" s="2785" t="s">
        <v>55</v>
      </c>
      <c r="B46" s="2786">
        <f>B44</f>
        <v>1</v>
      </c>
      <c r="C46" s="2787">
        <f>C44</f>
        <v>0</v>
      </c>
      <c r="D46" s="2787">
        <f>D44</f>
        <v>1</v>
      </c>
      <c r="E46" s="2787">
        <f>E44</f>
        <v>1</v>
      </c>
      <c r="F46" s="2787">
        <f t="shared" ref="F46:P46" si="19">F44</f>
        <v>0</v>
      </c>
      <c r="G46" s="2788">
        <f t="shared" si="19"/>
        <v>1</v>
      </c>
      <c r="H46" s="2787">
        <f t="shared" si="19"/>
        <v>2</v>
      </c>
      <c r="I46" s="400">
        <f t="shared" si="19"/>
        <v>2</v>
      </c>
      <c r="J46" s="2788">
        <f t="shared" si="19"/>
        <v>4</v>
      </c>
      <c r="K46" s="2787">
        <f t="shared" si="19"/>
        <v>1</v>
      </c>
      <c r="L46" s="400">
        <f t="shared" si="19"/>
        <v>1</v>
      </c>
      <c r="M46" s="2788">
        <f t="shared" si="19"/>
        <v>2</v>
      </c>
      <c r="N46" s="2787">
        <f t="shared" si="19"/>
        <v>0</v>
      </c>
      <c r="O46" s="400">
        <f t="shared" si="19"/>
        <v>0</v>
      </c>
      <c r="P46" s="2789">
        <f t="shared" si="19"/>
        <v>0</v>
      </c>
      <c r="Q46" s="2761">
        <f t="shared" si="18"/>
        <v>5</v>
      </c>
      <c r="R46" s="401">
        <f t="shared" si="18"/>
        <v>3</v>
      </c>
      <c r="S46" s="2792">
        <f t="shared" si="18"/>
        <v>8</v>
      </c>
    </row>
    <row r="47" spans="1:61" s="33" customFormat="1" ht="19.899999999999999" customHeight="1" thickBot="1">
      <c r="A47" s="2743" t="s">
        <v>329</v>
      </c>
      <c r="B47" s="1344">
        <f>SUM(B45:B46)</f>
        <v>154</v>
      </c>
      <c r="C47" s="1344">
        <f>SUM(C45:C46)</f>
        <v>8</v>
      </c>
      <c r="D47" s="1344">
        <f>SUM(D45:D46)</f>
        <v>162</v>
      </c>
      <c r="E47" s="1344">
        <f t="shared" ref="E47:O47" si="20">SUM(E45:E46)</f>
        <v>138</v>
      </c>
      <c r="F47" s="1344">
        <f t="shared" si="20"/>
        <v>13</v>
      </c>
      <c r="G47" s="1345">
        <f t="shared" si="20"/>
        <v>151</v>
      </c>
      <c r="H47" s="1344">
        <f t="shared" si="20"/>
        <v>123</v>
      </c>
      <c r="I47" s="1346">
        <f t="shared" si="20"/>
        <v>41</v>
      </c>
      <c r="J47" s="1345">
        <f t="shared" si="20"/>
        <v>164</v>
      </c>
      <c r="K47" s="1344">
        <f t="shared" si="20"/>
        <v>109</v>
      </c>
      <c r="L47" s="1346">
        <f t="shared" si="20"/>
        <v>31</v>
      </c>
      <c r="M47" s="1345">
        <f t="shared" si="20"/>
        <v>140</v>
      </c>
      <c r="N47" s="1344">
        <f t="shared" si="20"/>
        <v>106</v>
      </c>
      <c r="O47" s="1346">
        <f t="shared" si="20"/>
        <v>52</v>
      </c>
      <c r="P47" s="1347">
        <f>SUM(P45:P46)</f>
        <v>158</v>
      </c>
      <c r="Q47" s="763">
        <f>E47+H47+K47+N47+B47</f>
        <v>630</v>
      </c>
      <c r="R47" s="764">
        <f>F47+I47+L47+O47+C47</f>
        <v>145</v>
      </c>
      <c r="S47" s="2793">
        <f>SUM(S45:S46)</f>
        <v>775</v>
      </c>
    </row>
    <row r="48" spans="1:61" s="250" customFormat="1" ht="15.75">
      <c r="B48" s="290"/>
      <c r="C48" s="290"/>
      <c r="D48" s="290"/>
      <c r="E48" s="290"/>
      <c r="F48" s="290"/>
      <c r="G48" s="290"/>
      <c r="H48" s="290"/>
      <c r="I48" s="290"/>
      <c r="J48" s="290"/>
      <c r="K48" s="290"/>
      <c r="L48" s="290"/>
      <c r="M48" s="290"/>
      <c r="N48" s="290"/>
      <c r="O48" s="290"/>
      <c r="P48" s="290"/>
      <c r="Q48" s="290"/>
      <c r="R48" s="290"/>
      <c r="S48" s="291"/>
      <c r="T48" s="251"/>
      <c r="U48" s="252"/>
      <c r="V48" s="252"/>
      <c r="W48" s="252"/>
      <c r="X48" s="252"/>
      <c r="Y48" s="252"/>
      <c r="Z48" s="252"/>
      <c r="AA48" s="252"/>
      <c r="AB48" s="252"/>
      <c r="AC48" s="252"/>
      <c r="AD48" s="252"/>
      <c r="AE48" s="252"/>
      <c r="AF48" s="252"/>
      <c r="AG48" s="252"/>
      <c r="AH48" s="252"/>
      <c r="AI48" s="252"/>
      <c r="AJ48" s="252"/>
      <c r="AK48" s="252"/>
      <c r="AL48" s="252"/>
      <c r="AM48" s="252"/>
      <c r="AN48" s="252"/>
      <c r="AO48" s="252"/>
      <c r="AP48" s="252"/>
      <c r="AQ48" s="252"/>
      <c r="AR48" s="252"/>
      <c r="AS48" s="252"/>
      <c r="AT48" s="252"/>
      <c r="AU48" s="252"/>
      <c r="AV48" s="252"/>
      <c r="AW48" s="252"/>
      <c r="AX48" s="252"/>
      <c r="AY48" s="252"/>
      <c r="AZ48" s="252"/>
      <c r="BA48" s="252"/>
      <c r="BB48" s="252"/>
      <c r="BC48" s="252"/>
      <c r="BD48" s="252"/>
      <c r="BE48" s="252"/>
      <c r="BF48" s="252"/>
      <c r="BG48" s="252"/>
      <c r="BH48" s="252"/>
      <c r="BI48" s="252"/>
    </row>
    <row r="49" spans="1:20" ht="15.75">
      <c r="A49" s="92"/>
      <c r="B49" s="92"/>
      <c r="C49" s="92"/>
      <c r="D49" s="92"/>
      <c r="E49" s="92"/>
      <c r="F49" s="92"/>
      <c r="G49" s="92"/>
      <c r="H49" s="92"/>
      <c r="I49" s="100"/>
      <c r="J49" s="100"/>
      <c r="K49" s="100"/>
      <c r="L49" s="100"/>
      <c r="M49" s="82"/>
      <c r="N49" s="750"/>
      <c r="O49" s="750"/>
      <c r="P49" s="750"/>
      <c r="Q49" s="750"/>
      <c r="R49" s="750"/>
      <c r="S49" s="750"/>
      <c r="T49" s="137"/>
    </row>
    <row r="50" spans="1:20" ht="15.75">
      <c r="A50" s="92"/>
      <c r="B50" s="92"/>
      <c r="C50" s="92"/>
      <c r="D50" s="92"/>
      <c r="E50" s="92"/>
      <c r="F50" s="92"/>
      <c r="G50" s="92"/>
      <c r="H50" s="92"/>
      <c r="I50" s="100"/>
      <c r="J50" s="100"/>
      <c r="K50" s="100"/>
      <c r="L50" s="100"/>
      <c r="M50" s="82"/>
      <c r="N50" s="82"/>
      <c r="O50" s="82"/>
      <c r="P50" s="82"/>
      <c r="Q50" s="82"/>
    </row>
    <row r="51" spans="1:20" ht="15.75">
      <c r="A51" s="138"/>
    </row>
  </sheetData>
  <mergeCells count="19">
    <mergeCell ref="H5:J6"/>
    <mergeCell ref="K5:M6"/>
    <mergeCell ref="N5:P6"/>
    <mergeCell ref="A1:S1"/>
    <mergeCell ref="A2:A7"/>
    <mergeCell ref="E2:S2"/>
    <mergeCell ref="B3:D3"/>
    <mergeCell ref="E3:G3"/>
    <mergeCell ref="H3:J3"/>
    <mergeCell ref="K3:M3"/>
    <mergeCell ref="N3:P3"/>
    <mergeCell ref="Q3:S6"/>
    <mergeCell ref="B4:D4"/>
    <mergeCell ref="E4:G4"/>
    <mergeCell ref="H4:J4"/>
    <mergeCell ref="K4:M4"/>
    <mergeCell ref="N4:P4"/>
    <mergeCell ref="B5:D6"/>
    <mergeCell ref="E5:G6"/>
  </mergeCells>
  <conditionalFormatting sqref="Q40:S40">
    <cfRule type="cellIs" dxfId="0" priority="1" operator="greaterThan">
      <formula>$Q$42</formula>
    </cfRule>
  </conditionalFormatting>
  <pageMargins left="0.70866141732283472" right="0.70866141732283472" top="0.74803149606299213" bottom="0.74803149606299213" header="0.31496062992125984" footer="0.31496062992125984"/>
  <pageSetup paperSize="9" scale="60" orientation="landscape" verticalDpi="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T15"/>
  <sheetViews>
    <sheetView workbookViewId="0">
      <selection activeCell="L22" sqref="L22"/>
    </sheetView>
  </sheetViews>
  <sheetFormatPr defaultRowHeight="12.75"/>
  <cols>
    <col min="1" max="1" width="39.140625" style="27" customWidth="1"/>
    <col min="2" max="2" width="7.5703125" style="27" customWidth="1"/>
    <col min="3" max="3" width="7.7109375" style="27" customWidth="1"/>
    <col min="4" max="4" width="4.5703125" style="27" customWidth="1"/>
    <col min="5" max="5" width="7.7109375" style="27" customWidth="1"/>
    <col min="6" max="6" width="7.42578125" style="27" customWidth="1"/>
    <col min="7" max="7" width="5.140625" style="27" customWidth="1"/>
    <col min="8" max="9" width="7.7109375" style="27" customWidth="1"/>
    <col min="10" max="10" width="5.28515625" style="27" customWidth="1"/>
    <col min="11" max="11" width="7.5703125" style="27" customWidth="1"/>
    <col min="12" max="12" width="7.28515625" style="27" customWidth="1"/>
    <col min="13" max="13" width="5.42578125" style="27" customWidth="1"/>
    <col min="14" max="14" width="7.5703125" style="27" customWidth="1"/>
    <col min="15" max="15" width="8.28515625" style="27" customWidth="1"/>
    <col min="16" max="16" width="5.42578125" style="27" customWidth="1"/>
    <col min="17" max="18" width="7.42578125" style="27" customWidth="1"/>
    <col min="19" max="19" width="6.85546875" style="27" customWidth="1"/>
    <col min="20" max="124" width="9.140625" style="26"/>
    <col min="125" max="256" width="9.140625" style="27"/>
    <col min="257" max="257" width="39.140625" style="27" customWidth="1"/>
    <col min="258" max="258" width="6.7109375" style="27" customWidth="1"/>
    <col min="259" max="259" width="7.7109375" style="27" customWidth="1"/>
    <col min="260" max="260" width="4.5703125" style="27" customWidth="1"/>
    <col min="261" max="261" width="6.7109375" style="27" customWidth="1"/>
    <col min="262" max="262" width="7.42578125" style="27" customWidth="1"/>
    <col min="263" max="263" width="5.140625" style="27" customWidth="1"/>
    <col min="264" max="264" width="6.5703125" style="27" customWidth="1"/>
    <col min="265" max="265" width="7.7109375" style="27" customWidth="1"/>
    <col min="266" max="266" width="5.28515625" style="27" customWidth="1"/>
    <col min="267" max="267" width="6.28515625" style="27" customWidth="1"/>
    <col min="268" max="268" width="7.28515625" style="27" customWidth="1"/>
    <col min="269" max="269" width="5.42578125" style="27" customWidth="1"/>
    <col min="270" max="270" width="6.7109375" style="27" customWidth="1"/>
    <col min="271" max="271" width="8.28515625" style="27" customWidth="1"/>
    <col min="272" max="272" width="5.42578125" style="27" customWidth="1"/>
    <col min="273" max="273" width="6.5703125" style="27" customWidth="1"/>
    <col min="274" max="274" width="7.42578125" style="27" customWidth="1"/>
    <col min="275" max="275" width="5.140625" style="27" customWidth="1"/>
    <col min="276" max="512" width="9.140625" style="27"/>
    <col min="513" max="513" width="39.140625" style="27" customWidth="1"/>
    <col min="514" max="514" width="6.7109375" style="27" customWidth="1"/>
    <col min="515" max="515" width="7.7109375" style="27" customWidth="1"/>
    <col min="516" max="516" width="4.5703125" style="27" customWidth="1"/>
    <col min="517" max="517" width="6.7109375" style="27" customWidth="1"/>
    <col min="518" max="518" width="7.42578125" style="27" customWidth="1"/>
    <col min="519" max="519" width="5.140625" style="27" customWidth="1"/>
    <col min="520" max="520" width="6.5703125" style="27" customWidth="1"/>
    <col min="521" max="521" width="7.7109375" style="27" customWidth="1"/>
    <col min="522" max="522" width="5.28515625" style="27" customWidth="1"/>
    <col min="523" max="523" width="6.28515625" style="27" customWidth="1"/>
    <col min="524" max="524" width="7.28515625" style="27" customWidth="1"/>
    <col min="525" max="525" width="5.42578125" style="27" customWidth="1"/>
    <col min="526" max="526" width="6.7109375" style="27" customWidth="1"/>
    <col min="527" max="527" width="8.28515625" style="27" customWidth="1"/>
    <col min="528" max="528" width="5.42578125" style="27" customWidth="1"/>
    <col min="529" max="529" width="6.5703125" style="27" customWidth="1"/>
    <col min="530" max="530" width="7.42578125" style="27" customWidth="1"/>
    <col min="531" max="531" width="5.140625" style="27" customWidth="1"/>
    <col min="532" max="768" width="9.140625" style="27"/>
    <col min="769" max="769" width="39.140625" style="27" customWidth="1"/>
    <col min="770" max="770" width="6.7109375" style="27" customWidth="1"/>
    <col min="771" max="771" width="7.7109375" style="27" customWidth="1"/>
    <col min="772" max="772" width="4.5703125" style="27" customWidth="1"/>
    <col min="773" max="773" width="6.7109375" style="27" customWidth="1"/>
    <col min="774" max="774" width="7.42578125" style="27" customWidth="1"/>
    <col min="775" max="775" width="5.140625" style="27" customWidth="1"/>
    <col min="776" max="776" width="6.5703125" style="27" customWidth="1"/>
    <col min="777" max="777" width="7.7109375" style="27" customWidth="1"/>
    <col min="778" max="778" width="5.28515625" style="27" customWidth="1"/>
    <col min="779" max="779" width="6.28515625" style="27" customWidth="1"/>
    <col min="780" max="780" width="7.28515625" style="27" customWidth="1"/>
    <col min="781" max="781" width="5.42578125" style="27" customWidth="1"/>
    <col min="782" max="782" width="6.7109375" style="27" customWidth="1"/>
    <col min="783" max="783" width="8.28515625" style="27" customWidth="1"/>
    <col min="784" max="784" width="5.42578125" style="27" customWidth="1"/>
    <col min="785" max="785" width="6.5703125" style="27" customWidth="1"/>
    <col min="786" max="786" width="7.42578125" style="27" customWidth="1"/>
    <col min="787" max="787" width="5.140625" style="27" customWidth="1"/>
    <col min="788" max="1024" width="9.140625" style="27"/>
    <col min="1025" max="1025" width="39.140625" style="27" customWidth="1"/>
    <col min="1026" max="1026" width="6.7109375" style="27" customWidth="1"/>
    <col min="1027" max="1027" width="7.7109375" style="27" customWidth="1"/>
    <col min="1028" max="1028" width="4.5703125" style="27" customWidth="1"/>
    <col min="1029" max="1029" width="6.7109375" style="27" customWidth="1"/>
    <col min="1030" max="1030" width="7.42578125" style="27" customWidth="1"/>
    <col min="1031" max="1031" width="5.140625" style="27" customWidth="1"/>
    <col min="1032" max="1032" width="6.5703125" style="27" customWidth="1"/>
    <col min="1033" max="1033" width="7.7109375" style="27" customWidth="1"/>
    <col min="1034" max="1034" width="5.28515625" style="27" customWidth="1"/>
    <col min="1035" max="1035" width="6.28515625" style="27" customWidth="1"/>
    <col min="1036" max="1036" width="7.28515625" style="27" customWidth="1"/>
    <col min="1037" max="1037" width="5.42578125" style="27" customWidth="1"/>
    <col min="1038" max="1038" width="6.7109375" style="27" customWidth="1"/>
    <col min="1039" max="1039" width="8.28515625" style="27" customWidth="1"/>
    <col min="1040" max="1040" width="5.42578125" style="27" customWidth="1"/>
    <col min="1041" max="1041" width="6.5703125" style="27" customWidth="1"/>
    <col min="1042" max="1042" width="7.42578125" style="27" customWidth="1"/>
    <col min="1043" max="1043" width="5.140625" style="27" customWidth="1"/>
    <col min="1044" max="1280" width="9.140625" style="27"/>
    <col min="1281" max="1281" width="39.140625" style="27" customWidth="1"/>
    <col min="1282" max="1282" width="6.7109375" style="27" customWidth="1"/>
    <col min="1283" max="1283" width="7.7109375" style="27" customWidth="1"/>
    <col min="1284" max="1284" width="4.5703125" style="27" customWidth="1"/>
    <col min="1285" max="1285" width="6.7109375" style="27" customWidth="1"/>
    <col min="1286" max="1286" width="7.42578125" style="27" customWidth="1"/>
    <col min="1287" max="1287" width="5.140625" style="27" customWidth="1"/>
    <col min="1288" max="1288" width="6.5703125" style="27" customWidth="1"/>
    <col min="1289" max="1289" width="7.7109375" style="27" customWidth="1"/>
    <col min="1290" max="1290" width="5.28515625" style="27" customWidth="1"/>
    <col min="1291" max="1291" width="6.28515625" style="27" customWidth="1"/>
    <col min="1292" max="1292" width="7.28515625" style="27" customWidth="1"/>
    <col min="1293" max="1293" width="5.42578125" style="27" customWidth="1"/>
    <col min="1294" max="1294" width="6.7109375" style="27" customWidth="1"/>
    <col min="1295" max="1295" width="8.28515625" style="27" customWidth="1"/>
    <col min="1296" max="1296" width="5.42578125" style="27" customWidth="1"/>
    <col min="1297" max="1297" width="6.5703125" style="27" customWidth="1"/>
    <col min="1298" max="1298" width="7.42578125" style="27" customWidth="1"/>
    <col min="1299" max="1299" width="5.140625" style="27" customWidth="1"/>
    <col min="1300" max="1536" width="9.140625" style="27"/>
    <col min="1537" max="1537" width="39.140625" style="27" customWidth="1"/>
    <col min="1538" max="1538" width="6.7109375" style="27" customWidth="1"/>
    <col min="1539" max="1539" width="7.7109375" style="27" customWidth="1"/>
    <col min="1540" max="1540" width="4.5703125" style="27" customWidth="1"/>
    <col min="1541" max="1541" width="6.7109375" style="27" customWidth="1"/>
    <col min="1542" max="1542" width="7.42578125" style="27" customWidth="1"/>
    <col min="1543" max="1543" width="5.140625" style="27" customWidth="1"/>
    <col min="1544" max="1544" width="6.5703125" style="27" customWidth="1"/>
    <col min="1545" max="1545" width="7.7109375" style="27" customWidth="1"/>
    <col min="1546" max="1546" width="5.28515625" style="27" customWidth="1"/>
    <col min="1547" max="1547" width="6.28515625" style="27" customWidth="1"/>
    <col min="1548" max="1548" width="7.28515625" style="27" customWidth="1"/>
    <col min="1549" max="1549" width="5.42578125" style="27" customWidth="1"/>
    <col min="1550" max="1550" width="6.7109375" style="27" customWidth="1"/>
    <col min="1551" max="1551" width="8.28515625" style="27" customWidth="1"/>
    <col min="1552" max="1552" width="5.42578125" style="27" customWidth="1"/>
    <col min="1553" max="1553" width="6.5703125" style="27" customWidth="1"/>
    <col min="1554" max="1554" width="7.42578125" style="27" customWidth="1"/>
    <col min="1555" max="1555" width="5.140625" style="27" customWidth="1"/>
    <col min="1556" max="1792" width="9.140625" style="27"/>
    <col min="1793" max="1793" width="39.140625" style="27" customWidth="1"/>
    <col min="1794" max="1794" width="6.7109375" style="27" customWidth="1"/>
    <col min="1795" max="1795" width="7.7109375" style="27" customWidth="1"/>
    <col min="1796" max="1796" width="4.5703125" style="27" customWidth="1"/>
    <col min="1797" max="1797" width="6.7109375" style="27" customWidth="1"/>
    <col min="1798" max="1798" width="7.42578125" style="27" customWidth="1"/>
    <col min="1799" max="1799" width="5.140625" style="27" customWidth="1"/>
    <col min="1800" max="1800" width="6.5703125" style="27" customWidth="1"/>
    <col min="1801" max="1801" width="7.7109375" style="27" customWidth="1"/>
    <col min="1802" max="1802" width="5.28515625" style="27" customWidth="1"/>
    <col min="1803" max="1803" width="6.28515625" style="27" customWidth="1"/>
    <col min="1804" max="1804" width="7.28515625" style="27" customWidth="1"/>
    <col min="1805" max="1805" width="5.42578125" style="27" customWidth="1"/>
    <col min="1806" max="1806" width="6.7109375" style="27" customWidth="1"/>
    <col min="1807" max="1807" width="8.28515625" style="27" customWidth="1"/>
    <col min="1808" max="1808" width="5.42578125" style="27" customWidth="1"/>
    <col min="1809" max="1809" width="6.5703125" style="27" customWidth="1"/>
    <col min="1810" max="1810" width="7.42578125" style="27" customWidth="1"/>
    <col min="1811" max="1811" width="5.140625" style="27" customWidth="1"/>
    <col min="1812" max="2048" width="9.140625" style="27"/>
    <col min="2049" max="2049" width="39.140625" style="27" customWidth="1"/>
    <col min="2050" max="2050" width="6.7109375" style="27" customWidth="1"/>
    <col min="2051" max="2051" width="7.7109375" style="27" customWidth="1"/>
    <col min="2052" max="2052" width="4.5703125" style="27" customWidth="1"/>
    <col min="2053" max="2053" width="6.7109375" style="27" customWidth="1"/>
    <col min="2054" max="2054" width="7.42578125" style="27" customWidth="1"/>
    <col min="2055" max="2055" width="5.140625" style="27" customWidth="1"/>
    <col min="2056" max="2056" width="6.5703125" style="27" customWidth="1"/>
    <col min="2057" max="2057" width="7.7109375" style="27" customWidth="1"/>
    <col min="2058" max="2058" width="5.28515625" style="27" customWidth="1"/>
    <col min="2059" max="2059" width="6.28515625" style="27" customWidth="1"/>
    <col min="2060" max="2060" width="7.28515625" style="27" customWidth="1"/>
    <col min="2061" max="2061" width="5.42578125" style="27" customWidth="1"/>
    <col min="2062" max="2062" width="6.7109375" style="27" customWidth="1"/>
    <col min="2063" max="2063" width="8.28515625" style="27" customWidth="1"/>
    <col min="2064" max="2064" width="5.42578125" style="27" customWidth="1"/>
    <col min="2065" max="2065" width="6.5703125" style="27" customWidth="1"/>
    <col min="2066" max="2066" width="7.42578125" style="27" customWidth="1"/>
    <col min="2067" max="2067" width="5.140625" style="27" customWidth="1"/>
    <col min="2068" max="2304" width="9.140625" style="27"/>
    <col min="2305" max="2305" width="39.140625" style="27" customWidth="1"/>
    <col min="2306" max="2306" width="6.7109375" style="27" customWidth="1"/>
    <col min="2307" max="2307" width="7.7109375" style="27" customWidth="1"/>
    <col min="2308" max="2308" width="4.5703125" style="27" customWidth="1"/>
    <col min="2309" max="2309" width="6.7109375" style="27" customWidth="1"/>
    <col min="2310" max="2310" width="7.42578125" style="27" customWidth="1"/>
    <col min="2311" max="2311" width="5.140625" style="27" customWidth="1"/>
    <col min="2312" max="2312" width="6.5703125" style="27" customWidth="1"/>
    <col min="2313" max="2313" width="7.7109375" style="27" customWidth="1"/>
    <col min="2314" max="2314" width="5.28515625" style="27" customWidth="1"/>
    <col min="2315" max="2315" width="6.28515625" style="27" customWidth="1"/>
    <col min="2316" max="2316" width="7.28515625" style="27" customWidth="1"/>
    <col min="2317" max="2317" width="5.42578125" style="27" customWidth="1"/>
    <col min="2318" max="2318" width="6.7109375" style="27" customWidth="1"/>
    <col min="2319" max="2319" width="8.28515625" style="27" customWidth="1"/>
    <col min="2320" max="2320" width="5.42578125" style="27" customWidth="1"/>
    <col min="2321" max="2321" width="6.5703125" style="27" customWidth="1"/>
    <col min="2322" max="2322" width="7.42578125" style="27" customWidth="1"/>
    <col min="2323" max="2323" width="5.140625" style="27" customWidth="1"/>
    <col min="2324" max="2560" width="9.140625" style="27"/>
    <col min="2561" max="2561" width="39.140625" style="27" customWidth="1"/>
    <col min="2562" max="2562" width="6.7109375" style="27" customWidth="1"/>
    <col min="2563" max="2563" width="7.7109375" style="27" customWidth="1"/>
    <col min="2564" max="2564" width="4.5703125" style="27" customWidth="1"/>
    <col min="2565" max="2565" width="6.7109375" style="27" customWidth="1"/>
    <col min="2566" max="2566" width="7.42578125" style="27" customWidth="1"/>
    <col min="2567" max="2567" width="5.140625" style="27" customWidth="1"/>
    <col min="2568" max="2568" width="6.5703125" style="27" customWidth="1"/>
    <col min="2569" max="2569" width="7.7109375" style="27" customWidth="1"/>
    <col min="2570" max="2570" width="5.28515625" style="27" customWidth="1"/>
    <col min="2571" max="2571" width="6.28515625" style="27" customWidth="1"/>
    <col min="2572" max="2572" width="7.28515625" style="27" customWidth="1"/>
    <col min="2573" max="2573" width="5.42578125" style="27" customWidth="1"/>
    <col min="2574" max="2574" width="6.7109375" style="27" customWidth="1"/>
    <col min="2575" max="2575" width="8.28515625" style="27" customWidth="1"/>
    <col min="2576" max="2576" width="5.42578125" style="27" customWidth="1"/>
    <col min="2577" max="2577" width="6.5703125" style="27" customWidth="1"/>
    <col min="2578" max="2578" width="7.42578125" style="27" customWidth="1"/>
    <col min="2579" max="2579" width="5.140625" style="27" customWidth="1"/>
    <col min="2580" max="2816" width="9.140625" style="27"/>
    <col min="2817" max="2817" width="39.140625" style="27" customWidth="1"/>
    <col min="2818" max="2818" width="6.7109375" style="27" customWidth="1"/>
    <col min="2819" max="2819" width="7.7109375" style="27" customWidth="1"/>
    <col min="2820" max="2820" width="4.5703125" style="27" customWidth="1"/>
    <col min="2821" max="2821" width="6.7109375" style="27" customWidth="1"/>
    <col min="2822" max="2822" width="7.42578125" style="27" customWidth="1"/>
    <col min="2823" max="2823" width="5.140625" style="27" customWidth="1"/>
    <col min="2824" max="2824" width="6.5703125" style="27" customWidth="1"/>
    <col min="2825" max="2825" width="7.7109375" style="27" customWidth="1"/>
    <col min="2826" max="2826" width="5.28515625" style="27" customWidth="1"/>
    <col min="2827" max="2827" width="6.28515625" style="27" customWidth="1"/>
    <col min="2828" max="2828" width="7.28515625" style="27" customWidth="1"/>
    <col min="2829" max="2829" width="5.42578125" style="27" customWidth="1"/>
    <col min="2830" max="2830" width="6.7109375" style="27" customWidth="1"/>
    <col min="2831" max="2831" width="8.28515625" style="27" customWidth="1"/>
    <col min="2832" max="2832" width="5.42578125" style="27" customWidth="1"/>
    <col min="2833" max="2833" width="6.5703125" style="27" customWidth="1"/>
    <col min="2834" max="2834" width="7.42578125" style="27" customWidth="1"/>
    <col min="2835" max="2835" width="5.140625" style="27" customWidth="1"/>
    <col min="2836" max="3072" width="9.140625" style="27"/>
    <col min="3073" max="3073" width="39.140625" style="27" customWidth="1"/>
    <col min="3074" max="3074" width="6.7109375" style="27" customWidth="1"/>
    <col min="3075" max="3075" width="7.7109375" style="27" customWidth="1"/>
    <col min="3076" max="3076" width="4.5703125" style="27" customWidth="1"/>
    <col min="3077" max="3077" width="6.7109375" style="27" customWidth="1"/>
    <col min="3078" max="3078" width="7.42578125" style="27" customWidth="1"/>
    <col min="3079" max="3079" width="5.140625" style="27" customWidth="1"/>
    <col min="3080" max="3080" width="6.5703125" style="27" customWidth="1"/>
    <col min="3081" max="3081" width="7.7109375" style="27" customWidth="1"/>
    <col min="3082" max="3082" width="5.28515625" style="27" customWidth="1"/>
    <col min="3083" max="3083" width="6.28515625" style="27" customWidth="1"/>
    <col min="3084" max="3084" width="7.28515625" style="27" customWidth="1"/>
    <col min="3085" max="3085" width="5.42578125" style="27" customWidth="1"/>
    <col min="3086" max="3086" width="6.7109375" style="27" customWidth="1"/>
    <col min="3087" max="3087" width="8.28515625" style="27" customWidth="1"/>
    <col min="3088" max="3088" width="5.42578125" style="27" customWidth="1"/>
    <col min="3089" max="3089" width="6.5703125" style="27" customWidth="1"/>
    <col min="3090" max="3090" width="7.42578125" style="27" customWidth="1"/>
    <col min="3091" max="3091" width="5.140625" style="27" customWidth="1"/>
    <col min="3092" max="3328" width="9.140625" style="27"/>
    <col min="3329" max="3329" width="39.140625" style="27" customWidth="1"/>
    <col min="3330" max="3330" width="6.7109375" style="27" customWidth="1"/>
    <col min="3331" max="3331" width="7.7109375" style="27" customWidth="1"/>
    <col min="3332" max="3332" width="4.5703125" style="27" customWidth="1"/>
    <col min="3333" max="3333" width="6.7109375" style="27" customWidth="1"/>
    <col min="3334" max="3334" width="7.42578125" style="27" customWidth="1"/>
    <col min="3335" max="3335" width="5.140625" style="27" customWidth="1"/>
    <col min="3336" max="3336" width="6.5703125" style="27" customWidth="1"/>
    <col min="3337" max="3337" width="7.7109375" style="27" customWidth="1"/>
    <col min="3338" max="3338" width="5.28515625" style="27" customWidth="1"/>
    <col min="3339" max="3339" width="6.28515625" style="27" customWidth="1"/>
    <col min="3340" max="3340" width="7.28515625" style="27" customWidth="1"/>
    <col min="3341" max="3341" width="5.42578125" style="27" customWidth="1"/>
    <col min="3342" max="3342" width="6.7109375" style="27" customWidth="1"/>
    <col min="3343" max="3343" width="8.28515625" style="27" customWidth="1"/>
    <col min="3344" max="3344" width="5.42578125" style="27" customWidth="1"/>
    <col min="3345" max="3345" width="6.5703125" style="27" customWidth="1"/>
    <col min="3346" max="3346" width="7.42578125" style="27" customWidth="1"/>
    <col min="3347" max="3347" width="5.140625" style="27" customWidth="1"/>
    <col min="3348" max="3584" width="9.140625" style="27"/>
    <col min="3585" max="3585" width="39.140625" style="27" customWidth="1"/>
    <col min="3586" max="3586" width="6.7109375" style="27" customWidth="1"/>
    <col min="3587" max="3587" width="7.7109375" style="27" customWidth="1"/>
    <col min="3588" max="3588" width="4.5703125" style="27" customWidth="1"/>
    <col min="3589" max="3589" width="6.7109375" style="27" customWidth="1"/>
    <col min="3590" max="3590" width="7.42578125" style="27" customWidth="1"/>
    <col min="3591" max="3591" width="5.140625" style="27" customWidth="1"/>
    <col min="3592" max="3592" width="6.5703125" style="27" customWidth="1"/>
    <col min="3593" max="3593" width="7.7109375" style="27" customWidth="1"/>
    <col min="3594" max="3594" width="5.28515625" style="27" customWidth="1"/>
    <col min="3595" max="3595" width="6.28515625" style="27" customWidth="1"/>
    <col min="3596" max="3596" width="7.28515625" style="27" customWidth="1"/>
    <col min="3597" max="3597" width="5.42578125" style="27" customWidth="1"/>
    <col min="3598" max="3598" width="6.7109375" style="27" customWidth="1"/>
    <col min="3599" max="3599" width="8.28515625" style="27" customWidth="1"/>
    <col min="3600" max="3600" width="5.42578125" style="27" customWidth="1"/>
    <col min="3601" max="3601" width="6.5703125" style="27" customWidth="1"/>
    <col min="3602" max="3602" width="7.42578125" style="27" customWidth="1"/>
    <col min="3603" max="3603" width="5.140625" style="27" customWidth="1"/>
    <col min="3604" max="3840" width="9.140625" style="27"/>
    <col min="3841" max="3841" width="39.140625" style="27" customWidth="1"/>
    <col min="3842" max="3842" width="6.7109375" style="27" customWidth="1"/>
    <col min="3843" max="3843" width="7.7109375" style="27" customWidth="1"/>
    <col min="3844" max="3844" width="4.5703125" style="27" customWidth="1"/>
    <col min="3845" max="3845" width="6.7109375" style="27" customWidth="1"/>
    <col min="3846" max="3846" width="7.42578125" style="27" customWidth="1"/>
    <col min="3847" max="3847" width="5.140625" style="27" customWidth="1"/>
    <col min="3848" max="3848" width="6.5703125" style="27" customWidth="1"/>
    <col min="3849" max="3849" width="7.7109375" style="27" customWidth="1"/>
    <col min="3850" max="3850" width="5.28515625" style="27" customWidth="1"/>
    <col min="3851" max="3851" width="6.28515625" style="27" customWidth="1"/>
    <col min="3852" max="3852" width="7.28515625" style="27" customWidth="1"/>
    <col min="3853" max="3853" width="5.42578125" style="27" customWidth="1"/>
    <col min="3854" max="3854" width="6.7109375" style="27" customWidth="1"/>
    <col min="3855" max="3855" width="8.28515625" style="27" customWidth="1"/>
    <col min="3856" max="3856" width="5.42578125" style="27" customWidth="1"/>
    <col min="3857" max="3857" width="6.5703125" style="27" customWidth="1"/>
    <col min="3858" max="3858" width="7.42578125" style="27" customWidth="1"/>
    <col min="3859" max="3859" width="5.140625" style="27" customWidth="1"/>
    <col min="3860" max="4096" width="9.140625" style="27"/>
    <col min="4097" max="4097" width="39.140625" style="27" customWidth="1"/>
    <col min="4098" max="4098" width="6.7109375" style="27" customWidth="1"/>
    <col min="4099" max="4099" width="7.7109375" style="27" customWidth="1"/>
    <col min="4100" max="4100" width="4.5703125" style="27" customWidth="1"/>
    <col min="4101" max="4101" width="6.7109375" style="27" customWidth="1"/>
    <col min="4102" max="4102" width="7.42578125" style="27" customWidth="1"/>
    <col min="4103" max="4103" width="5.140625" style="27" customWidth="1"/>
    <col min="4104" max="4104" width="6.5703125" style="27" customWidth="1"/>
    <col min="4105" max="4105" width="7.7109375" style="27" customWidth="1"/>
    <col min="4106" max="4106" width="5.28515625" style="27" customWidth="1"/>
    <col min="4107" max="4107" width="6.28515625" style="27" customWidth="1"/>
    <col min="4108" max="4108" width="7.28515625" style="27" customWidth="1"/>
    <col min="4109" max="4109" width="5.42578125" style="27" customWidth="1"/>
    <col min="4110" max="4110" width="6.7109375" style="27" customWidth="1"/>
    <col min="4111" max="4111" width="8.28515625" style="27" customWidth="1"/>
    <col min="4112" max="4112" width="5.42578125" style="27" customWidth="1"/>
    <col min="4113" max="4113" width="6.5703125" style="27" customWidth="1"/>
    <col min="4114" max="4114" width="7.42578125" style="27" customWidth="1"/>
    <col min="4115" max="4115" width="5.140625" style="27" customWidth="1"/>
    <col min="4116" max="4352" width="9.140625" style="27"/>
    <col min="4353" max="4353" width="39.140625" style="27" customWidth="1"/>
    <col min="4354" max="4354" width="6.7109375" style="27" customWidth="1"/>
    <col min="4355" max="4355" width="7.7109375" style="27" customWidth="1"/>
    <col min="4356" max="4356" width="4.5703125" style="27" customWidth="1"/>
    <col min="4357" max="4357" width="6.7109375" style="27" customWidth="1"/>
    <col min="4358" max="4358" width="7.42578125" style="27" customWidth="1"/>
    <col min="4359" max="4359" width="5.140625" style="27" customWidth="1"/>
    <col min="4360" max="4360" width="6.5703125" style="27" customWidth="1"/>
    <col min="4361" max="4361" width="7.7109375" style="27" customWidth="1"/>
    <col min="4362" max="4362" width="5.28515625" style="27" customWidth="1"/>
    <col min="4363" max="4363" width="6.28515625" style="27" customWidth="1"/>
    <col min="4364" max="4364" width="7.28515625" style="27" customWidth="1"/>
    <col min="4365" max="4365" width="5.42578125" style="27" customWidth="1"/>
    <col min="4366" max="4366" width="6.7109375" style="27" customWidth="1"/>
    <col min="4367" max="4367" width="8.28515625" style="27" customWidth="1"/>
    <col min="4368" max="4368" width="5.42578125" style="27" customWidth="1"/>
    <col min="4369" max="4369" width="6.5703125" style="27" customWidth="1"/>
    <col min="4370" max="4370" width="7.42578125" style="27" customWidth="1"/>
    <col min="4371" max="4371" width="5.140625" style="27" customWidth="1"/>
    <col min="4372" max="4608" width="9.140625" style="27"/>
    <col min="4609" max="4609" width="39.140625" style="27" customWidth="1"/>
    <col min="4610" max="4610" width="6.7109375" style="27" customWidth="1"/>
    <col min="4611" max="4611" width="7.7109375" style="27" customWidth="1"/>
    <col min="4612" max="4612" width="4.5703125" style="27" customWidth="1"/>
    <col min="4613" max="4613" width="6.7109375" style="27" customWidth="1"/>
    <col min="4614" max="4614" width="7.42578125" style="27" customWidth="1"/>
    <col min="4615" max="4615" width="5.140625" style="27" customWidth="1"/>
    <col min="4616" max="4616" width="6.5703125" style="27" customWidth="1"/>
    <col min="4617" max="4617" width="7.7109375" style="27" customWidth="1"/>
    <col min="4618" max="4618" width="5.28515625" style="27" customWidth="1"/>
    <col min="4619" max="4619" width="6.28515625" style="27" customWidth="1"/>
    <col min="4620" max="4620" width="7.28515625" style="27" customWidth="1"/>
    <col min="4621" max="4621" width="5.42578125" style="27" customWidth="1"/>
    <col min="4622" max="4622" width="6.7109375" style="27" customWidth="1"/>
    <col min="4623" max="4623" width="8.28515625" style="27" customWidth="1"/>
    <col min="4624" max="4624" width="5.42578125" style="27" customWidth="1"/>
    <col min="4625" max="4625" width="6.5703125" style="27" customWidth="1"/>
    <col min="4626" max="4626" width="7.42578125" style="27" customWidth="1"/>
    <col min="4627" max="4627" width="5.140625" style="27" customWidth="1"/>
    <col min="4628" max="4864" width="9.140625" style="27"/>
    <col min="4865" max="4865" width="39.140625" style="27" customWidth="1"/>
    <col min="4866" max="4866" width="6.7109375" style="27" customWidth="1"/>
    <col min="4867" max="4867" width="7.7109375" style="27" customWidth="1"/>
    <col min="4868" max="4868" width="4.5703125" style="27" customWidth="1"/>
    <col min="4869" max="4869" width="6.7109375" style="27" customWidth="1"/>
    <col min="4870" max="4870" width="7.42578125" style="27" customWidth="1"/>
    <col min="4871" max="4871" width="5.140625" style="27" customWidth="1"/>
    <col min="4872" max="4872" width="6.5703125" style="27" customWidth="1"/>
    <col min="4873" max="4873" width="7.7109375" style="27" customWidth="1"/>
    <col min="4874" max="4874" width="5.28515625" style="27" customWidth="1"/>
    <col min="4875" max="4875" width="6.28515625" style="27" customWidth="1"/>
    <col min="4876" max="4876" width="7.28515625" style="27" customWidth="1"/>
    <col min="4877" max="4877" width="5.42578125" style="27" customWidth="1"/>
    <col min="4878" max="4878" width="6.7109375" style="27" customWidth="1"/>
    <col min="4879" max="4879" width="8.28515625" style="27" customWidth="1"/>
    <col min="4880" max="4880" width="5.42578125" style="27" customWidth="1"/>
    <col min="4881" max="4881" width="6.5703125" style="27" customWidth="1"/>
    <col min="4882" max="4882" width="7.42578125" style="27" customWidth="1"/>
    <col min="4883" max="4883" width="5.140625" style="27" customWidth="1"/>
    <col min="4884" max="5120" width="9.140625" style="27"/>
    <col min="5121" max="5121" width="39.140625" style="27" customWidth="1"/>
    <col min="5122" max="5122" width="6.7109375" style="27" customWidth="1"/>
    <col min="5123" max="5123" width="7.7109375" style="27" customWidth="1"/>
    <col min="5124" max="5124" width="4.5703125" style="27" customWidth="1"/>
    <col min="5125" max="5125" width="6.7109375" style="27" customWidth="1"/>
    <col min="5126" max="5126" width="7.42578125" style="27" customWidth="1"/>
    <col min="5127" max="5127" width="5.140625" style="27" customWidth="1"/>
    <col min="5128" max="5128" width="6.5703125" style="27" customWidth="1"/>
    <col min="5129" max="5129" width="7.7109375" style="27" customWidth="1"/>
    <col min="5130" max="5130" width="5.28515625" style="27" customWidth="1"/>
    <col min="5131" max="5131" width="6.28515625" style="27" customWidth="1"/>
    <col min="5132" max="5132" width="7.28515625" style="27" customWidth="1"/>
    <col min="5133" max="5133" width="5.42578125" style="27" customWidth="1"/>
    <col min="5134" max="5134" width="6.7109375" style="27" customWidth="1"/>
    <col min="5135" max="5135" width="8.28515625" style="27" customWidth="1"/>
    <col min="5136" max="5136" width="5.42578125" style="27" customWidth="1"/>
    <col min="5137" max="5137" width="6.5703125" style="27" customWidth="1"/>
    <col min="5138" max="5138" width="7.42578125" style="27" customWidth="1"/>
    <col min="5139" max="5139" width="5.140625" style="27" customWidth="1"/>
    <col min="5140" max="5376" width="9.140625" style="27"/>
    <col min="5377" max="5377" width="39.140625" style="27" customWidth="1"/>
    <col min="5378" max="5378" width="6.7109375" style="27" customWidth="1"/>
    <col min="5379" max="5379" width="7.7109375" style="27" customWidth="1"/>
    <col min="5380" max="5380" width="4.5703125" style="27" customWidth="1"/>
    <col min="5381" max="5381" width="6.7109375" style="27" customWidth="1"/>
    <col min="5382" max="5382" width="7.42578125" style="27" customWidth="1"/>
    <col min="5383" max="5383" width="5.140625" style="27" customWidth="1"/>
    <col min="5384" max="5384" width="6.5703125" style="27" customWidth="1"/>
    <col min="5385" max="5385" width="7.7109375" style="27" customWidth="1"/>
    <col min="5386" max="5386" width="5.28515625" style="27" customWidth="1"/>
    <col min="5387" max="5387" width="6.28515625" style="27" customWidth="1"/>
    <col min="5388" max="5388" width="7.28515625" style="27" customWidth="1"/>
    <col min="5389" max="5389" width="5.42578125" style="27" customWidth="1"/>
    <col min="5390" max="5390" width="6.7109375" style="27" customWidth="1"/>
    <col min="5391" max="5391" width="8.28515625" style="27" customWidth="1"/>
    <col min="5392" max="5392" width="5.42578125" style="27" customWidth="1"/>
    <col min="5393" max="5393" width="6.5703125" style="27" customWidth="1"/>
    <col min="5394" max="5394" width="7.42578125" style="27" customWidth="1"/>
    <col min="5395" max="5395" width="5.140625" style="27" customWidth="1"/>
    <col min="5396" max="5632" width="9.140625" style="27"/>
    <col min="5633" max="5633" width="39.140625" style="27" customWidth="1"/>
    <col min="5634" max="5634" width="6.7109375" style="27" customWidth="1"/>
    <col min="5635" max="5635" width="7.7109375" style="27" customWidth="1"/>
    <col min="5636" max="5636" width="4.5703125" style="27" customWidth="1"/>
    <col min="5637" max="5637" width="6.7109375" style="27" customWidth="1"/>
    <col min="5638" max="5638" width="7.42578125" style="27" customWidth="1"/>
    <col min="5639" max="5639" width="5.140625" style="27" customWidth="1"/>
    <col min="5640" max="5640" width="6.5703125" style="27" customWidth="1"/>
    <col min="5641" max="5641" width="7.7109375" style="27" customWidth="1"/>
    <col min="5642" max="5642" width="5.28515625" style="27" customWidth="1"/>
    <col min="5643" max="5643" width="6.28515625" style="27" customWidth="1"/>
    <col min="5644" max="5644" width="7.28515625" style="27" customWidth="1"/>
    <col min="5645" max="5645" width="5.42578125" style="27" customWidth="1"/>
    <col min="5646" max="5646" width="6.7109375" style="27" customWidth="1"/>
    <col min="5647" max="5647" width="8.28515625" style="27" customWidth="1"/>
    <col min="5648" max="5648" width="5.42578125" style="27" customWidth="1"/>
    <col min="5649" max="5649" width="6.5703125" style="27" customWidth="1"/>
    <col min="5650" max="5650" width="7.42578125" style="27" customWidth="1"/>
    <col min="5651" max="5651" width="5.140625" style="27" customWidth="1"/>
    <col min="5652" max="5888" width="9.140625" style="27"/>
    <col min="5889" max="5889" width="39.140625" style="27" customWidth="1"/>
    <col min="5890" max="5890" width="6.7109375" style="27" customWidth="1"/>
    <col min="5891" max="5891" width="7.7109375" style="27" customWidth="1"/>
    <col min="5892" max="5892" width="4.5703125" style="27" customWidth="1"/>
    <col min="5893" max="5893" width="6.7109375" style="27" customWidth="1"/>
    <col min="5894" max="5894" width="7.42578125" style="27" customWidth="1"/>
    <col min="5895" max="5895" width="5.140625" style="27" customWidth="1"/>
    <col min="5896" max="5896" width="6.5703125" style="27" customWidth="1"/>
    <col min="5897" max="5897" width="7.7109375" style="27" customWidth="1"/>
    <col min="5898" max="5898" width="5.28515625" style="27" customWidth="1"/>
    <col min="5899" max="5899" width="6.28515625" style="27" customWidth="1"/>
    <col min="5900" max="5900" width="7.28515625" style="27" customWidth="1"/>
    <col min="5901" max="5901" width="5.42578125" style="27" customWidth="1"/>
    <col min="5902" max="5902" width="6.7109375" style="27" customWidth="1"/>
    <col min="5903" max="5903" width="8.28515625" style="27" customWidth="1"/>
    <col min="5904" max="5904" width="5.42578125" style="27" customWidth="1"/>
    <col min="5905" max="5905" width="6.5703125" style="27" customWidth="1"/>
    <col min="5906" max="5906" width="7.42578125" style="27" customWidth="1"/>
    <col min="5907" max="5907" width="5.140625" style="27" customWidth="1"/>
    <col min="5908" max="6144" width="9.140625" style="27"/>
    <col min="6145" max="6145" width="39.140625" style="27" customWidth="1"/>
    <col min="6146" max="6146" width="6.7109375" style="27" customWidth="1"/>
    <col min="6147" max="6147" width="7.7109375" style="27" customWidth="1"/>
    <col min="6148" max="6148" width="4.5703125" style="27" customWidth="1"/>
    <col min="6149" max="6149" width="6.7109375" style="27" customWidth="1"/>
    <col min="6150" max="6150" width="7.42578125" style="27" customWidth="1"/>
    <col min="6151" max="6151" width="5.140625" style="27" customWidth="1"/>
    <col min="6152" max="6152" width="6.5703125" style="27" customWidth="1"/>
    <col min="6153" max="6153" width="7.7109375" style="27" customWidth="1"/>
    <col min="6154" max="6154" width="5.28515625" style="27" customWidth="1"/>
    <col min="6155" max="6155" width="6.28515625" style="27" customWidth="1"/>
    <col min="6156" max="6156" width="7.28515625" style="27" customWidth="1"/>
    <col min="6157" max="6157" width="5.42578125" style="27" customWidth="1"/>
    <col min="6158" max="6158" width="6.7109375" style="27" customWidth="1"/>
    <col min="6159" max="6159" width="8.28515625" style="27" customWidth="1"/>
    <col min="6160" max="6160" width="5.42578125" style="27" customWidth="1"/>
    <col min="6161" max="6161" width="6.5703125" style="27" customWidth="1"/>
    <col min="6162" max="6162" width="7.42578125" style="27" customWidth="1"/>
    <col min="6163" max="6163" width="5.140625" style="27" customWidth="1"/>
    <col min="6164" max="6400" width="9.140625" style="27"/>
    <col min="6401" max="6401" width="39.140625" style="27" customWidth="1"/>
    <col min="6402" max="6402" width="6.7109375" style="27" customWidth="1"/>
    <col min="6403" max="6403" width="7.7109375" style="27" customWidth="1"/>
    <col min="6404" max="6404" width="4.5703125" style="27" customWidth="1"/>
    <col min="6405" max="6405" width="6.7109375" style="27" customWidth="1"/>
    <col min="6406" max="6406" width="7.42578125" style="27" customWidth="1"/>
    <col min="6407" max="6407" width="5.140625" style="27" customWidth="1"/>
    <col min="6408" max="6408" width="6.5703125" style="27" customWidth="1"/>
    <col min="6409" max="6409" width="7.7109375" style="27" customWidth="1"/>
    <col min="6410" max="6410" width="5.28515625" style="27" customWidth="1"/>
    <col min="6411" max="6411" width="6.28515625" style="27" customWidth="1"/>
    <col min="6412" max="6412" width="7.28515625" style="27" customWidth="1"/>
    <col min="6413" max="6413" width="5.42578125" style="27" customWidth="1"/>
    <col min="6414" max="6414" width="6.7109375" style="27" customWidth="1"/>
    <col min="6415" max="6415" width="8.28515625" style="27" customWidth="1"/>
    <col min="6416" max="6416" width="5.42578125" style="27" customWidth="1"/>
    <col min="6417" max="6417" width="6.5703125" style="27" customWidth="1"/>
    <col min="6418" max="6418" width="7.42578125" style="27" customWidth="1"/>
    <col min="6419" max="6419" width="5.140625" style="27" customWidth="1"/>
    <col min="6420" max="6656" width="9.140625" style="27"/>
    <col min="6657" max="6657" width="39.140625" style="27" customWidth="1"/>
    <col min="6658" max="6658" width="6.7109375" style="27" customWidth="1"/>
    <col min="6659" max="6659" width="7.7109375" style="27" customWidth="1"/>
    <col min="6660" max="6660" width="4.5703125" style="27" customWidth="1"/>
    <col min="6661" max="6661" width="6.7109375" style="27" customWidth="1"/>
    <col min="6662" max="6662" width="7.42578125" style="27" customWidth="1"/>
    <col min="6663" max="6663" width="5.140625" style="27" customWidth="1"/>
    <col min="6664" max="6664" width="6.5703125" style="27" customWidth="1"/>
    <col min="6665" max="6665" width="7.7109375" style="27" customWidth="1"/>
    <col min="6666" max="6666" width="5.28515625" style="27" customWidth="1"/>
    <col min="6667" max="6667" width="6.28515625" style="27" customWidth="1"/>
    <col min="6668" max="6668" width="7.28515625" style="27" customWidth="1"/>
    <col min="6669" max="6669" width="5.42578125" style="27" customWidth="1"/>
    <col min="6670" max="6670" width="6.7109375" style="27" customWidth="1"/>
    <col min="6671" max="6671" width="8.28515625" style="27" customWidth="1"/>
    <col min="6672" max="6672" width="5.42578125" style="27" customWidth="1"/>
    <col min="6673" max="6673" width="6.5703125" style="27" customWidth="1"/>
    <col min="6674" max="6674" width="7.42578125" style="27" customWidth="1"/>
    <col min="6675" max="6675" width="5.140625" style="27" customWidth="1"/>
    <col min="6676" max="6912" width="9.140625" style="27"/>
    <col min="6913" max="6913" width="39.140625" style="27" customWidth="1"/>
    <col min="6914" max="6914" width="6.7109375" style="27" customWidth="1"/>
    <col min="6915" max="6915" width="7.7109375" style="27" customWidth="1"/>
    <col min="6916" max="6916" width="4.5703125" style="27" customWidth="1"/>
    <col min="6917" max="6917" width="6.7109375" style="27" customWidth="1"/>
    <col min="6918" max="6918" width="7.42578125" style="27" customWidth="1"/>
    <col min="6919" max="6919" width="5.140625" style="27" customWidth="1"/>
    <col min="6920" max="6920" width="6.5703125" style="27" customWidth="1"/>
    <col min="6921" max="6921" width="7.7109375" style="27" customWidth="1"/>
    <col min="6922" max="6922" width="5.28515625" style="27" customWidth="1"/>
    <col min="6923" max="6923" width="6.28515625" style="27" customWidth="1"/>
    <col min="6924" max="6924" width="7.28515625" style="27" customWidth="1"/>
    <col min="6925" max="6925" width="5.42578125" style="27" customWidth="1"/>
    <col min="6926" max="6926" width="6.7109375" style="27" customWidth="1"/>
    <col min="6927" max="6927" width="8.28515625" style="27" customWidth="1"/>
    <col min="6928" max="6928" width="5.42578125" style="27" customWidth="1"/>
    <col min="6929" max="6929" width="6.5703125" style="27" customWidth="1"/>
    <col min="6930" max="6930" width="7.42578125" style="27" customWidth="1"/>
    <col min="6931" max="6931" width="5.140625" style="27" customWidth="1"/>
    <col min="6932" max="7168" width="9.140625" style="27"/>
    <col min="7169" max="7169" width="39.140625" style="27" customWidth="1"/>
    <col min="7170" max="7170" width="6.7109375" style="27" customWidth="1"/>
    <col min="7171" max="7171" width="7.7109375" style="27" customWidth="1"/>
    <col min="7172" max="7172" width="4.5703125" style="27" customWidth="1"/>
    <col min="7173" max="7173" width="6.7109375" style="27" customWidth="1"/>
    <col min="7174" max="7174" width="7.42578125" style="27" customWidth="1"/>
    <col min="7175" max="7175" width="5.140625" style="27" customWidth="1"/>
    <col min="7176" max="7176" width="6.5703125" style="27" customWidth="1"/>
    <col min="7177" max="7177" width="7.7109375" style="27" customWidth="1"/>
    <col min="7178" max="7178" width="5.28515625" style="27" customWidth="1"/>
    <col min="7179" max="7179" width="6.28515625" style="27" customWidth="1"/>
    <col min="7180" max="7180" width="7.28515625" style="27" customWidth="1"/>
    <col min="7181" max="7181" width="5.42578125" style="27" customWidth="1"/>
    <col min="7182" max="7182" width="6.7109375" style="27" customWidth="1"/>
    <col min="7183" max="7183" width="8.28515625" style="27" customWidth="1"/>
    <col min="7184" max="7184" width="5.42578125" style="27" customWidth="1"/>
    <col min="7185" max="7185" width="6.5703125" style="27" customWidth="1"/>
    <col min="7186" max="7186" width="7.42578125" style="27" customWidth="1"/>
    <col min="7187" max="7187" width="5.140625" style="27" customWidth="1"/>
    <col min="7188" max="7424" width="9.140625" style="27"/>
    <col min="7425" max="7425" width="39.140625" style="27" customWidth="1"/>
    <col min="7426" max="7426" width="6.7109375" style="27" customWidth="1"/>
    <col min="7427" max="7427" width="7.7109375" style="27" customWidth="1"/>
    <col min="7428" max="7428" width="4.5703125" style="27" customWidth="1"/>
    <col min="7429" max="7429" width="6.7109375" style="27" customWidth="1"/>
    <col min="7430" max="7430" width="7.42578125" style="27" customWidth="1"/>
    <col min="7431" max="7431" width="5.140625" style="27" customWidth="1"/>
    <col min="7432" max="7432" width="6.5703125" style="27" customWidth="1"/>
    <col min="7433" max="7433" width="7.7109375" style="27" customWidth="1"/>
    <col min="7434" max="7434" width="5.28515625" style="27" customWidth="1"/>
    <col min="7435" max="7435" width="6.28515625" style="27" customWidth="1"/>
    <col min="7436" max="7436" width="7.28515625" style="27" customWidth="1"/>
    <col min="7437" max="7437" width="5.42578125" style="27" customWidth="1"/>
    <col min="7438" max="7438" width="6.7109375" style="27" customWidth="1"/>
    <col min="7439" max="7439" width="8.28515625" style="27" customWidth="1"/>
    <col min="7440" max="7440" width="5.42578125" style="27" customWidth="1"/>
    <col min="7441" max="7441" width="6.5703125" style="27" customWidth="1"/>
    <col min="7442" max="7442" width="7.42578125" style="27" customWidth="1"/>
    <col min="7443" max="7443" width="5.140625" style="27" customWidth="1"/>
    <col min="7444" max="7680" width="9.140625" style="27"/>
    <col min="7681" max="7681" width="39.140625" style="27" customWidth="1"/>
    <col min="7682" max="7682" width="6.7109375" style="27" customWidth="1"/>
    <col min="7683" max="7683" width="7.7109375" style="27" customWidth="1"/>
    <col min="7684" max="7684" width="4.5703125" style="27" customWidth="1"/>
    <col min="7685" max="7685" width="6.7109375" style="27" customWidth="1"/>
    <col min="7686" max="7686" width="7.42578125" style="27" customWidth="1"/>
    <col min="7687" max="7687" width="5.140625" style="27" customWidth="1"/>
    <col min="7688" max="7688" width="6.5703125" style="27" customWidth="1"/>
    <col min="7689" max="7689" width="7.7109375" style="27" customWidth="1"/>
    <col min="7690" max="7690" width="5.28515625" style="27" customWidth="1"/>
    <col min="7691" max="7691" width="6.28515625" style="27" customWidth="1"/>
    <col min="7692" max="7692" width="7.28515625" style="27" customWidth="1"/>
    <col min="7693" max="7693" width="5.42578125" style="27" customWidth="1"/>
    <col min="7694" max="7694" width="6.7109375" style="27" customWidth="1"/>
    <col min="7695" max="7695" width="8.28515625" style="27" customWidth="1"/>
    <col min="7696" max="7696" width="5.42578125" style="27" customWidth="1"/>
    <col min="7697" max="7697" width="6.5703125" style="27" customWidth="1"/>
    <col min="7698" max="7698" width="7.42578125" style="27" customWidth="1"/>
    <col min="7699" max="7699" width="5.140625" style="27" customWidth="1"/>
    <col min="7700" max="7936" width="9.140625" style="27"/>
    <col min="7937" max="7937" width="39.140625" style="27" customWidth="1"/>
    <col min="7938" max="7938" width="6.7109375" style="27" customWidth="1"/>
    <col min="7939" max="7939" width="7.7109375" style="27" customWidth="1"/>
    <col min="7940" max="7940" width="4.5703125" style="27" customWidth="1"/>
    <col min="7941" max="7941" width="6.7109375" style="27" customWidth="1"/>
    <col min="7942" max="7942" width="7.42578125" style="27" customWidth="1"/>
    <col min="7943" max="7943" width="5.140625" style="27" customWidth="1"/>
    <col min="7944" max="7944" width="6.5703125" style="27" customWidth="1"/>
    <col min="7945" max="7945" width="7.7109375" style="27" customWidth="1"/>
    <col min="7946" max="7946" width="5.28515625" style="27" customWidth="1"/>
    <col min="7947" max="7947" width="6.28515625" style="27" customWidth="1"/>
    <col min="7948" max="7948" width="7.28515625" style="27" customWidth="1"/>
    <col min="7949" max="7949" width="5.42578125" style="27" customWidth="1"/>
    <col min="7950" max="7950" width="6.7109375" style="27" customWidth="1"/>
    <col min="7951" max="7951" width="8.28515625" style="27" customWidth="1"/>
    <col min="7952" max="7952" width="5.42578125" style="27" customWidth="1"/>
    <col min="7953" max="7953" width="6.5703125" style="27" customWidth="1"/>
    <col min="7954" max="7954" width="7.42578125" style="27" customWidth="1"/>
    <col min="7955" max="7955" width="5.140625" style="27" customWidth="1"/>
    <col min="7956" max="8192" width="9.140625" style="27"/>
    <col min="8193" max="8193" width="39.140625" style="27" customWidth="1"/>
    <col min="8194" max="8194" width="6.7109375" style="27" customWidth="1"/>
    <col min="8195" max="8195" width="7.7109375" style="27" customWidth="1"/>
    <col min="8196" max="8196" width="4.5703125" style="27" customWidth="1"/>
    <col min="8197" max="8197" width="6.7109375" style="27" customWidth="1"/>
    <col min="8198" max="8198" width="7.42578125" style="27" customWidth="1"/>
    <col min="8199" max="8199" width="5.140625" style="27" customWidth="1"/>
    <col min="8200" max="8200" width="6.5703125" style="27" customWidth="1"/>
    <col min="8201" max="8201" width="7.7109375" style="27" customWidth="1"/>
    <col min="8202" max="8202" width="5.28515625" style="27" customWidth="1"/>
    <col min="8203" max="8203" width="6.28515625" style="27" customWidth="1"/>
    <col min="8204" max="8204" width="7.28515625" style="27" customWidth="1"/>
    <col min="8205" max="8205" width="5.42578125" style="27" customWidth="1"/>
    <col min="8206" max="8206" width="6.7109375" style="27" customWidth="1"/>
    <col min="8207" max="8207" width="8.28515625" style="27" customWidth="1"/>
    <col min="8208" max="8208" width="5.42578125" style="27" customWidth="1"/>
    <col min="8209" max="8209" width="6.5703125" style="27" customWidth="1"/>
    <col min="8210" max="8210" width="7.42578125" style="27" customWidth="1"/>
    <col min="8211" max="8211" width="5.140625" style="27" customWidth="1"/>
    <col min="8212" max="8448" width="9.140625" style="27"/>
    <col min="8449" max="8449" width="39.140625" style="27" customWidth="1"/>
    <col min="8450" max="8450" width="6.7109375" style="27" customWidth="1"/>
    <col min="8451" max="8451" width="7.7109375" style="27" customWidth="1"/>
    <col min="8452" max="8452" width="4.5703125" style="27" customWidth="1"/>
    <col min="8453" max="8453" width="6.7109375" style="27" customWidth="1"/>
    <col min="8454" max="8454" width="7.42578125" style="27" customWidth="1"/>
    <col min="8455" max="8455" width="5.140625" style="27" customWidth="1"/>
    <col min="8456" max="8456" width="6.5703125" style="27" customWidth="1"/>
    <col min="8457" max="8457" width="7.7109375" style="27" customWidth="1"/>
    <col min="8458" max="8458" width="5.28515625" style="27" customWidth="1"/>
    <col min="8459" max="8459" width="6.28515625" style="27" customWidth="1"/>
    <col min="8460" max="8460" width="7.28515625" style="27" customWidth="1"/>
    <col min="8461" max="8461" width="5.42578125" style="27" customWidth="1"/>
    <col min="8462" max="8462" width="6.7109375" style="27" customWidth="1"/>
    <col min="8463" max="8463" width="8.28515625" style="27" customWidth="1"/>
    <col min="8464" max="8464" width="5.42578125" style="27" customWidth="1"/>
    <col min="8465" max="8465" width="6.5703125" style="27" customWidth="1"/>
    <col min="8466" max="8466" width="7.42578125" style="27" customWidth="1"/>
    <col min="8467" max="8467" width="5.140625" style="27" customWidth="1"/>
    <col min="8468" max="8704" width="9.140625" style="27"/>
    <col min="8705" max="8705" width="39.140625" style="27" customWidth="1"/>
    <col min="8706" max="8706" width="6.7109375" style="27" customWidth="1"/>
    <col min="8707" max="8707" width="7.7109375" style="27" customWidth="1"/>
    <col min="8708" max="8708" width="4.5703125" style="27" customWidth="1"/>
    <col min="8709" max="8709" width="6.7109375" style="27" customWidth="1"/>
    <col min="8710" max="8710" width="7.42578125" style="27" customWidth="1"/>
    <col min="8711" max="8711" width="5.140625" style="27" customWidth="1"/>
    <col min="8712" max="8712" width="6.5703125" style="27" customWidth="1"/>
    <col min="8713" max="8713" width="7.7109375" style="27" customWidth="1"/>
    <col min="8714" max="8714" width="5.28515625" style="27" customWidth="1"/>
    <col min="8715" max="8715" width="6.28515625" style="27" customWidth="1"/>
    <col min="8716" max="8716" width="7.28515625" style="27" customWidth="1"/>
    <col min="8717" max="8717" width="5.42578125" style="27" customWidth="1"/>
    <col min="8718" max="8718" width="6.7109375" style="27" customWidth="1"/>
    <col min="8719" max="8719" width="8.28515625" style="27" customWidth="1"/>
    <col min="8720" max="8720" width="5.42578125" style="27" customWidth="1"/>
    <col min="8721" max="8721" width="6.5703125" style="27" customWidth="1"/>
    <col min="8722" max="8722" width="7.42578125" style="27" customWidth="1"/>
    <col min="8723" max="8723" width="5.140625" style="27" customWidth="1"/>
    <col min="8724" max="8960" width="9.140625" style="27"/>
    <col min="8961" max="8961" width="39.140625" style="27" customWidth="1"/>
    <col min="8962" max="8962" width="6.7109375" style="27" customWidth="1"/>
    <col min="8963" max="8963" width="7.7109375" style="27" customWidth="1"/>
    <col min="8964" max="8964" width="4.5703125" style="27" customWidth="1"/>
    <col min="8965" max="8965" width="6.7109375" style="27" customWidth="1"/>
    <col min="8966" max="8966" width="7.42578125" style="27" customWidth="1"/>
    <col min="8967" max="8967" width="5.140625" style="27" customWidth="1"/>
    <col min="8968" max="8968" width="6.5703125" style="27" customWidth="1"/>
    <col min="8969" max="8969" width="7.7109375" style="27" customWidth="1"/>
    <col min="8970" max="8970" width="5.28515625" style="27" customWidth="1"/>
    <col min="8971" max="8971" width="6.28515625" style="27" customWidth="1"/>
    <col min="8972" max="8972" width="7.28515625" style="27" customWidth="1"/>
    <col min="8973" max="8973" width="5.42578125" style="27" customWidth="1"/>
    <col min="8974" max="8974" width="6.7109375" style="27" customWidth="1"/>
    <col min="8975" max="8975" width="8.28515625" style="27" customWidth="1"/>
    <col min="8976" max="8976" width="5.42578125" style="27" customWidth="1"/>
    <col min="8977" max="8977" width="6.5703125" style="27" customWidth="1"/>
    <col min="8978" max="8978" width="7.42578125" style="27" customWidth="1"/>
    <col min="8979" max="8979" width="5.140625" style="27" customWidth="1"/>
    <col min="8980" max="9216" width="9.140625" style="27"/>
    <col min="9217" max="9217" width="39.140625" style="27" customWidth="1"/>
    <col min="9218" max="9218" width="6.7109375" style="27" customWidth="1"/>
    <col min="9219" max="9219" width="7.7109375" style="27" customWidth="1"/>
    <col min="9220" max="9220" width="4.5703125" style="27" customWidth="1"/>
    <col min="9221" max="9221" width="6.7109375" style="27" customWidth="1"/>
    <col min="9222" max="9222" width="7.42578125" style="27" customWidth="1"/>
    <col min="9223" max="9223" width="5.140625" style="27" customWidth="1"/>
    <col min="9224" max="9224" width="6.5703125" style="27" customWidth="1"/>
    <col min="9225" max="9225" width="7.7109375" style="27" customWidth="1"/>
    <col min="9226" max="9226" width="5.28515625" style="27" customWidth="1"/>
    <col min="9227" max="9227" width="6.28515625" style="27" customWidth="1"/>
    <col min="9228" max="9228" width="7.28515625" style="27" customWidth="1"/>
    <col min="9229" max="9229" width="5.42578125" style="27" customWidth="1"/>
    <col min="9230" max="9230" width="6.7109375" style="27" customWidth="1"/>
    <col min="9231" max="9231" width="8.28515625" style="27" customWidth="1"/>
    <col min="9232" max="9232" width="5.42578125" style="27" customWidth="1"/>
    <col min="9233" max="9233" width="6.5703125" style="27" customWidth="1"/>
    <col min="9234" max="9234" width="7.42578125" style="27" customWidth="1"/>
    <col min="9235" max="9235" width="5.140625" style="27" customWidth="1"/>
    <col min="9236" max="9472" width="9.140625" style="27"/>
    <col min="9473" max="9473" width="39.140625" style="27" customWidth="1"/>
    <col min="9474" max="9474" width="6.7109375" style="27" customWidth="1"/>
    <col min="9475" max="9475" width="7.7109375" style="27" customWidth="1"/>
    <col min="9476" max="9476" width="4.5703125" style="27" customWidth="1"/>
    <col min="9477" max="9477" width="6.7109375" style="27" customWidth="1"/>
    <col min="9478" max="9478" width="7.42578125" style="27" customWidth="1"/>
    <col min="9479" max="9479" width="5.140625" style="27" customWidth="1"/>
    <col min="9480" max="9480" width="6.5703125" style="27" customWidth="1"/>
    <col min="9481" max="9481" width="7.7109375" style="27" customWidth="1"/>
    <col min="9482" max="9482" width="5.28515625" style="27" customWidth="1"/>
    <col min="9483" max="9483" width="6.28515625" style="27" customWidth="1"/>
    <col min="9484" max="9484" width="7.28515625" style="27" customWidth="1"/>
    <col min="9485" max="9485" width="5.42578125" style="27" customWidth="1"/>
    <col min="9486" max="9486" width="6.7109375" style="27" customWidth="1"/>
    <col min="9487" max="9487" width="8.28515625" style="27" customWidth="1"/>
    <col min="9488" max="9488" width="5.42578125" style="27" customWidth="1"/>
    <col min="9489" max="9489" width="6.5703125" style="27" customWidth="1"/>
    <col min="9490" max="9490" width="7.42578125" style="27" customWidth="1"/>
    <col min="9491" max="9491" width="5.140625" style="27" customWidth="1"/>
    <col min="9492" max="9728" width="9.140625" style="27"/>
    <col min="9729" max="9729" width="39.140625" style="27" customWidth="1"/>
    <col min="9730" max="9730" width="6.7109375" style="27" customWidth="1"/>
    <col min="9731" max="9731" width="7.7109375" style="27" customWidth="1"/>
    <col min="9732" max="9732" width="4.5703125" style="27" customWidth="1"/>
    <col min="9733" max="9733" width="6.7109375" style="27" customWidth="1"/>
    <col min="9734" max="9734" width="7.42578125" style="27" customWidth="1"/>
    <col min="9735" max="9735" width="5.140625" style="27" customWidth="1"/>
    <col min="9736" max="9736" width="6.5703125" style="27" customWidth="1"/>
    <col min="9737" max="9737" width="7.7109375" style="27" customWidth="1"/>
    <col min="9738" max="9738" width="5.28515625" style="27" customWidth="1"/>
    <col min="9739" max="9739" width="6.28515625" style="27" customWidth="1"/>
    <col min="9740" max="9740" width="7.28515625" style="27" customWidth="1"/>
    <col min="9741" max="9741" width="5.42578125" style="27" customWidth="1"/>
    <col min="9742" max="9742" width="6.7109375" style="27" customWidth="1"/>
    <col min="9743" max="9743" width="8.28515625" style="27" customWidth="1"/>
    <col min="9744" max="9744" width="5.42578125" style="27" customWidth="1"/>
    <col min="9745" max="9745" width="6.5703125" style="27" customWidth="1"/>
    <col min="9746" max="9746" width="7.42578125" style="27" customWidth="1"/>
    <col min="9747" max="9747" width="5.140625" style="27" customWidth="1"/>
    <col min="9748" max="9984" width="9.140625" style="27"/>
    <col min="9985" max="9985" width="39.140625" style="27" customWidth="1"/>
    <col min="9986" max="9986" width="6.7109375" style="27" customWidth="1"/>
    <col min="9987" max="9987" width="7.7109375" style="27" customWidth="1"/>
    <col min="9988" max="9988" width="4.5703125" style="27" customWidth="1"/>
    <col min="9989" max="9989" width="6.7109375" style="27" customWidth="1"/>
    <col min="9990" max="9990" width="7.42578125" style="27" customWidth="1"/>
    <col min="9991" max="9991" width="5.140625" style="27" customWidth="1"/>
    <col min="9992" max="9992" width="6.5703125" style="27" customWidth="1"/>
    <col min="9993" max="9993" width="7.7109375" style="27" customWidth="1"/>
    <col min="9994" max="9994" width="5.28515625" style="27" customWidth="1"/>
    <col min="9995" max="9995" width="6.28515625" style="27" customWidth="1"/>
    <col min="9996" max="9996" width="7.28515625" style="27" customWidth="1"/>
    <col min="9997" max="9997" width="5.42578125" style="27" customWidth="1"/>
    <col min="9998" max="9998" width="6.7109375" style="27" customWidth="1"/>
    <col min="9999" max="9999" width="8.28515625" style="27" customWidth="1"/>
    <col min="10000" max="10000" width="5.42578125" style="27" customWidth="1"/>
    <col min="10001" max="10001" width="6.5703125" style="27" customWidth="1"/>
    <col min="10002" max="10002" width="7.42578125" style="27" customWidth="1"/>
    <col min="10003" max="10003" width="5.140625" style="27" customWidth="1"/>
    <col min="10004" max="10240" width="9.140625" style="27"/>
    <col min="10241" max="10241" width="39.140625" style="27" customWidth="1"/>
    <col min="10242" max="10242" width="6.7109375" style="27" customWidth="1"/>
    <col min="10243" max="10243" width="7.7109375" style="27" customWidth="1"/>
    <col min="10244" max="10244" width="4.5703125" style="27" customWidth="1"/>
    <col min="10245" max="10245" width="6.7109375" style="27" customWidth="1"/>
    <col min="10246" max="10246" width="7.42578125" style="27" customWidth="1"/>
    <col min="10247" max="10247" width="5.140625" style="27" customWidth="1"/>
    <col min="10248" max="10248" width="6.5703125" style="27" customWidth="1"/>
    <col min="10249" max="10249" width="7.7109375" style="27" customWidth="1"/>
    <col min="10250" max="10250" width="5.28515625" style="27" customWidth="1"/>
    <col min="10251" max="10251" width="6.28515625" style="27" customWidth="1"/>
    <col min="10252" max="10252" width="7.28515625" style="27" customWidth="1"/>
    <col min="10253" max="10253" width="5.42578125" style="27" customWidth="1"/>
    <col min="10254" max="10254" width="6.7109375" style="27" customWidth="1"/>
    <col min="10255" max="10255" width="8.28515625" style="27" customWidth="1"/>
    <col min="10256" max="10256" width="5.42578125" style="27" customWidth="1"/>
    <col min="10257" max="10257" width="6.5703125" style="27" customWidth="1"/>
    <col min="10258" max="10258" width="7.42578125" style="27" customWidth="1"/>
    <col min="10259" max="10259" width="5.140625" style="27" customWidth="1"/>
    <col min="10260" max="10496" width="9.140625" style="27"/>
    <col min="10497" max="10497" width="39.140625" style="27" customWidth="1"/>
    <col min="10498" max="10498" width="6.7109375" style="27" customWidth="1"/>
    <col min="10499" max="10499" width="7.7109375" style="27" customWidth="1"/>
    <col min="10500" max="10500" width="4.5703125" style="27" customWidth="1"/>
    <col min="10501" max="10501" width="6.7109375" style="27" customWidth="1"/>
    <col min="10502" max="10502" width="7.42578125" style="27" customWidth="1"/>
    <col min="10503" max="10503" width="5.140625" style="27" customWidth="1"/>
    <col min="10504" max="10504" width="6.5703125" style="27" customWidth="1"/>
    <col min="10505" max="10505" width="7.7109375" style="27" customWidth="1"/>
    <col min="10506" max="10506" width="5.28515625" style="27" customWidth="1"/>
    <col min="10507" max="10507" width="6.28515625" style="27" customWidth="1"/>
    <col min="10508" max="10508" width="7.28515625" style="27" customWidth="1"/>
    <col min="10509" max="10509" width="5.42578125" style="27" customWidth="1"/>
    <col min="10510" max="10510" width="6.7109375" style="27" customWidth="1"/>
    <col min="10511" max="10511" width="8.28515625" style="27" customWidth="1"/>
    <col min="10512" max="10512" width="5.42578125" style="27" customWidth="1"/>
    <col min="10513" max="10513" width="6.5703125" style="27" customWidth="1"/>
    <col min="10514" max="10514" width="7.42578125" style="27" customWidth="1"/>
    <col min="10515" max="10515" width="5.140625" style="27" customWidth="1"/>
    <col min="10516" max="10752" width="9.140625" style="27"/>
    <col min="10753" max="10753" width="39.140625" style="27" customWidth="1"/>
    <col min="10754" max="10754" width="6.7109375" style="27" customWidth="1"/>
    <col min="10755" max="10755" width="7.7109375" style="27" customWidth="1"/>
    <col min="10756" max="10756" width="4.5703125" style="27" customWidth="1"/>
    <col min="10757" max="10757" width="6.7109375" style="27" customWidth="1"/>
    <col min="10758" max="10758" width="7.42578125" style="27" customWidth="1"/>
    <col min="10759" max="10759" width="5.140625" style="27" customWidth="1"/>
    <col min="10760" max="10760" width="6.5703125" style="27" customWidth="1"/>
    <col min="10761" max="10761" width="7.7109375" style="27" customWidth="1"/>
    <col min="10762" max="10762" width="5.28515625" style="27" customWidth="1"/>
    <col min="10763" max="10763" width="6.28515625" style="27" customWidth="1"/>
    <col min="10764" max="10764" width="7.28515625" style="27" customWidth="1"/>
    <col min="10765" max="10765" width="5.42578125" style="27" customWidth="1"/>
    <col min="10766" max="10766" width="6.7109375" style="27" customWidth="1"/>
    <col min="10767" max="10767" width="8.28515625" style="27" customWidth="1"/>
    <col min="10768" max="10768" width="5.42578125" style="27" customWidth="1"/>
    <col min="10769" max="10769" width="6.5703125" style="27" customWidth="1"/>
    <col min="10770" max="10770" width="7.42578125" style="27" customWidth="1"/>
    <col min="10771" max="10771" width="5.140625" style="27" customWidth="1"/>
    <col min="10772" max="11008" width="9.140625" style="27"/>
    <col min="11009" max="11009" width="39.140625" style="27" customWidth="1"/>
    <col min="11010" max="11010" width="6.7109375" style="27" customWidth="1"/>
    <col min="11011" max="11011" width="7.7109375" style="27" customWidth="1"/>
    <col min="11012" max="11012" width="4.5703125" style="27" customWidth="1"/>
    <col min="11013" max="11013" width="6.7109375" style="27" customWidth="1"/>
    <col min="11014" max="11014" width="7.42578125" style="27" customWidth="1"/>
    <col min="11015" max="11015" width="5.140625" style="27" customWidth="1"/>
    <col min="11016" max="11016" width="6.5703125" style="27" customWidth="1"/>
    <col min="11017" max="11017" width="7.7109375" style="27" customWidth="1"/>
    <col min="11018" max="11018" width="5.28515625" style="27" customWidth="1"/>
    <col min="11019" max="11019" width="6.28515625" style="27" customWidth="1"/>
    <col min="11020" max="11020" width="7.28515625" style="27" customWidth="1"/>
    <col min="11021" max="11021" width="5.42578125" style="27" customWidth="1"/>
    <col min="11022" max="11022" width="6.7109375" style="27" customWidth="1"/>
    <col min="11023" max="11023" width="8.28515625" style="27" customWidth="1"/>
    <col min="11024" max="11024" width="5.42578125" style="27" customWidth="1"/>
    <col min="11025" max="11025" width="6.5703125" style="27" customWidth="1"/>
    <col min="11026" max="11026" width="7.42578125" style="27" customWidth="1"/>
    <col min="11027" max="11027" width="5.140625" style="27" customWidth="1"/>
    <col min="11028" max="11264" width="9.140625" style="27"/>
    <col min="11265" max="11265" width="39.140625" style="27" customWidth="1"/>
    <col min="11266" max="11266" width="6.7109375" style="27" customWidth="1"/>
    <col min="11267" max="11267" width="7.7109375" style="27" customWidth="1"/>
    <col min="11268" max="11268" width="4.5703125" style="27" customWidth="1"/>
    <col min="11269" max="11269" width="6.7109375" style="27" customWidth="1"/>
    <col min="11270" max="11270" width="7.42578125" style="27" customWidth="1"/>
    <col min="11271" max="11271" width="5.140625" style="27" customWidth="1"/>
    <col min="11272" max="11272" width="6.5703125" style="27" customWidth="1"/>
    <col min="11273" max="11273" width="7.7109375" style="27" customWidth="1"/>
    <col min="11274" max="11274" width="5.28515625" style="27" customWidth="1"/>
    <col min="11275" max="11275" width="6.28515625" style="27" customWidth="1"/>
    <col min="11276" max="11276" width="7.28515625" style="27" customWidth="1"/>
    <col min="11277" max="11277" width="5.42578125" style="27" customWidth="1"/>
    <col min="11278" max="11278" width="6.7109375" style="27" customWidth="1"/>
    <col min="11279" max="11279" width="8.28515625" style="27" customWidth="1"/>
    <col min="11280" max="11280" width="5.42578125" style="27" customWidth="1"/>
    <col min="11281" max="11281" width="6.5703125" style="27" customWidth="1"/>
    <col min="11282" max="11282" width="7.42578125" style="27" customWidth="1"/>
    <col min="11283" max="11283" width="5.140625" style="27" customWidth="1"/>
    <col min="11284" max="11520" width="9.140625" style="27"/>
    <col min="11521" max="11521" width="39.140625" style="27" customWidth="1"/>
    <col min="11522" max="11522" width="6.7109375" style="27" customWidth="1"/>
    <col min="11523" max="11523" width="7.7109375" style="27" customWidth="1"/>
    <col min="11524" max="11524" width="4.5703125" style="27" customWidth="1"/>
    <col min="11525" max="11525" width="6.7109375" style="27" customWidth="1"/>
    <col min="11526" max="11526" width="7.42578125" style="27" customWidth="1"/>
    <col min="11527" max="11527" width="5.140625" style="27" customWidth="1"/>
    <col min="11528" max="11528" width="6.5703125" style="27" customWidth="1"/>
    <col min="11529" max="11529" width="7.7109375" style="27" customWidth="1"/>
    <col min="11530" max="11530" width="5.28515625" style="27" customWidth="1"/>
    <col min="11531" max="11531" width="6.28515625" style="27" customWidth="1"/>
    <col min="11532" max="11532" width="7.28515625" style="27" customWidth="1"/>
    <col min="11533" max="11533" width="5.42578125" style="27" customWidth="1"/>
    <col min="11534" max="11534" width="6.7109375" style="27" customWidth="1"/>
    <col min="11535" max="11535" width="8.28515625" style="27" customWidth="1"/>
    <col min="11536" max="11536" width="5.42578125" style="27" customWidth="1"/>
    <col min="11537" max="11537" width="6.5703125" style="27" customWidth="1"/>
    <col min="11538" max="11538" width="7.42578125" style="27" customWidth="1"/>
    <col min="11539" max="11539" width="5.140625" style="27" customWidth="1"/>
    <col min="11540" max="11776" width="9.140625" style="27"/>
    <col min="11777" max="11777" width="39.140625" style="27" customWidth="1"/>
    <col min="11778" max="11778" width="6.7109375" style="27" customWidth="1"/>
    <col min="11779" max="11779" width="7.7109375" style="27" customWidth="1"/>
    <col min="11780" max="11780" width="4.5703125" style="27" customWidth="1"/>
    <col min="11781" max="11781" width="6.7109375" style="27" customWidth="1"/>
    <col min="11782" max="11782" width="7.42578125" style="27" customWidth="1"/>
    <col min="11783" max="11783" width="5.140625" style="27" customWidth="1"/>
    <col min="11784" max="11784" width="6.5703125" style="27" customWidth="1"/>
    <col min="11785" max="11785" width="7.7109375" style="27" customWidth="1"/>
    <col min="11786" max="11786" width="5.28515625" style="27" customWidth="1"/>
    <col min="11787" max="11787" width="6.28515625" style="27" customWidth="1"/>
    <col min="11788" max="11788" width="7.28515625" style="27" customWidth="1"/>
    <col min="11789" max="11789" width="5.42578125" style="27" customWidth="1"/>
    <col min="11790" max="11790" width="6.7109375" style="27" customWidth="1"/>
    <col min="11791" max="11791" width="8.28515625" style="27" customWidth="1"/>
    <col min="11792" max="11792" width="5.42578125" style="27" customWidth="1"/>
    <col min="11793" max="11793" width="6.5703125" style="27" customWidth="1"/>
    <col min="11794" max="11794" width="7.42578125" style="27" customWidth="1"/>
    <col min="11795" max="11795" width="5.140625" style="27" customWidth="1"/>
    <col min="11796" max="12032" width="9.140625" style="27"/>
    <col min="12033" max="12033" width="39.140625" style="27" customWidth="1"/>
    <col min="12034" max="12034" width="6.7109375" style="27" customWidth="1"/>
    <col min="12035" max="12035" width="7.7109375" style="27" customWidth="1"/>
    <col min="12036" max="12036" width="4.5703125" style="27" customWidth="1"/>
    <col min="12037" max="12037" width="6.7109375" style="27" customWidth="1"/>
    <col min="12038" max="12038" width="7.42578125" style="27" customWidth="1"/>
    <col min="12039" max="12039" width="5.140625" style="27" customWidth="1"/>
    <col min="12040" max="12040" width="6.5703125" style="27" customWidth="1"/>
    <col min="12041" max="12041" width="7.7109375" style="27" customWidth="1"/>
    <col min="12042" max="12042" width="5.28515625" style="27" customWidth="1"/>
    <col min="12043" max="12043" width="6.28515625" style="27" customWidth="1"/>
    <col min="12044" max="12044" width="7.28515625" style="27" customWidth="1"/>
    <col min="12045" max="12045" width="5.42578125" style="27" customWidth="1"/>
    <col min="12046" max="12046" width="6.7109375" style="27" customWidth="1"/>
    <col min="12047" max="12047" width="8.28515625" style="27" customWidth="1"/>
    <col min="12048" max="12048" width="5.42578125" style="27" customWidth="1"/>
    <col min="12049" max="12049" width="6.5703125" style="27" customWidth="1"/>
    <col min="12050" max="12050" width="7.42578125" style="27" customWidth="1"/>
    <col min="12051" max="12051" width="5.140625" style="27" customWidth="1"/>
    <col min="12052" max="12288" width="9.140625" style="27"/>
    <col min="12289" max="12289" width="39.140625" style="27" customWidth="1"/>
    <col min="12290" max="12290" width="6.7109375" style="27" customWidth="1"/>
    <col min="12291" max="12291" width="7.7109375" style="27" customWidth="1"/>
    <col min="12292" max="12292" width="4.5703125" style="27" customWidth="1"/>
    <col min="12293" max="12293" width="6.7109375" style="27" customWidth="1"/>
    <col min="12294" max="12294" width="7.42578125" style="27" customWidth="1"/>
    <col min="12295" max="12295" width="5.140625" style="27" customWidth="1"/>
    <col min="12296" max="12296" width="6.5703125" style="27" customWidth="1"/>
    <col min="12297" max="12297" width="7.7109375" style="27" customWidth="1"/>
    <col min="12298" max="12298" width="5.28515625" style="27" customWidth="1"/>
    <col min="12299" max="12299" width="6.28515625" style="27" customWidth="1"/>
    <col min="12300" max="12300" width="7.28515625" style="27" customWidth="1"/>
    <col min="12301" max="12301" width="5.42578125" style="27" customWidth="1"/>
    <col min="12302" max="12302" width="6.7109375" style="27" customWidth="1"/>
    <col min="12303" max="12303" width="8.28515625" style="27" customWidth="1"/>
    <col min="12304" max="12304" width="5.42578125" style="27" customWidth="1"/>
    <col min="12305" max="12305" width="6.5703125" style="27" customWidth="1"/>
    <col min="12306" max="12306" width="7.42578125" style="27" customWidth="1"/>
    <col min="12307" max="12307" width="5.140625" style="27" customWidth="1"/>
    <col min="12308" max="12544" width="9.140625" style="27"/>
    <col min="12545" max="12545" width="39.140625" style="27" customWidth="1"/>
    <col min="12546" max="12546" width="6.7109375" style="27" customWidth="1"/>
    <col min="12547" max="12547" width="7.7109375" style="27" customWidth="1"/>
    <col min="12548" max="12548" width="4.5703125" style="27" customWidth="1"/>
    <col min="12549" max="12549" width="6.7109375" style="27" customWidth="1"/>
    <col min="12550" max="12550" width="7.42578125" style="27" customWidth="1"/>
    <col min="12551" max="12551" width="5.140625" style="27" customWidth="1"/>
    <col min="12552" max="12552" width="6.5703125" style="27" customWidth="1"/>
    <col min="12553" max="12553" width="7.7109375" style="27" customWidth="1"/>
    <col min="12554" max="12554" width="5.28515625" style="27" customWidth="1"/>
    <col min="12555" max="12555" width="6.28515625" style="27" customWidth="1"/>
    <col min="12556" max="12556" width="7.28515625" style="27" customWidth="1"/>
    <col min="12557" max="12557" width="5.42578125" style="27" customWidth="1"/>
    <col min="12558" max="12558" width="6.7109375" style="27" customWidth="1"/>
    <col min="12559" max="12559" width="8.28515625" style="27" customWidth="1"/>
    <col min="12560" max="12560" width="5.42578125" style="27" customWidth="1"/>
    <col min="12561" max="12561" width="6.5703125" style="27" customWidth="1"/>
    <col min="12562" max="12562" width="7.42578125" style="27" customWidth="1"/>
    <col min="12563" max="12563" width="5.140625" style="27" customWidth="1"/>
    <col min="12564" max="12800" width="9.140625" style="27"/>
    <col min="12801" max="12801" width="39.140625" style="27" customWidth="1"/>
    <col min="12802" max="12802" width="6.7109375" style="27" customWidth="1"/>
    <col min="12803" max="12803" width="7.7109375" style="27" customWidth="1"/>
    <col min="12804" max="12804" width="4.5703125" style="27" customWidth="1"/>
    <col min="12805" max="12805" width="6.7109375" style="27" customWidth="1"/>
    <col min="12806" max="12806" width="7.42578125" style="27" customWidth="1"/>
    <col min="12807" max="12807" width="5.140625" style="27" customWidth="1"/>
    <col min="12808" max="12808" width="6.5703125" style="27" customWidth="1"/>
    <col min="12809" max="12809" width="7.7109375" style="27" customWidth="1"/>
    <col min="12810" max="12810" width="5.28515625" style="27" customWidth="1"/>
    <col min="12811" max="12811" width="6.28515625" style="27" customWidth="1"/>
    <col min="12812" max="12812" width="7.28515625" style="27" customWidth="1"/>
    <col min="12813" max="12813" width="5.42578125" style="27" customWidth="1"/>
    <col min="12814" max="12814" width="6.7109375" style="27" customWidth="1"/>
    <col min="12815" max="12815" width="8.28515625" style="27" customWidth="1"/>
    <col min="12816" max="12816" width="5.42578125" style="27" customWidth="1"/>
    <col min="12817" max="12817" width="6.5703125" style="27" customWidth="1"/>
    <col min="12818" max="12818" width="7.42578125" style="27" customWidth="1"/>
    <col min="12819" max="12819" width="5.140625" style="27" customWidth="1"/>
    <col min="12820" max="13056" width="9.140625" style="27"/>
    <col min="13057" max="13057" width="39.140625" style="27" customWidth="1"/>
    <col min="13058" max="13058" width="6.7109375" style="27" customWidth="1"/>
    <col min="13059" max="13059" width="7.7109375" style="27" customWidth="1"/>
    <col min="13060" max="13060" width="4.5703125" style="27" customWidth="1"/>
    <col min="13061" max="13061" width="6.7109375" style="27" customWidth="1"/>
    <col min="13062" max="13062" width="7.42578125" style="27" customWidth="1"/>
    <col min="13063" max="13063" width="5.140625" style="27" customWidth="1"/>
    <col min="13064" max="13064" width="6.5703125" style="27" customWidth="1"/>
    <col min="13065" max="13065" width="7.7109375" style="27" customWidth="1"/>
    <col min="13066" max="13066" width="5.28515625" style="27" customWidth="1"/>
    <col min="13067" max="13067" width="6.28515625" style="27" customWidth="1"/>
    <col min="13068" max="13068" width="7.28515625" style="27" customWidth="1"/>
    <col min="13069" max="13069" width="5.42578125" style="27" customWidth="1"/>
    <col min="13070" max="13070" width="6.7109375" style="27" customWidth="1"/>
    <col min="13071" max="13071" width="8.28515625" style="27" customWidth="1"/>
    <col min="13072" max="13072" width="5.42578125" style="27" customWidth="1"/>
    <col min="13073" max="13073" width="6.5703125" style="27" customWidth="1"/>
    <col min="13074" max="13074" width="7.42578125" style="27" customWidth="1"/>
    <col min="13075" max="13075" width="5.140625" style="27" customWidth="1"/>
    <col min="13076" max="13312" width="9.140625" style="27"/>
    <col min="13313" max="13313" width="39.140625" style="27" customWidth="1"/>
    <col min="13314" max="13314" width="6.7109375" style="27" customWidth="1"/>
    <col min="13315" max="13315" width="7.7109375" style="27" customWidth="1"/>
    <col min="13316" max="13316" width="4.5703125" style="27" customWidth="1"/>
    <col min="13317" max="13317" width="6.7109375" style="27" customWidth="1"/>
    <col min="13318" max="13318" width="7.42578125" style="27" customWidth="1"/>
    <col min="13319" max="13319" width="5.140625" style="27" customWidth="1"/>
    <col min="13320" max="13320" width="6.5703125" style="27" customWidth="1"/>
    <col min="13321" max="13321" width="7.7109375" style="27" customWidth="1"/>
    <col min="13322" max="13322" width="5.28515625" style="27" customWidth="1"/>
    <col min="13323" max="13323" width="6.28515625" style="27" customWidth="1"/>
    <col min="13324" max="13324" width="7.28515625" style="27" customWidth="1"/>
    <col min="13325" max="13325" width="5.42578125" style="27" customWidth="1"/>
    <col min="13326" max="13326" width="6.7109375" style="27" customWidth="1"/>
    <col min="13327" max="13327" width="8.28515625" style="27" customWidth="1"/>
    <col min="13328" max="13328" width="5.42578125" style="27" customWidth="1"/>
    <col min="13329" max="13329" width="6.5703125" style="27" customWidth="1"/>
    <col min="13330" max="13330" width="7.42578125" style="27" customWidth="1"/>
    <col min="13331" max="13331" width="5.140625" style="27" customWidth="1"/>
    <col min="13332" max="13568" width="9.140625" style="27"/>
    <col min="13569" max="13569" width="39.140625" style="27" customWidth="1"/>
    <col min="13570" max="13570" width="6.7109375" style="27" customWidth="1"/>
    <col min="13571" max="13571" width="7.7109375" style="27" customWidth="1"/>
    <col min="13572" max="13572" width="4.5703125" style="27" customWidth="1"/>
    <col min="13573" max="13573" width="6.7109375" style="27" customWidth="1"/>
    <col min="13574" max="13574" width="7.42578125" style="27" customWidth="1"/>
    <col min="13575" max="13575" width="5.140625" style="27" customWidth="1"/>
    <col min="13576" max="13576" width="6.5703125" style="27" customWidth="1"/>
    <col min="13577" max="13577" width="7.7109375" style="27" customWidth="1"/>
    <col min="13578" max="13578" width="5.28515625" style="27" customWidth="1"/>
    <col min="13579" max="13579" width="6.28515625" style="27" customWidth="1"/>
    <col min="13580" max="13580" width="7.28515625" style="27" customWidth="1"/>
    <col min="13581" max="13581" width="5.42578125" style="27" customWidth="1"/>
    <col min="13582" max="13582" width="6.7109375" style="27" customWidth="1"/>
    <col min="13583" max="13583" width="8.28515625" style="27" customWidth="1"/>
    <col min="13584" max="13584" width="5.42578125" style="27" customWidth="1"/>
    <col min="13585" max="13585" width="6.5703125" style="27" customWidth="1"/>
    <col min="13586" max="13586" width="7.42578125" style="27" customWidth="1"/>
    <col min="13587" max="13587" width="5.140625" style="27" customWidth="1"/>
    <col min="13588" max="13824" width="9.140625" style="27"/>
    <col min="13825" max="13825" width="39.140625" style="27" customWidth="1"/>
    <col min="13826" max="13826" width="6.7109375" style="27" customWidth="1"/>
    <col min="13827" max="13827" width="7.7109375" style="27" customWidth="1"/>
    <col min="13828" max="13828" width="4.5703125" style="27" customWidth="1"/>
    <col min="13829" max="13829" width="6.7109375" style="27" customWidth="1"/>
    <col min="13830" max="13830" width="7.42578125" style="27" customWidth="1"/>
    <col min="13831" max="13831" width="5.140625" style="27" customWidth="1"/>
    <col min="13832" max="13832" width="6.5703125" style="27" customWidth="1"/>
    <col min="13833" max="13833" width="7.7109375" style="27" customWidth="1"/>
    <col min="13834" max="13834" width="5.28515625" style="27" customWidth="1"/>
    <col min="13835" max="13835" width="6.28515625" style="27" customWidth="1"/>
    <col min="13836" max="13836" width="7.28515625" style="27" customWidth="1"/>
    <col min="13837" max="13837" width="5.42578125" style="27" customWidth="1"/>
    <col min="13838" max="13838" width="6.7109375" style="27" customWidth="1"/>
    <col min="13839" max="13839" width="8.28515625" style="27" customWidth="1"/>
    <col min="13840" max="13840" width="5.42578125" style="27" customWidth="1"/>
    <col min="13841" max="13841" width="6.5703125" style="27" customWidth="1"/>
    <col min="13842" max="13842" width="7.42578125" style="27" customWidth="1"/>
    <col min="13843" max="13843" width="5.140625" style="27" customWidth="1"/>
    <col min="13844" max="14080" width="9.140625" style="27"/>
    <col min="14081" max="14081" width="39.140625" style="27" customWidth="1"/>
    <col min="14082" max="14082" width="6.7109375" style="27" customWidth="1"/>
    <col min="14083" max="14083" width="7.7109375" style="27" customWidth="1"/>
    <col min="14084" max="14084" width="4.5703125" style="27" customWidth="1"/>
    <col min="14085" max="14085" width="6.7109375" style="27" customWidth="1"/>
    <col min="14086" max="14086" width="7.42578125" style="27" customWidth="1"/>
    <col min="14087" max="14087" width="5.140625" style="27" customWidth="1"/>
    <col min="14088" max="14088" width="6.5703125" style="27" customWidth="1"/>
    <col min="14089" max="14089" width="7.7109375" style="27" customWidth="1"/>
    <col min="14090" max="14090" width="5.28515625" style="27" customWidth="1"/>
    <col min="14091" max="14091" width="6.28515625" style="27" customWidth="1"/>
    <col min="14092" max="14092" width="7.28515625" style="27" customWidth="1"/>
    <col min="14093" max="14093" width="5.42578125" style="27" customWidth="1"/>
    <col min="14094" max="14094" width="6.7109375" style="27" customWidth="1"/>
    <col min="14095" max="14095" width="8.28515625" style="27" customWidth="1"/>
    <col min="14096" max="14096" width="5.42578125" style="27" customWidth="1"/>
    <col min="14097" max="14097" width="6.5703125" style="27" customWidth="1"/>
    <col min="14098" max="14098" width="7.42578125" style="27" customWidth="1"/>
    <col min="14099" max="14099" width="5.140625" style="27" customWidth="1"/>
    <col min="14100" max="14336" width="9.140625" style="27"/>
    <col min="14337" max="14337" width="39.140625" style="27" customWidth="1"/>
    <col min="14338" max="14338" width="6.7109375" style="27" customWidth="1"/>
    <col min="14339" max="14339" width="7.7109375" style="27" customWidth="1"/>
    <col min="14340" max="14340" width="4.5703125" style="27" customWidth="1"/>
    <col min="14341" max="14341" width="6.7109375" style="27" customWidth="1"/>
    <col min="14342" max="14342" width="7.42578125" style="27" customWidth="1"/>
    <col min="14343" max="14343" width="5.140625" style="27" customWidth="1"/>
    <col min="14344" max="14344" width="6.5703125" style="27" customWidth="1"/>
    <col min="14345" max="14345" width="7.7109375" style="27" customWidth="1"/>
    <col min="14346" max="14346" width="5.28515625" style="27" customWidth="1"/>
    <col min="14347" max="14347" width="6.28515625" style="27" customWidth="1"/>
    <col min="14348" max="14348" width="7.28515625" style="27" customWidth="1"/>
    <col min="14349" max="14349" width="5.42578125" style="27" customWidth="1"/>
    <col min="14350" max="14350" width="6.7109375" style="27" customWidth="1"/>
    <col min="14351" max="14351" width="8.28515625" style="27" customWidth="1"/>
    <col min="14352" max="14352" width="5.42578125" style="27" customWidth="1"/>
    <col min="14353" max="14353" width="6.5703125" style="27" customWidth="1"/>
    <col min="14354" max="14354" width="7.42578125" style="27" customWidth="1"/>
    <col min="14355" max="14355" width="5.140625" style="27" customWidth="1"/>
    <col min="14356" max="14592" width="9.140625" style="27"/>
    <col min="14593" max="14593" width="39.140625" style="27" customWidth="1"/>
    <col min="14594" max="14594" width="6.7109375" style="27" customWidth="1"/>
    <col min="14595" max="14595" width="7.7109375" style="27" customWidth="1"/>
    <col min="14596" max="14596" width="4.5703125" style="27" customWidth="1"/>
    <col min="14597" max="14597" width="6.7109375" style="27" customWidth="1"/>
    <col min="14598" max="14598" width="7.42578125" style="27" customWidth="1"/>
    <col min="14599" max="14599" width="5.140625" style="27" customWidth="1"/>
    <col min="14600" max="14600" width="6.5703125" style="27" customWidth="1"/>
    <col min="14601" max="14601" width="7.7109375" style="27" customWidth="1"/>
    <col min="14602" max="14602" width="5.28515625" style="27" customWidth="1"/>
    <col min="14603" max="14603" width="6.28515625" style="27" customWidth="1"/>
    <col min="14604" max="14604" width="7.28515625" style="27" customWidth="1"/>
    <col min="14605" max="14605" width="5.42578125" style="27" customWidth="1"/>
    <col min="14606" max="14606" width="6.7109375" style="27" customWidth="1"/>
    <col min="14607" max="14607" width="8.28515625" style="27" customWidth="1"/>
    <col min="14608" max="14608" width="5.42578125" style="27" customWidth="1"/>
    <col min="14609" max="14609" width="6.5703125" style="27" customWidth="1"/>
    <col min="14610" max="14610" width="7.42578125" style="27" customWidth="1"/>
    <col min="14611" max="14611" width="5.140625" style="27" customWidth="1"/>
    <col min="14612" max="14848" width="9.140625" style="27"/>
    <col min="14849" max="14849" width="39.140625" style="27" customWidth="1"/>
    <col min="14850" max="14850" width="6.7109375" style="27" customWidth="1"/>
    <col min="14851" max="14851" width="7.7109375" style="27" customWidth="1"/>
    <col min="14852" max="14852" width="4.5703125" style="27" customWidth="1"/>
    <col min="14853" max="14853" width="6.7109375" style="27" customWidth="1"/>
    <col min="14854" max="14854" width="7.42578125" style="27" customWidth="1"/>
    <col min="14855" max="14855" width="5.140625" style="27" customWidth="1"/>
    <col min="14856" max="14856" width="6.5703125" style="27" customWidth="1"/>
    <col min="14857" max="14857" width="7.7109375" style="27" customWidth="1"/>
    <col min="14858" max="14858" width="5.28515625" style="27" customWidth="1"/>
    <col min="14859" max="14859" width="6.28515625" style="27" customWidth="1"/>
    <col min="14860" max="14860" width="7.28515625" style="27" customWidth="1"/>
    <col min="14861" max="14861" width="5.42578125" style="27" customWidth="1"/>
    <col min="14862" max="14862" width="6.7109375" style="27" customWidth="1"/>
    <col min="14863" max="14863" width="8.28515625" style="27" customWidth="1"/>
    <col min="14864" max="14864" width="5.42578125" style="27" customWidth="1"/>
    <col min="14865" max="14865" width="6.5703125" style="27" customWidth="1"/>
    <col min="14866" max="14866" width="7.42578125" style="27" customWidth="1"/>
    <col min="14867" max="14867" width="5.140625" style="27" customWidth="1"/>
    <col min="14868" max="15104" width="9.140625" style="27"/>
    <col min="15105" max="15105" width="39.140625" style="27" customWidth="1"/>
    <col min="15106" max="15106" width="6.7109375" style="27" customWidth="1"/>
    <col min="15107" max="15107" width="7.7109375" style="27" customWidth="1"/>
    <col min="15108" max="15108" width="4.5703125" style="27" customWidth="1"/>
    <col min="15109" max="15109" width="6.7109375" style="27" customWidth="1"/>
    <col min="15110" max="15110" width="7.42578125" style="27" customWidth="1"/>
    <col min="15111" max="15111" width="5.140625" style="27" customWidth="1"/>
    <col min="15112" max="15112" width="6.5703125" style="27" customWidth="1"/>
    <col min="15113" max="15113" width="7.7109375" style="27" customWidth="1"/>
    <col min="15114" max="15114" width="5.28515625" style="27" customWidth="1"/>
    <col min="15115" max="15115" width="6.28515625" style="27" customWidth="1"/>
    <col min="15116" max="15116" width="7.28515625" style="27" customWidth="1"/>
    <col min="15117" max="15117" width="5.42578125" style="27" customWidth="1"/>
    <col min="15118" max="15118" width="6.7109375" style="27" customWidth="1"/>
    <col min="15119" max="15119" width="8.28515625" style="27" customWidth="1"/>
    <col min="15120" max="15120" width="5.42578125" style="27" customWidth="1"/>
    <col min="15121" max="15121" width="6.5703125" style="27" customWidth="1"/>
    <col min="15122" max="15122" width="7.42578125" style="27" customWidth="1"/>
    <col min="15123" max="15123" width="5.140625" style="27" customWidth="1"/>
    <col min="15124" max="15360" width="9.140625" style="27"/>
    <col min="15361" max="15361" width="39.140625" style="27" customWidth="1"/>
    <col min="15362" max="15362" width="6.7109375" style="27" customWidth="1"/>
    <col min="15363" max="15363" width="7.7109375" style="27" customWidth="1"/>
    <col min="15364" max="15364" width="4.5703125" style="27" customWidth="1"/>
    <col min="15365" max="15365" width="6.7109375" style="27" customWidth="1"/>
    <col min="15366" max="15366" width="7.42578125" style="27" customWidth="1"/>
    <col min="15367" max="15367" width="5.140625" style="27" customWidth="1"/>
    <col min="15368" max="15368" width="6.5703125" style="27" customWidth="1"/>
    <col min="15369" max="15369" width="7.7109375" style="27" customWidth="1"/>
    <col min="15370" max="15370" width="5.28515625" style="27" customWidth="1"/>
    <col min="15371" max="15371" width="6.28515625" style="27" customWidth="1"/>
    <col min="15372" max="15372" width="7.28515625" style="27" customWidth="1"/>
    <col min="15373" max="15373" width="5.42578125" style="27" customWidth="1"/>
    <col min="15374" max="15374" width="6.7109375" style="27" customWidth="1"/>
    <col min="15375" max="15375" width="8.28515625" style="27" customWidth="1"/>
    <col min="15376" max="15376" width="5.42578125" style="27" customWidth="1"/>
    <col min="15377" max="15377" width="6.5703125" style="27" customWidth="1"/>
    <col min="15378" max="15378" width="7.42578125" style="27" customWidth="1"/>
    <col min="15379" max="15379" width="5.140625" style="27" customWidth="1"/>
    <col min="15380" max="15616" width="9.140625" style="27"/>
    <col min="15617" max="15617" width="39.140625" style="27" customWidth="1"/>
    <col min="15618" max="15618" width="6.7109375" style="27" customWidth="1"/>
    <col min="15619" max="15619" width="7.7109375" style="27" customWidth="1"/>
    <col min="15620" max="15620" width="4.5703125" style="27" customWidth="1"/>
    <col min="15621" max="15621" width="6.7109375" style="27" customWidth="1"/>
    <col min="15622" max="15622" width="7.42578125" style="27" customWidth="1"/>
    <col min="15623" max="15623" width="5.140625" style="27" customWidth="1"/>
    <col min="15624" max="15624" width="6.5703125" style="27" customWidth="1"/>
    <col min="15625" max="15625" width="7.7109375" style="27" customWidth="1"/>
    <col min="15626" max="15626" width="5.28515625" style="27" customWidth="1"/>
    <col min="15627" max="15627" width="6.28515625" style="27" customWidth="1"/>
    <col min="15628" max="15628" width="7.28515625" style="27" customWidth="1"/>
    <col min="15629" max="15629" width="5.42578125" style="27" customWidth="1"/>
    <col min="15630" max="15630" width="6.7109375" style="27" customWidth="1"/>
    <col min="15631" max="15631" width="8.28515625" style="27" customWidth="1"/>
    <col min="15632" max="15632" width="5.42578125" style="27" customWidth="1"/>
    <col min="15633" max="15633" width="6.5703125" style="27" customWidth="1"/>
    <col min="15634" max="15634" width="7.42578125" style="27" customWidth="1"/>
    <col min="15635" max="15635" width="5.140625" style="27" customWidth="1"/>
    <col min="15636" max="15872" width="9.140625" style="27"/>
    <col min="15873" max="15873" width="39.140625" style="27" customWidth="1"/>
    <col min="15874" max="15874" width="6.7109375" style="27" customWidth="1"/>
    <col min="15875" max="15875" width="7.7109375" style="27" customWidth="1"/>
    <col min="15876" max="15876" width="4.5703125" style="27" customWidth="1"/>
    <col min="15877" max="15877" width="6.7109375" style="27" customWidth="1"/>
    <col min="15878" max="15878" width="7.42578125" style="27" customWidth="1"/>
    <col min="15879" max="15879" width="5.140625" style="27" customWidth="1"/>
    <col min="15880" max="15880" width="6.5703125" style="27" customWidth="1"/>
    <col min="15881" max="15881" width="7.7109375" style="27" customWidth="1"/>
    <col min="15882" max="15882" width="5.28515625" style="27" customWidth="1"/>
    <col min="15883" max="15883" width="6.28515625" style="27" customWidth="1"/>
    <col min="15884" max="15884" width="7.28515625" style="27" customWidth="1"/>
    <col min="15885" max="15885" width="5.42578125" style="27" customWidth="1"/>
    <col min="15886" max="15886" width="6.7109375" style="27" customWidth="1"/>
    <col min="15887" max="15887" width="8.28515625" style="27" customWidth="1"/>
    <col min="15888" max="15888" width="5.42578125" style="27" customWidth="1"/>
    <col min="15889" max="15889" width="6.5703125" style="27" customWidth="1"/>
    <col min="15890" max="15890" width="7.42578125" style="27" customWidth="1"/>
    <col min="15891" max="15891" width="5.140625" style="27" customWidth="1"/>
    <col min="15892" max="16128" width="9.140625" style="27"/>
    <col min="16129" max="16129" width="39.140625" style="27" customWidth="1"/>
    <col min="16130" max="16130" width="6.7109375" style="27" customWidth="1"/>
    <col min="16131" max="16131" width="7.7109375" style="27" customWidth="1"/>
    <col min="16132" max="16132" width="4.5703125" style="27" customWidth="1"/>
    <col min="16133" max="16133" width="6.7109375" style="27" customWidth="1"/>
    <col min="16134" max="16134" width="7.42578125" style="27" customWidth="1"/>
    <col min="16135" max="16135" width="5.140625" style="27" customWidth="1"/>
    <col min="16136" max="16136" width="6.5703125" style="27" customWidth="1"/>
    <col min="16137" max="16137" width="7.7109375" style="27" customWidth="1"/>
    <col min="16138" max="16138" width="5.28515625" style="27" customWidth="1"/>
    <col min="16139" max="16139" width="6.28515625" style="27" customWidth="1"/>
    <col min="16140" max="16140" width="7.28515625" style="27" customWidth="1"/>
    <col min="16141" max="16141" width="5.42578125" style="27" customWidth="1"/>
    <col min="16142" max="16142" width="6.7109375" style="27" customWidth="1"/>
    <col min="16143" max="16143" width="8.28515625" style="27" customWidth="1"/>
    <col min="16144" max="16144" width="5.42578125" style="27" customWidth="1"/>
    <col min="16145" max="16145" width="6.5703125" style="27" customWidth="1"/>
    <col min="16146" max="16146" width="7.42578125" style="27" customWidth="1"/>
    <col min="16147" max="16147" width="5.140625" style="27" customWidth="1"/>
    <col min="16148" max="16384" width="9.140625" style="27"/>
  </cols>
  <sheetData>
    <row r="1" spans="1:124" ht="19.149999999999999" customHeight="1" thickBot="1">
      <c r="A1" s="3766" t="s">
        <v>322</v>
      </c>
      <c r="B1" s="3766"/>
      <c r="C1" s="3766"/>
      <c r="D1" s="3766"/>
      <c r="E1" s="3766"/>
      <c r="F1" s="3766"/>
      <c r="G1" s="3766"/>
      <c r="H1" s="3766"/>
      <c r="I1" s="3766"/>
      <c r="J1" s="3766"/>
      <c r="K1" s="3766"/>
      <c r="L1" s="3766"/>
      <c r="M1" s="3766"/>
      <c r="N1" s="3766"/>
      <c r="O1" s="3766"/>
      <c r="P1" s="3766"/>
      <c r="Q1" s="3766"/>
      <c r="R1" s="3766"/>
      <c r="S1" s="3766"/>
    </row>
    <row r="2" spans="1:124" ht="13.5" thickBot="1">
      <c r="A2" s="3767" t="s">
        <v>398</v>
      </c>
      <c r="B2" s="3768"/>
      <c r="C2" s="3768"/>
      <c r="D2" s="3768"/>
      <c r="E2" s="3768"/>
      <c r="F2" s="3768"/>
      <c r="G2" s="3768"/>
      <c r="H2" s="3768"/>
      <c r="I2" s="3768"/>
      <c r="J2" s="3768"/>
      <c r="K2" s="3768"/>
      <c r="L2" s="3768"/>
      <c r="M2" s="3768"/>
      <c r="N2" s="3768"/>
      <c r="O2" s="3768"/>
      <c r="P2" s="3768"/>
      <c r="Q2" s="3769"/>
      <c r="R2" s="3769"/>
      <c r="S2" s="3770"/>
    </row>
    <row r="3" spans="1:124" ht="16.149999999999999" customHeight="1" thickBot="1">
      <c r="A3" s="2810"/>
      <c r="B3" s="3793" t="s">
        <v>320</v>
      </c>
      <c r="C3" s="3768"/>
      <c r="D3" s="3794"/>
      <c r="E3" s="3795" t="s">
        <v>309</v>
      </c>
      <c r="F3" s="3768"/>
      <c r="G3" s="3794"/>
      <c r="H3" s="3768" t="s">
        <v>302</v>
      </c>
      <c r="I3" s="3768"/>
      <c r="J3" s="3794"/>
      <c r="K3" s="3796" t="s">
        <v>293</v>
      </c>
      <c r="L3" s="3768"/>
      <c r="M3" s="3794"/>
      <c r="N3" s="3768" t="s">
        <v>267</v>
      </c>
      <c r="O3" s="3768"/>
      <c r="P3" s="3797"/>
      <c r="Q3" s="3777" t="s">
        <v>71</v>
      </c>
      <c r="R3" s="3777"/>
      <c r="S3" s="3778"/>
    </row>
    <row r="4" spans="1:124" ht="12.75" customHeight="1">
      <c r="A4" s="3771" t="s">
        <v>9</v>
      </c>
      <c r="B4" s="3816">
        <v>1</v>
      </c>
      <c r="C4" s="3813"/>
      <c r="D4" s="3814"/>
      <c r="E4" s="3812">
        <v>2</v>
      </c>
      <c r="F4" s="3813"/>
      <c r="G4" s="3814"/>
      <c r="H4" s="3777">
        <v>3</v>
      </c>
      <c r="I4" s="3777"/>
      <c r="J4" s="3815"/>
      <c r="K4" s="3777">
        <v>4</v>
      </c>
      <c r="L4" s="3777"/>
      <c r="M4" s="3815"/>
      <c r="N4" s="3777">
        <v>5</v>
      </c>
      <c r="O4" s="3777"/>
      <c r="P4" s="3815"/>
      <c r="Q4" s="3780"/>
      <c r="R4" s="3780"/>
      <c r="S4" s="3781"/>
    </row>
    <row r="5" spans="1:124" ht="15.6" customHeight="1" thickBot="1">
      <c r="A5" s="3772"/>
      <c r="B5" s="3817" t="s">
        <v>72</v>
      </c>
      <c r="C5" s="3818"/>
      <c r="D5" s="3810"/>
      <c r="E5" s="3818" t="s">
        <v>72</v>
      </c>
      <c r="F5" s="3818"/>
      <c r="G5" s="3810"/>
      <c r="H5" s="3810" t="s">
        <v>72</v>
      </c>
      <c r="I5" s="3811"/>
      <c r="J5" s="3811"/>
      <c r="K5" s="3810" t="s">
        <v>72</v>
      </c>
      <c r="L5" s="3811"/>
      <c r="M5" s="3811"/>
      <c r="N5" s="3810" t="s">
        <v>72</v>
      </c>
      <c r="O5" s="3811"/>
      <c r="P5" s="3811"/>
      <c r="Q5" s="3780"/>
      <c r="R5" s="3780"/>
      <c r="S5" s="3780"/>
      <c r="T5" s="2811"/>
    </row>
    <row r="6" spans="1:124" ht="28.5" customHeight="1" thickBot="1">
      <c r="A6" s="3773"/>
      <c r="B6" s="2802" t="s">
        <v>26</v>
      </c>
      <c r="C6" s="2803" t="s">
        <v>42</v>
      </c>
      <c r="D6" s="2804" t="s">
        <v>4</v>
      </c>
      <c r="E6" s="2805" t="s">
        <v>26</v>
      </c>
      <c r="F6" s="2803" t="s">
        <v>42</v>
      </c>
      <c r="G6" s="2804" t="s">
        <v>4</v>
      </c>
      <c r="H6" s="2805" t="s">
        <v>26</v>
      </c>
      <c r="I6" s="2803" t="s">
        <v>42</v>
      </c>
      <c r="J6" s="2804" t="s">
        <v>4</v>
      </c>
      <c r="K6" s="2805" t="s">
        <v>26</v>
      </c>
      <c r="L6" s="2803" t="s">
        <v>42</v>
      </c>
      <c r="M6" s="2804" t="s">
        <v>4</v>
      </c>
      <c r="N6" s="2805" t="s">
        <v>26</v>
      </c>
      <c r="O6" s="2803" t="s">
        <v>42</v>
      </c>
      <c r="P6" s="2804" t="s">
        <v>4</v>
      </c>
      <c r="Q6" s="2805" t="s">
        <v>26</v>
      </c>
      <c r="R6" s="2803" t="s">
        <v>42</v>
      </c>
      <c r="S6" s="2809" t="s">
        <v>4</v>
      </c>
      <c r="T6" s="2811"/>
    </row>
    <row r="7" spans="1:124">
      <c r="A7" s="2812" t="s">
        <v>73</v>
      </c>
      <c r="B7" s="403"/>
      <c r="C7" s="404"/>
      <c r="D7" s="2813"/>
      <c r="E7" s="2814"/>
      <c r="F7" s="404"/>
      <c r="G7" s="2813"/>
      <c r="H7" s="2814"/>
      <c r="I7" s="404"/>
      <c r="J7" s="2813"/>
      <c r="K7" s="2814"/>
      <c r="L7" s="404"/>
      <c r="M7" s="2813"/>
      <c r="N7" s="2814"/>
      <c r="O7" s="404"/>
      <c r="P7" s="2813"/>
      <c r="Q7" s="2815"/>
      <c r="R7" s="2815"/>
      <c r="S7" s="2816"/>
      <c r="T7" s="2811"/>
    </row>
    <row r="8" spans="1:124" s="29" customFormat="1" ht="19.5" customHeight="1" thickBot="1">
      <c r="A8" s="2817" t="s">
        <v>74</v>
      </c>
      <c r="B8" s="2818">
        <v>85</v>
      </c>
      <c r="C8" s="2819">
        <v>0</v>
      </c>
      <c r="D8" s="2820">
        <f>C8+B8</f>
        <v>85</v>
      </c>
      <c r="E8" s="2821">
        <v>90</v>
      </c>
      <c r="F8" s="2822">
        <v>5</v>
      </c>
      <c r="G8" s="2823">
        <f>F8+E8</f>
        <v>95</v>
      </c>
      <c r="H8" s="2821">
        <v>77</v>
      </c>
      <c r="I8" s="2824">
        <v>4</v>
      </c>
      <c r="J8" s="2823">
        <f>H8+I8</f>
        <v>81</v>
      </c>
      <c r="K8" s="2825">
        <v>63</v>
      </c>
      <c r="L8" s="2821">
        <v>2</v>
      </c>
      <c r="M8" s="2823">
        <f>K8+L8</f>
        <v>65</v>
      </c>
      <c r="N8" s="2825">
        <v>66</v>
      </c>
      <c r="O8" s="2824">
        <v>3</v>
      </c>
      <c r="P8" s="2823">
        <f>N8+O8</f>
        <v>69</v>
      </c>
      <c r="Q8" s="2822">
        <f>B8+E8+H8+K8+N8</f>
        <v>381</v>
      </c>
      <c r="R8" s="2822">
        <f>I8+L8+O8+C8+F8</f>
        <v>14</v>
      </c>
      <c r="S8" s="2826">
        <f>R8+Q8</f>
        <v>395</v>
      </c>
      <c r="T8" s="2827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</row>
    <row r="9" spans="1:124" s="28" customFormat="1" ht="15.75" customHeight="1" thickBot="1">
      <c r="A9" s="2828" t="s">
        <v>8</v>
      </c>
      <c r="B9" s="628">
        <f t="shared" ref="B9:O9" si="0">B8</f>
        <v>85</v>
      </c>
      <c r="C9" s="2829">
        <f>C8</f>
        <v>0</v>
      </c>
      <c r="D9" s="629">
        <f t="shared" si="0"/>
        <v>85</v>
      </c>
      <c r="E9" s="2829">
        <f t="shared" si="0"/>
        <v>90</v>
      </c>
      <c r="F9" s="2829">
        <f t="shared" si="0"/>
        <v>5</v>
      </c>
      <c r="G9" s="2830">
        <f>G8</f>
        <v>95</v>
      </c>
      <c r="H9" s="2829">
        <f t="shared" si="0"/>
        <v>77</v>
      </c>
      <c r="I9" s="2829">
        <f t="shared" si="0"/>
        <v>4</v>
      </c>
      <c r="J9" s="2830">
        <f>J8</f>
        <v>81</v>
      </c>
      <c r="K9" s="2829">
        <f t="shared" si="0"/>
        <v>63</v>
      </c>
      <c r="L9" s="2829">
        <f t="shared" si="0"/>
        <v>2</v>
      </c>
      <c r="M9" s="2830">
        <f>M8</f>
        <v>65</v>
      </c>
      <c r="N9" s="2829">
        <f t="shared" si="0"/>
        <v>66</v>
      </c>
      <c r="O9" s="2829">
        <f t="shared" si="0"/>
        <v>3</v>
      </c>
      <c r="P9" s="2830">
        <f>P8</f>
        <v>69</v>
      </c>
      <c r="Q9" s="2831">
        <f>H9+K9+N9+E9+B9</f>
        <v>381</v>
      </c>
      <c r="R9" s="2831">
        <f>I9+L9+O9+C9+F9</f>
        <v>14</v>
      </c>
      <c r="S9" s="2832">
        <f>R9+Q9</f>
        <v>395</v>
      </c>
      <c r="T9" s="2827"/>
    </row>
    <row r="10" spans="1:124" s="28" customFormat="1" ht="18" customHeight="1">
      <c r="A10" s="2833" t="s">
        <v>74</v>
      </c>
      <c r="B10" s="630">
        <v>1</v>
      </c>
      <c r="C10" s="1041">
        <v>0</v>
      </c>
      <c r="D10" s="631">
        <f>B10+C10</f>
        <v>1</v>
      </c>
      <c r="E10" s="1041">
        <v>0</v>
      </c>
      <c r="F10" s="632">
        <v>0</v>
      </c>
      <c r="G10" s="631">
        <f>E10+F10</f>
        <v>0</v>
      </c>
      <c r="H10" s="1042">
        <v>2</v>
      </c>
      <c r="I10" s="631">
        <v>0</v>
      </c>
      <c r="J10" s="2834">
        <f>H10+I10</f>
        <v>2</v>
      </c>
      <c r="K10" s="1042">
        <v>2</v>
      </c>
      <c r="L10" s="1042">
        <v>0</v>
      </c>
      <c r="M10" s="633">
        <f>K10+L10</f>
        <v>2</v>
      </c>
      <c r="N10" s="1042">
        <v>2</v>
      </c>
      <c r="O10" s="631">
        <v>1</v>
      </c>
      <c r="P10" s="2834">
        <f>N10+O10</f>
        <v>3</v>
      </c>
      <c r="Q10" s="2835">
        <f>B10+E10+H10+K10+N10</f>
        <v>7</v>
      </c>
      <c r="R10" s="2835">
        <f>I10+L10+O10+F10+C10</f>
        <v>1</v>
      </c>
      <c r="S10" s="2836">
        <f>R10+Q10</f>
        <v>8</v>
      </c>
      <c r="T10" s="2827"/>
    </row>
    <row r="11" spans="1:124" s="28" customFormat="1" ht="17.25" customHeight="1" thickBot="1">
      <c r="A11" s="2732" t="s">
        <v>56</v>
      </c>
      <c r="B11" s="634">
        <f>B10</f>
        <v>1</v>
      </c>
      <c r="C11" s="635">
        <f t="shared" ref="C11:M11" si="1">C10</f>
        <v>0</v>
      </c>
      <c r="D11" s="636">
        <f>D10</f>
        <v>1</v>
      </c>
      <c r="E11" s="2837">
        <f t="shared" si="1"/>
        <v>0</v>
      </c>
      <c r="F11" s="637">
        <f t="shared" si="1"/>
        <v>0</v>
      </c>
      <c r="G11" s="2838">
        <f t="shared" si="1"/>
        <v>0</v>
      </c>
      <c r="H11" s="635">
        <f t="shared" si="1"/>
        <v>2</v>
      </c>
      <c r="I11" s="637">
        <f t="shared" si="1"/>
        <v>0</v>
      </c>
      <c r="J11" s="2838">
        <f t="shared" si="1"/>
        <v>2</v>
      </c>
      <c r="K11" s="635">
        <f>K10</f>
        <v>2</v>
      </c>
      <c r="L11" s="2839">
        <f>L10</f>
        <v>0</v>
      </c>
      <c r="M11" s="2838">
        <f t="shared" si="1"/>
        <v>2</v>
      </c>
      <c r="N11" s="2839">
        <f>N10</f>
        <v>2</v>
      </c>
      <c r="O11" s="638">
        <f>O10</f>
        <v>1</v>
      </c>
      <c r="P11" s="2840">
        <f>P10</f>
        <v>3</v>
      </c>
      <c r="Q11" s="2841">
        <f>H11+K11+N11+E11+B11</f>
        <v>7</v>
      </c>
      <c r="R11" s="2841">
        <f>I11+L11+O11+F11+C11</f>
        <v>1</v>
      </c>
      <c r="S11" s="2842">
        <f>R11+Q11</f>
        <v>8</v>
      </c>
      <c r="T11" s="2827"/>
    </row>
    <row r="12" spans="1:124" s="28" customFormat="1" ht="15.75" customHeight="1" thickBot="1">
      <c r="A12" s="2843" t="s">
        <v>75</v>
      </c>
      <c r="B12" s="628">
        <f>B11+B9</f>
        <v>86</v>
      </c>
      <c r="C12" s="2844">
        <f>C11+C9</f>
        <v>0</v>
      </c>
      <c r="D12" s="629">
        <f>D11+D9</f>
        <v>86</v>
      </c>
      <c r="E12" s="2829">
        <f>E8+E10</f>
        <v>90</v>
      </c>
      <c r="F12" s="2831">
        <f>F9+F11</f>
        <v>5</v>
      </c>
      <c r="G12" s="629">
        <f t="shared" ref="G12:P12" si="2">G11+G9</f>
        <v>95</v>
      </c>
      <c r="H12" s="2831">
        <f t="shared" si="2"/>
        <v>79</v>
      </c>
      <c r="I12" s="765">
        <f t="shared" si="2"/>
        <v>4</v>
      </c>
      <c r="J12" s="2830">
        <f t="shared" si="2"/>
        <v>83</v>
      </c>
      <c r="K12" s="2831">
        <f t="shared" si="2"/>
        <v>65</v>
      </c>
      <c r="L12" s="766">
        <f t="shared" si="2"/>
        <v>2</v>
      </c>
      <c r="M12" s="2845">
        <f t="shared" si="2"/>
        <v>67</v>
      </c>
      <c r="N12" s="2846">
        <f t="shared" si="2"/>
        <v>68</v>
      </c>
      <c r="O12" s="765">
        <f t="shared" si="2"/>
        <v>4</v>
      </c>
      <c r="P12" s="2830">
        <f t="shared" si="2"/>
        <v>72</v>
      </c>
      <c r="Q12" s="2847">
        <f>H12+K12+N12+E12+B12</f>
        <v>388</v>
      </c>
      <c r="R12" s="2847">
        <f>I12+L12+O12+F12+C12</f>
        <v>15</v>
      </c>
      <c r="S12" s="767">
        <f>R12+Q12</f>
        <v>403</v>
      </c>
    </row>
    <row r="13" spans="1:124" s="61" customFormat="1">
      <c r="A13" s="80"/>
      <c r="B13" s="146"/>
      <c r="C13" s="146"/>
      <c r="D13" s="146"/>
      <c r="E13" s="146"/>
      <c r="F13" s="1348"/>
      <c r="G13" s="1348"/>
      <c r="H13" s="1348"/>
      <c r="I13" s="1348"/>
      <c r="J13" s="1348"/>
      <c r="K13" s="1348"/>
      <c r="L13" s="1348"/>
      <c r="M13" s="1348"/>
      <c r="N13" s="1348"/>
      <c r="O13" s="1348"/>
      <c r="P13" s="1348"/>
      <c r="Q13" s="1349"/>
      <c r="R13" s="1349"/>
      <c r="S13" s="147"/>
      <c r="T13" s="148"/>
    </row>
    <row r="14" spans="1:124" ht="15.6" customHeight="1">
      <c r="A14" s="92"/>
      <c r="B14" s="92"/>
      <c r="C14" s="92"/>
      <c r="D14" s="92"/>
      <c r="E14" s="92"/>
      <c r="F14" s="92"/>
      <c r="G14" s="92"/>
      <c r="H14" s="92"/>
      <c r="I14" s="100"/>
      <c r="J14" s="100"/>
      <c r="K14" s="2010"/>
      <c r="L14" s="2010"/>
      <c r="M14" s="2010"/>
      <c r="N14" s="2010"/>
      <c r="O14" s="2010"/>
      <c r="P14" s="2010"/>
      <c r="Q14" s="2010"/>
      <c r="R14" s="2010"/>
      <c r="S14" s="101"/>
      <c r="T14" s="101"/>
      <c r="U14" s="101"/>
      <c r="V14" s="101"/>
      <c r="W14" s="101"/>
    </row>
    <row r="15" spans="1:124">
      <c r="Q15" s="30"/>
      <c r="R15" s="30"/>
      <c r="S15" s="30"/>
    </row>
  </sheetData>
  <mergeCells count="19">
    <mergeCell ref="A1:S1"/>
    <mergeCell ref="A2:S2"/>
    <mergeCell ref="B3:D3"/>
    <mergeCell ref="E3:G3"/>
    <mergeCell ref="H3:J3"/>
    <mergeCell ref="K3:M3"/>
    <mergeCell ref="N3:P3"/>
    <mergeCell ref="Q3:S5"/>
    <mergeCell ref="A4:A6"/>
    <mergeCell ref="B4:D4"/>
    <mergeCell ref="N4:P4"/>
    <mergeCell ref="B5:D5"/>
    <mergeCell ref="E5:G5"/>
    <mergeCell ref="H5:J5"/>
    <mergeCell ref="K5:M5"/>
    <mergeCell ref="N5:P5"/>
    <mergeCell ref="E4:G4"/>
    <mergeCell ref="H4:J4"/>
    <mergeCell ref="K4:M4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55</vt:i4>
      </vt:variant>
      <vt:variant>
        <vt:lpstr>Именованные диапазоны</vt:lpstr>
      </vt:variant>
      <vt:variant>
        <vt:i4>6</vt:i4>
      </vt:variant>
    </vt:vector>
  </HeadingPairs>
  <TitlesOfParts>
    <vt:vector size="61" baseType="lpstr">
      <vt:lpstr>Специал ОФО МедА </vt:lpstr>
      <vt:lpstr>МАГ ЗФО МедА ГОСУПР</vt:lpstr>
      <vt:lpstr>Бакалавр ОФО АСИА</vt:lpstr>
      <vt:lpstr>Бакалавр ЗФО АСИА</vt:lpstr>
      <vt:lpstr>МАГ ОФО АСИА</vt:lpstr>
      <vt:lpstr>МАГ ЗФО АСИА</vt:lpstr>
      <vt:lpstr>Бакалавр ОФО АТА</vt:lpstr>
      <vt:lpstr>Бакалавр ЗФО АTA</vt:lpstr>
      <vt:lpstr>Специалист ОФО АTA</vt:lpstr>
      <vt:lpstr>МАГ ОФО АTA</vt:lpstr>
      <vt:lpstr>МАГ ЗФО АTA</vt:lpstr>
      <vt:lpstr>Бакалавр ОФО ИЭиУ</vt:lpstr>
      <vt:lpstr>Бакалав ЗФО ИЭиУ</vt:lpstr>
      <vt:lpstr>МАГ ОФО ИЭиУ</vt:lpstr>
      <vt:lpstr>МАГ ЗФО ИЭиУ</vt:lpstr>
      <vt:lpstr>Бак ОФО ГПА</vt:lpstr>
      <vt:lpstr>БАК ОФО   ГПА</vt:lpstr>
      <vt:lpstr>БАК ОЗО ГПА</vt:lpstr>
      <vt:lpstr>Бак ЗФО ГПА</vt:lpstr>
      <vt:lpstr>Спец ОФО ГПА</vt:lpstr>
      <vt:lpstr>Спец ЗФО ГПА</vt:lpstr>
      <vt:lpstr>МАГ ОФО ГПА</vt:lpstr>
      <vt:lpstr>МАГ ЗФО ГПА</vt:lpstr>
      <vt:lpstr>Бак ОФО ЕИСН</vt:lpstr>
      <vt:lpstr>Бак ЗФО ЕИСН</vt:lpstr>
      <vt:lpstr>Маг ОФО ЕИСН</vt:lpstr>
      <vt:lpstr>МАГ ЗФО ЕИСН</vt:lpstr>
      <vt:lpstr>Бак ОФО СЕГИ</vt:lpstr>
      <vt:lpstr>Бак ОЗФО СЕГИ</vt:lpstr>
      <vt:lpstr>Бак ЗФО СЕГИ</vt:lpstr>
      <vt:lpstr>Маг ЗФО СЕГИ</vt:lpstr>
      <vt:lpstr>Маг ОФО СЕГИ</vt:lpstr>
      <vt:lpstr>Бак ОФО ФТИ</vt:lpstr>
      <vt:lpstr>Бак ЗФО ФТИ</vt:lpstr>
      <vt:lpstr>Маг ОФО ФТИ</vt:lpstr>
      <vt:lpstr>Маг ЗФО ФТИ</vt:lpstr>
      <vt:lpstr>Бак ОФО ИПОМ</vt:lpstr>
      <vt:lpstr>Бак ЗФО ИПОМ</vt:lpstr>
      <vt:lpstr>Бак ОФО ТА</vt:lpstr>
      <vt:lpstr>Бак ЗФО ТА</vt:lpstr>
      <vt:lpstr>Бак ОЗФО ТА</vt:lpstr>
      <vt:lpstr>Маг ОФО ТА</vt:lpstr>
      <vt:lpstr>Маг ЗФО ТА</vt:lpstr>
      <vt:lpstr>Маг ОЗФО ТА</vt:lpstr>
      <vt:lpstr>Бак ОФО ИММиД</vt:lpstr>
      <vt:lpstr>Бак ЗФО ИММиД</vt:lpstr>
      <vt:lpstr>Бак ОЗФО ИММиД</vt:lpstr>
      <vt:lpstr>Спец. ИММиД</vt:lpstr>
      <vt:lpstr>Маг ОФО ИММиД</vt:lpstr>
      <vt:lpstr>Маг ЗФО ИММиД</vt:lpstr>
      <vt:lpstr>Бак ОФО ИФ</vt:lpstr>
      <vt:lpstr>Бак ЗФО ИФ</vt:lpstr>
      <vt:lpstr>Маг ОФО ИФ</vt:lpstr>
      <vt:lpstr>Маг ЗФО ИФ</vt:lpstr>
      <vt:lpstr>Свод по ВО </vt:lpstr>
      <vt:lpstr>'БАК ОФО   ГПА'!Область_печати</vt:lpstr>
      <vt:lpstr>'Бак ОФО ТА'!Область_печати</vt:lpstr>
      <vt:lpstr>'Бакалавр ОФО АСИА'!Область_печати</vt:lpstr>
      <vt:lpstr>'Маг ОФО ТА'!Область_печати</vt:lpstr>
      <vt:lpstr>'Свод по ВО '!Область_печати</vt:lpstr>
      <vt:lpstr>'Спец ЗФО ГПА'!Область_печати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LVR</dc:creator>
  <cp:lastModifiedBy>Пользователь</cp:lastModifiedBy>
  <cp:lastPrinted>2021-03-10T08:35:44Z</cp:lastPrinted>
  <dcterms:created xsi:type="dcterms:W3CDTF">2004-12-10T12:36:05Z</dcterms:created>
  <dcterms:modified xsi:type="dcterms:W3CDTF">2021-03-10T09:00:01Z</dcterms:modified>
</cp:coreProperties>
</file>